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threadedComments/threadedComment2.xml" ContentType="application/vnd.ms-excel.threadedcomments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vanes\OneDrive\Área de Trabalho\WACC_planilha\"/>
    </mc:Choice>
  </mc:AlternateContent>
  <xr:revisionPtr revIDLastSave="0" documentId="13_ncr:1_{9F0E9698-CB64-4E54-949C-208276182F92}" xr6:coauthVersionLast="45" xr6:coauthVersionMax="45" xr10:uidLastSave="{00000000-0000-0000-0000-000000000000}"/>
  <bookViews>
    <workbookView xWindow="-108" yWindow="-108" windowWidth="23256" windowHeight="12576" tabRatio="933" xr2:uid="{00000000-000D-0000-FFFF-FFFF00000000}"/>
  </bookViews>
  <sheets>
    <sheet name="Introdução" sheetId="7" r:id="rId1"/>
    <sheet name="WACC" sheetId="4" r:id="rId2"/>
    <sheet name="Estrutura de capital" sheetId="1" r:id="rId3"/>
    <sheet name="Re e Rd" sheetId="5" r:id="rId4"/>
    <sheet name="Beta" sheetId="3" r:id="rId5"/>
    <sheet name="Variáveis" sheetId="2" r:id="rId6"/>
    <sheet name="Cupom_dívida" sheetId="25" r:id="rId7"/>
    <sheet name="Auxiliar_Embi+br" sheetId="19" r:id="rId8"/>
    <sheet name="Outros dados" sheetId="6" r:id="rId9"/>
    <sheet name="Info_complementar" sheetId="8" r:id="rId10"/>
    <sheet name="Comparação2017" sheetId="23" r:id="rId11"/>
  </sheets>
  <externalReferences>
    <externalReference r:id="rId12"/>
  </externalReferences>
  <definedNames>
    <definedName name="_A">#REF!</definedName>
    <definedName name="_FF" hidden="1">#REF!</definedName>
    <definedName name="_FF1" hidden="1">#REF!</definedName>
    <definedName name="_Fill" hidden="1">#REF!</definedName>
    <definedName name="_Fill2" hidden="1">#REF!</definedName>
    <definedName name="_xlnm._FilterDatabase" localSheetId="7" hidden="1">'Auxiliar_Embi+br'!$B$4:$G$7541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QDA1">#REF!</definedName>
    <definedName name="_Sort" hidden="1">#REF!</definedName>
    <definedName name="ALF">#REF!</definedName>
    <definedName name="ANUAL">#REF!</definedName>
    <definedName name="_xlnm.Print_Area" localSheetId="10">Comparação2017!$A$18:$K$38</definedName>
    <definedName name="_xlnm.Print_Area" localSheetId="3">'Re e Rd'!$A$5:$I$44</definedName>
    <definedName name="_xlnm.Print_Area" localSheetId="1">WACC!$A$22:$L$44</definedName>
    <definedName name="b" hidden="1">#REF!</definedName>
    <definedName name="Banco_Dados_Patrimonial_final">#REF!</definedName>
    <definedName name="COD">#REF!</definedName>
    <definedName name="CONT">#REF!</definedName>
    <definedName name="CONTAS">#REF!</definedName>
    <definedName name="d" hidden="1">#REF!</definedName>
    <definedName name="ECO">#REF!</definedName>
    <definedName name="ECONO">#REF!</definedName>
    <definedName name="ECORES">#REF!</definedName>
    <definedName name="ESG">#REF!</definedName>
    <definedName name="FAT">#REF!</definedName>
    <definedName name="Fill" hidden="1">#REF!</definedName>
    <definedName name="Ger">#REF!</definedName>
    <definedName name="Geral">#REF!</definedName>
    <definedName name="GRCT">#REF!</definedName>
    <definedName name="GRND">#REF!</definedName>
    <definedName name="GRNT">#REF!</definedName>
    <definedName name="GROE">#REF!</definedName>
    <definedName name="GRSD">#REF!</definedName>
    <definedName name="GRSL">#REF!</definedName>
    <definedName name="GRVA">#REF!</definedName>
    <definedName name="Header">#REF!</definedName>
    <definedName name="Índices">[1]IB!$B$23:$B$33</definedName>
    <definedName name="INV_INT_AF_CID_DES_ANLA_ANLB_ANLC_ANLZ">#REF!</definedName>
    <definedName name="LIG">#REF!</definedName>
    <definedName name="LIGHID">#REF!</definedName>
    <definedName name="LIGRES">#REF!</definedName>
    <definedName name="OUT">#REF!</definedName>
    <definedName name="QDA">#REF!</definedName>
    <definedName name="QRDCTOTAGUA">#REF!</definedName>
    <definedName name="RawData">#REF!</definedName>
    <definedName name="RMBH">#REF!</definedName>
    <definedName name="SILVERIO">#REF!</definedName>
    <definedName name="SOMA">#REF!</definedName>
    <definedName name="TAR">#REF!</definedName>
    <definedName name="TESTE">#REF!</definedName>
    <definedName name="TIT">#REF!</definedName>
    <definedName name="TOTAL">#REF!</definedName>
    <definedName name="VOLFAT">#REF!</definedName>
    <definedName name="VOLM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9" l="1"/>
  <c r="B11" i="3"/>
  <c r="H14" i="1"/>
  <c r="H17" i="1" s="1"/>
  <c r="D17" i="1"/>
  <c r="H15" i="1"/>
  <c r="H16" i="1" l="1"/>
  <c r="N17" i="6"/>
  <c r="K17" i="6" s="1"/>
  <c r="H11" i="6"/>
  <c r="G11" i="6"/>
  <c r="F11" i="6"/>
  <c r="E11" i="6"/>
  <c r="D11" i="6"/>
  <c r="C11" i="6"/>
  <c r="H10" i="6"/>
  <c r="G10" i="6"/>
  <c r="F10" i="6"/>
  <c r="E10" i="6"/>
  <c r="D10" i="6"/>
  <c r="C10" i="6"/>
  <c r="H9" i="6"/>
  <c r="F9" i="6"/>
  <c r="E9" i="6"/>
  <c r="D9" i="6"/>
  <c r="C9" i="6"/>
  <c r="G9" i="6"/>
  <c r="H172" i="6"/>
  <c r="H173" i="6"/>
  <c r="H174" i="6"/>
  <c r="H175" i="6"/>
  <c r="H176" i="6"/>
  <c r="E172" i="6"/>
  <c r="E173" i="6" s="1"/>
  <c r="E174" i="6" s="1"/>
  <c r="E175" i="6" s="1"/>
  <c r="E176" i="6" s="1"/>
  <c r="Z9" i="25" l="1"/>
  <c r="AR42" i="25"/>
  <c r="AR9" i="25"/>
  <c r="AQ10" i="25"/>
  <c r="AQ11" i="25"/>
  <c r="AQ12" i="25"/>
  <c r="AR12" i="25"/>
  <c r="AQ13" i="25"/>
  <c r="AQ14" i="25"/>
  <c r="AQ15" i="25"/>
  <c r="AR15" i="25"/>
  <c r="AQ16" i="25"/>
  <c r="AQ17" i="25"/>
  <c r="AQ18" i="25"/>
  <c r="AR18" i="25"/>
  <c r="AQ19" i="25"/>
  <c r="AQ20" i="25"/>
  <c r="AQ21" i="25"/>
  <c r="AR21" i="25"/>
  <c r="AQ22" i="25"/>
  <c r="AQ23" i="25"/>
  <c r="AQ24" i="25"/>
  <c r="AR24" i="25"/>
  <c r="AQ25" i="25"/>
  <c r="AQ26" i="25"/>
  <c r="AQ27" i="25"/>
  <c r="AR27" i="25"/>
  <c r="AQ28" i="25"/>
  <c r="AQ29" i="25"/>
  <c r="AQ30" i="25"/>
  <c r="AR30" i="25"/>
  <c r="AQ31" i="25"/>
  <c r="AQ32" i="25"/>
  <c r="AQ33" i="25"/>
  <c r="AR33" i="25"/>
  <c r="AQ34" i="25"/>
  <c r="AQ35" i="25"/>
  <c r="AQ36" i="25"/>
  <c r="AR36" i="25"/>
  <c r="AQ37" i="25"/>
  <c r="AQ38" i="25"/>
  <c r="AQ39" i="25"/>
  <c r="AR39" i="25"/>
  <c r="AQ40" i="25"/>
  <c r="AQ41" i="25"/>
  <c r="AQ42" i="25"/>
  <c r="AQ43" i="25"/>
  <c r="AQ44" i="25"/>
  <c r="AQ45" i="25"/>
  <c r="AQ46" i="25"/>
  <c r="F26" i="25"/>
  <c r="G26" i="25"/>
  <c r="H26" i="25"/>
  <c r="I26" i="25"/>
  <c r="J26" i="25"/>
  <c r="K26" i="25"/>
  <c r="F34" i="23"/>
  <c r="F33" i="23"/>
  <c r="F32" i="23"/>
  <c r="A3" i="4"/>
  <c r="A3" i="25" s="1"/>
  <c r="A3" i="23"/>
  <c r="S10" i="2"/>
  <c r="C11" i="2"/>
  <c r="AU26" i="2"/>
  <c r="AW26" i="2" s="1"/>
  <c r="AU27" i="2"/>
  <c r="AV27" i="2" s="1"/>
  <c r="AW27" i="2"/>
  <c r="AU28" i="2"/>
  <c r="AV28" i="2" s="1"/>
  <c r="AU29" i="2"/>
  <c r="AV29" i="2" s="1"/>
  <c r="AU30" i="2"/>
  <c r="AV30" i="2" s="1"/>
  <c r="AU31" i="2"/>
  <c r="AU32" i="2"/>
  <c r="AV32" i="2" s="1"/>
  <c r="AW32" i="2"/>
  <c r="AU33" i="2"/>
  <c r="AV33" i="2" s="1"/>
  <c r="AW33" i="2"/>
  <c r="AU34" i="2"/>
  <c r="AW34" i="2" s="1"/>
  <c r="AV34" i="2"/>
  <c r="AU35" i="2"/>
  <c r="AV35" i="2" s="1"/>
  <c r="AU36" i="2"/>
  <c r="AW36" i="2" s="1"/>
  <c r="AV36" i="2"/>
  <c r="AU37" i="2"/>
  <c r="AV37" i="2" s="1"/>
  <c r="AU38" i="2"/>
  <c r="AV38" i="2"/>
  <c r="AW38" i="2"/>
  <c r="AU39" i="2"/>
  <c r="AU40" i="2"/>
  <c r="AV40" i="2"/>
  <c r="AW40" i="2"/>
  <c r="AU41" i="2"/>
  <c r="AV41" i="2" s="1"/>
  <c r="AU42" i="2"/>
  <c r="AW42" i="2" s="1"/>
  <c r="AV42" i="2"/>
  <c r="AU43" i="2"/>
  <c r="AV43" i="2" s="1"/>
  <c r="AU44" i="2"/>
  <c r="AV44" i="2" s="1"/>
  <c r="AW44" i="2"/>
  <c r="AU45" i="2"/>
  <c r="AV45" i="2" s="1"/>
  <c r="AU46" i="2"/>
  <c r="AW46" i="2" s="1"/>
  <c r="AV46" i="2"/>
  <c r="AU47" i="2"/>
  <c r="AU48" i="2"/>
  <c r="AV48" i="2" s="1"/>
  <c r="AW48" i="2"/>
  <c r="AU49" i="2"/>
  <c r="AV49" i="2" s="1"/>
  <c r="AW49" i="2"/>
  <c r="AU50" i="2"/>
  <c r="AW50" i="2" s="1"/>
  <c r="AU51" i="2"/>
  <c r="AV51" i="2" s="1"/>
  <c r="AW51" i="2"/>
  <c r="AU52" i="2"/>
  <c r="AW52" i="2" s="1"/>
  <c r="AV52" i="2"/>
  <c r="AU53" i="2"/>
  <c r="AV53" i="2" s="1"/>
  <c r="AU54" i="2"/>
  <c r="AW54" i="2" s="1"/>
  <c r="AV54" i="2"/>
  <c r="AU55" i="2"/>
  <c r="AU56" i="2"/>
  <c r="AV56" i="2" s="1"/>
  <c r="AW56" i="2"/>
  <c r="AU57" i="2"/>
  <c r="AV57" i="2" s="1"/>
  <c r="AW57" i="2"/>
  <c r="AU58" i="2"/>
  <c r="AW58" i="2" s="1"/>
  <c r="AU59" i="2"/>
  <c r="AV59" i="2" s="1"/>
  <c r="AW59" i="2"/>
  <c r="AU60" i="2"/>
  <c r="AW60" i="2" s="1"/>
  <c r="AV60" i="2"/>
  <c r="AU61" i="2"/>
  <c r="AV61" i="2" s="1"/>
  <c r="AU62" i="2"/>
  <c r="AW62" i="2" s="1"/>
  <c r="AV62" i="2"/>
  <c r="AU63" i="2"/>
  <c r="AU64" i="2"/>
  <c r="AV64" i="2" s="1"/>
  <c r="AW64" i="2"/>
  <c r="AU65" i="2"/>
  <c r="AV65" i="2" s="1"/>
  <c r="AW65" i="2"/>
  <c r="AU66" i="2"/>
  <c r="AW66" i="2" s="1"/>
  <c r="AU67" i="2"/>
  <c r="AV67" i="2" s="1"/>
  <c r="AW67" i="2"/>
  <c r="AU68" i="2"/>
  <c r="AW68" i="2" s="1"/>
  <c r="AV68" i="2"/>
  <c r="AU69" i="2"/>
  <c r="AV69" i="2" s="1"/>
  <c r="AU70" i="2"/>
  <c r="AW70" i="2" s="1"/>
  <c r="AV70" i="2"/>
  <c r="AU71" i="2"/>
  <c r="AU72" i="2"/>
  <c r="AV72" i="2" s="1"/>
  <c r="AW72" i="2"/>
  <c r="AU73" i="2"/>
  <c r="AV73" i="2" s="1"/>
  <c r="AW73" i="2"/>
  <c r="AU74" i="2"/>
  <c r="AW74" i="2" s="1"/>
  <c r="AU75" i="2"/>
  <c r="AV75" i="2"/>
  <c r="AW75" i="2"/>
  <c r="AU76" i="2"/>
  <c r="AW76" i="2" s="1"/>
  <c r="AU77" i="2"/>
  <c r="AV77" i="2" s="1"/>
  <c r="AU78" i="2"/>
  <c r="AV78" i="2" s="1"/>
  <c r="AU79" i="2"/>
  <c r="AU80" i="2"/>
  <c r="AV80" i="2"/>
  <c r="AW80" i="2"/>
  <c r="AU81" i="2"/>
  <c r="AV81" i="2" s="1"/>
  <c r="AW81" i="2"/>
  <c r="AU82" i="2"/>
  <c r="AW82" i="2" s="1"/>
  <c r="AU83" i="2"/>
  <c r="AV83" i="2" s="1"/>
  <c r="AW83" i="2"/>
  <c r="AU84" i="2"/>
  <c r="AW84" i="2" s="1"/>
  <c r="AV84" i="2"/>
  <c r="AU85" i="2"/>
  <c r="AV85" i="2" s="1"/>
  <c r="AU86" i="2"/>
  <c r="AV86" i="2" s="1"/>
  <c r="AW86" i="2"/>
  <c r="AU87" i="2"/>
  <c r="AU88" i="2"/>
  <c r="AV88" i="2" s="1"/>
  <c r="AU89" i="2"/>
  <c r="AV89" i="2" s="1"/>
  <c r="AU90" i="2"/>
  <c r="AW90" i="2" s="1"/>
  <c r="AV90" i="2"/>
  <c r="AU91" i="2"/>
  <c r="AV91" i="2"/>
  <c r="AW91" i="2"/>
  <c r="AU92" i="2"/>
  <c r="AW92" i="2" s="1"/>
  <c r="AV92" i="2"/>
  <c r="AU93" i="2"/>
  <c r="AV93" i="2" s="1"/>
  <c r="AU94" i="2"/>
  <c r="AV94" i="2"/>
  <c r="AW94" i="2"/>
  <c r="AU95" i="2"/>
  <c r="AU96" i="2"/>
  <c r="AV96" i="2"/>
  <c r="AW96" i="2"/>
  <c r="AU97" i="2"/>
  <c r="AV97" i="2" s="1"/>
  <c r="AU98" i="2"/>
  <c r="AW98" i="2" s="1"/>
  <c r="AU99" i="2"/>
  <c r="AV99" i="2" s="1"/>
  <c r="AU100" i="2"/>
  <c r="AW100" i="2" s="1"/>
  <c r="AU101" i="2"/>
  <c r="AV101" i="2" s="1"/>
  <c r="AU102" i="2"/>
  <c r="AV102" i="2" s="1"/>
  <c r="AW102" i="2"/>
  <c r="AU103" i="2"/>
  <c r="AU104" i="2"/>
  <c r="AW104" i="2" s="1"/>
  <c r="AV104" i="2"/>
  <c r="AU105" i="2"/>
  <c r="AV105" i="2" s="1"/>
  <c r="AW105" i="2"/>
  <c r="AU106" i="2"/>
  <c r="AW106" i="2" s="1"/>
  <c r="AV106" i="2"/>
  <c r="AU107" i="2"/>
  <c r="AV107" i="2"/>
  <c r="AW107" i="2"/>
  <c r="AU108" i="2"/>
  <c r="AW108" i="2" s="1"/>
  <c r="AU109" i="2"/>
  <c r="AV109" i="2" s="1"/>
  <c r="AU110" i="2"/>
  <c r="AV110" i="2"/>
  <c r="AW110" i="2"/>
  <c r="AU111" i="2"/>
  <c r="AU112" i="2"/>
  <c r="AV112" i="2" s="1"/>
  <c r="AU113" i="2"/>
  <c r="AV113" i="2" s="1"/>
  <c r="AU114" i="2"/>
  <c r="AW114" i="2" s="1"/>
  <c r="AU115" i="2"/>
  <c r="AW115" i="2" s="1"/>
  <c r="AV115" i="2"/>
  <c r="AU116" i="2"/>
  <c r="AW116" i="2" s="1"/>
  <c r="AV116" i="2"/>
  <c r="AU117" i="2"/>
  <c r="AV117" i="2" s="1"/>
  <c r="AU118" i="2"/>
  <c r="AV118" i="2" s="1"/>
  <c r="AU119" i="2"/>
  <c r="AU120" i="2"/>
  <c r="AV120" i="2" s="1"/>
  <c r="AW120" i="2"/>
  <c r="AU121" i="2"/>
  <c r="AV121" i="2" s="1"/>
  <c r="AW121" i="2"/>
  <c r="AU122" i="2"/>
  <c r="AW122" i="2" s="1"/>
  <c r="AV122" i="2"/>
  <c r="AU123" i="2"/>
  <c r="AV123" i="2" s="1"/>
  <c r="AU124" i="2"/>
  <c r="AW124" i="2" s="1"/>
  <c r="AU125" i="2"/>
  <c r="AV125" i="2" s="1"/>
  <c r="AU126" i="2"/>
  <c r="AV126" i="2"/>
  <c r="AW126" i="2"/>
  <c r="AU127" i="2"/>
  <c r="AU128" i="2"/>
  <c r="AV128" i="2"/>
  <c r="AW128" i="2"/>
  <c r="AU129" i="2"/>
  <c r="AV129" i="2" s="1"/>
  <c r="AU130" i="2"/>
  <c r="AW130" i="2" s="1"/>
  <c r="AV130" i="2"/>
  <c r="AU131" i="2"/>
  <c r="AV131" i="2" s="1"/>
  <c r="AW131" i="2"/>
  <c r="AU132" i="2"/>
  <c r="AW132" i="2" s="1"/>
  <c r="AV132" i="2"/>
  <c r="AU133" i="2"/>
  <c r="AV133" i="2" s="1"/>
  <c r="AU134" i="2"/>
  <c r="AV134" i="2"/>
  <c r="AW134" i="2"/>
  <c r="AU135" i="2"/>
  <c r="AU136" i="2"/>
  <c r="AV136" i="2" s="1"/>
  <c r="AW136" i="2"/>
  <c r="AU137" i="2"/>
  <c r="AV137" i="2" s="1"/>
  <c r="AW137" i="2"/>
  <c r="AU138" i="2"/>
  <c r="AW138" i="2" s="1"/>
  <c r="AU139" i="2"/>
  <c r="AV139" i="2"/>
  <c r="AW139" i="2"/>
  <c r="AU140" i="2"/>
  <c r="AW140" i="2" s="1"/>
  <c r="AU141" i="2"/>
  <c r="AV141" i="2" s="1"/>
  <c r="AU142" i="2"/>
  <c r="AV142" i="2" s="1"/>
  <c r="AU143" i="2"/>
  <c r="AU144" i="2"/>
  <c r="AV144" i="2"/>
  <c r="AW144" i="2"/>
  <c r="AU145" i="2"/>
  <c r="AV145" i="2" s="1"/>
  <c r="AW145" i="2"/>
  <c r="AU146" i="2"/>
  <c r="AW146" i="2" s="1"/>
  <c r="AU147" i="2"/>
  <c r="AV147" i="2" s="1"/>
  <c r="AW147" i="2"/>
  <c r="AU148" i="2"/>
  <c r="AW148" i="2" s="1"/>
  <c r="AV148" i="2"/>
  <c r="AU149" i="2"/>
  <c r="AV149" i="2" s="1"/>
  <c r="AU150" i="2"/>
  <c r="AV150" i="2" s="1"/>
  <c r="AW150" i="2"/>
  <c r="AU151" i="2"/>
  <c r="AU152" i="2"/>
  <c r="AV152" i="2" s="1"/>
  <c r="AU153" i="2"/>
  <c r="AV153" i="2" s="1"/>
  <c r="AU154" i="2"/>
  <c r="AW154" i="2" s="1"/>
  <c r="AV154" i="2"/>
  <c r="AU155" i="2"/>
  <c r="AV155" i="2"/>
  <c r="AW155" i="2"/>
  <c r="AU156" i="2"/>
  <c r="AW156" i="2" s="1"/>
  <c r="AV156" i="2"/>
  <c r="AU157" i="2"/>
  <c r="AV157" i="2" s="1"/>
  <c r="AU158" i="2"/>
  <c r="AV158" i="2"/>
  <c r="AW158" i="2"/>
  <c r="AU159" i="2"/>
  <c r="AU160" i="2"/>
  <c r="AV160" i="2"/>
  <c r="AW160" i="2"/>
  <c r="AU161" i="2"/>
  <c r="AV161" i="2" s="1"/>
  <c r="AU162" i="2"/>
  <c r="AW162" i="2" s="1"/>
  <c r="AU163" i="2"/>
  <c r="AV163" i="2" s="1"/>
  <c r="AU164" i="2"/>
  <c r="AW164" i="2" s="1"/>
  <c r="AU165" i="2"/>
  <c r="AV165" i="2" s="1"/>
  <c r="AU166" i="2"/>
  <c r="AW166" i="2" s="1"/>
  <c r="AU167" i="2"/>
  <c r="AU168" i="2"/>
  <c r="AV168" i="2"/>
  <c r="AW168" i="2"/>
  <c r="AU169" i="2"/>
  <c r="AV169" i="2" s="1"/>
  <c r="AU170" i="2"/>
  <c r="AW170" i="2" s="1"/>
  <c r="AU171" i="2"/>
  <c r="AV171" i="2" s="1"/>
  <c r="AU172" i="2"/>
  <c r="AW172" i="2" s="1"/>
  <c r="AU173" i="2"/>
  <c r="AV173" i="2" s="1"/>
  <c r="AU174" i="2"/>
  <c r="AW174" i="2" s="1"/>
  <c r="AU175" i="2"/>
  <c r="AU176" i="2"/>
  <c r="AV176" i="2"/>
  <c r="AW176" i="2"/>
  <c r="AU177" i="2"/>
  <c r="AV177" i="2" s="1"/>
  <c r="AU178" i="2"/>
  <c r="AW178" i="2" s="1"/>
  <c r="AU179" i="2"/>
  <c r="AV179" i="2" s="1"/>
  <c r="AU180" i="2"/>
  <c r="AW180" i="2" s="1"/>
  <c r="AU181" i="2"/>
  <c r="AV181" i="2" s="1"/>
  <c r="AU182" i="2"/>
  <c r="AW182" i="2" s="1"/>
  <c r="AU183" i="2"/>
  <c r="AU184" i="2"/>
  <c r="AV184" i="2"/>
  <c r="AW184" i="2"/>
  <c r="AU185" i="2"/>
  <c r="AV185" i="2" s="1"/>
  <c r="AU186" i="2"/>
  <c r="AW186" i="2" s="1"/>
  <c r="AU187" i="2"/>
  <c r="AV187" i="2" s="1"/>
  <c r="AU188" i="2"/>
  <c r="AW188" i="2" s="1"/>
  <c r="AU189" i="2"/>
  <c r="AV189" i="2" s="1"/>
  <c r="AU190" i="2"/>
  <c r="AW190" i="2" s="1"/>
  <c r="AU191" i="2"/>
  <c r="AU192" i="2"/>
  <c r="AV192" i="2"/>
  <c r="AW192" i="2"/>
  <c r="AU193" i="2"/>
  <c r="AV193" i="2" s="1"/>
  <c r="AU194" i="2"/>
  <c r="AW194" i="2" s="1"/>
  <c r="AU195" i="2"/>
  <c r="AV195" i="2" s="1"/>
  <c r="AU196" i="2"/>
  <c r="AW196" i="2" s="1"/>
  <c r="AU197" i="2"/>
  <c r="AV197" i="2" s="1"/>
  <c r="AU198" i="2"/>
  <c r="AW198" i="2" s="1"/>
  <c r="AU199" i="2"/>
  <c r="AU200" i="2"/>
  <c r="AV200" i="2"/>
  <c r="AW200" i="2"/>
  <c r="AU201" i="2"/>
  <c r="AV201" i="2" s="1"/>
  <c r="AU202" i="2"/>
  <c r="AW202" i="2" s="1"/>
  <c r="AU203" i="2"/>
  <c r="AV203" i="2" s="1"/>
  <c r="AU204" i="2"/>
  <c r="AW204" i="2" s="1"/>
  <c r="AU205" i="2"/>
  <c r="AV205" i="2" s="1"/>
  <c r="AU206" i="2"/>
  <c r="AW206" i="2" s="1"/>
  <c r="AU207" i="2"/>
  <c r="AU208" i="2"/>
  <c r="AV208" i="2"/>
  <c r="AW208" i="2"/>
  <c r="AU209" i="2"/>
  <c r="AV209" i="2" s="1"/>
  <c r="AU210" i="2"/>
  <c r="AW210" i="2" s="1"/>
  <c r="AU211" i="2"/>
  <c r="AV211" i="2" s="1"/>
  <c r="AU212" i="2"/>
  <c r="AW212" i="2" s="1"/>
  <c r="AU213" i="2"/>
  <c r="AV213" i="2" s="1"/>
  <c r="AU214" i="2"/>
  <c r="AW214" i="2" s="1"/>
  <c r="AU215" i="2"/>
  <c r="AU216" i="2"/>
  <c r="AV216" i="2"/>
  <c r="AW216" i="2"/>
  <c r="AU217" i="2"/>
  <c r="AV217" i="2" s="1"/>
  <c r="AU218" i="2"/>
  <c r="AW218" i="2" s="1"/>
  <c r="AU219" i="2"/>
  <c r="AV219" i="2" s="1"/>
  <c r="AU220" i="2"/>
  <c r="AW220" i="2" s="1"/>
  <c r="AU221" i="2"/>
  <c r="AV221" i="2" s="1"/>
  <c r="AU222" i="2"/>
  <c r="AW222" i="2" s="1"/>
  <c r="AU223" i="2"/>
  <c r="AU224" i="2"/>
  <c r="AV224" i="2"/>
  <c r="AW224" i="2"/>
  <c r="AU225" i="2"/>
  <c r="AV225" i="2" s="1"/>
  <c r="AU226" i="2"/>
  <c r="AW226" i="2" s="1"/>
  <c r="AU227" i="2"/>
  <c r="AV227" i="2" s="1"/>
  <c r="AU228" i="2"/>
  <c r="AW228" i="2" s="1"/>
  <c r="AU229" i="2"/>
  <c r="AV229" i="2" s="1"/>
  <c r="AU230" i="2"/>
  <c r="AW230" i="2" s="1"/>
  <c r="AU231" i="2"/>
  <c r="AU232" i="2"/>
  <c r="AV232" i="2"/>
  <c r="AW232" i="2"/>
  <c r="AU233" i="2"/>
  <c r="AV233" i="2" s="1"/>
  <c r="AU234" i="2"/>
  <c r="AW234" i="2" s="1"/>
  <c r="AU235" i="2"/>
  <c r="AV235" i="2" s="1"/>
  <c r="AU236" i="2"/>
  <c r="AW236" i="2" s="1"/>
  <c r="AU237" i="2"/>
  <c r="AV237" i="2" s="1"/>
  <c r="AU238" i="2"/>
  <c r="AW238" i="2" s="1"/>
  <c r="AU239" i="2"/>
  <c r="AU240" i="2"/>
  <c r="AV240" i="2"/>
  <c r="AW240" i="2"/>
  <c r="AU241" i="2"/>
  <c r="AV241" i="2" s="1"/>
  <c r="AU242" i="2"/>
  <c r="AW242" i="2" s="1"/>
  <c r="AU243" i="2"/>
  <c r="AV243" i="2" s="1"/>
  <c r="AU244" i="2"/>
  <c r="AW244" i="2" s="1"/>
  <c r="AU245" i="2"/>
  <c r="AV245" i="2" s="1"/>
  <c r="AU246" i="2"/>
  <c r="AW246" i="2" s="1"/>
  <c r="AU247" i="2"/>
  <c r="AU248" i="2"/>
  <c r="AV248" i="2"/>
  <c r="AW248" i="2"/>
  <c r="AU249" i="2"/>
  <c r="AV249" i="2" s="1"/>
  <c r="AU250" i="2"/>
  <c r="AW250" i="2" s="1"/>
  <c r="AU251" i="2"/>
  <c r="AV251" i="2" s="1"/>
  <c r="AU252" i="2"/>
  <c r="AW252" i="2" s="1"/>
  <c r="AU253" i="2"/>
  <c r="AV253" i="2" s="1"/>
  <c r="AU254" i="2"/>
  <c r="AW254" i="2" s="1"/>
  <c r="AU255" i="2"/>
  <c r="AU256" i="2"/>
  <c r="AV256" i="2"/>
  <c r="AW256" i="2"/>
  <c r="AU257" i="2"/>
  <c r="AV257" i="2" s="1"/>
  <c r="AU258" i="2"/>
  <c r="AW258" i="2" s="1"/>
  <c r="AU259" i="2"/>
  <c r="AV259" i="2" s="1"/>
  <c r="AU260" i="2"/>
  <c r="AW260" i="2" s="1"/>
  <c r="AU261" i="2"/>
  <c r="AV261" i="2" s="1"/>
  <c r="AU262" i="2"/>
  <c r="AW262" i="2" s="1"/>
  <c r="AU263" i="2"/>
  <c r="AU264" i="2"/>
  <c r="AV264" i="2"/>
  <c r="AW264" i="2"/>
  <c r="AU265" i="2"/>
  <c r="AV265" i="2" s="1"/>
  <c r="AU266" i="2"/>
  <c r="AW266" i="2" s="1"/>
  <c r="AU267" i="2"/>
  <c r="AV267" i="2" s="1"/>
  <c r="AU268" i="2"/>
  <c r="AW268" i="2" s="1"/>
  <c r="AU269" i="2"/>
  <c r="AV269" i="2" s="1"/>
  <c r="AU270" i="2"/>
  <c r="AW270" i="2" s="1"/>
  <c r="AU271" i="2"/>
  <c r="AU272" i="2"/>
  <c r="AV272" i="2"/>
  <c r="AW272" i="2"/>
  <c r="AU273" i="2"/>
  <c r="AV273" i="2" s="1"/>
  <c r="AU274" i="2"/>
  <c r="AW274" i="2" s="1"/>
  <c r="AU275" i="2"/>
  <c r="AV275" i="2" s="1"/>
  <c r="AU276" i="2"/>
  <c r="AW276" i="2" s="1"/>
  <c r="AU277" i="2"/>
  <c r="AV277" i="2" s="1"/>
  <c r="AU278" i="2"/>
  <c r="AW278" i="2" s="1"/>
  <c r="AU279" i="2"/>
  <c r="AU280" i="2"/>
  <c r="AV280" i="2"/>
  <c r="AW280" i="2"/>
  <c r="AU281" i="2"/>
  <c r="AV281" i="2" s="1"/>
  <c r="AU282" i="2"/>
  <c r="AW282" i="2" s="1"/>
  <c r="AU283" i="2"/>
  <c r="AV283" i="2" s="1"/>
  <c r="AU284" i="2"/>
  <c r="AW284" i="2" s="1"/>
  <c r="AU285" i="2"/>
  <c r="AV285" i="2" s="1"/>
  <c r="AU286" i="2"/>
  <c r="AW286" i="2" s="1"/>
  <c r="AU287" i="2"/>
  <c r="AU288" i="2"/>
  <c r="AV288" i="2"/>
  <c r="AW288" i="2"/>
  <c r="AU289" i="2"/>
  <c r="AV289" i="2" s="1"/>
  <c r="AU290" i="2"/>
  <c r="AW290" i="2" s="1"/>
  <c r="AU291" i="2"/>
  <c r="AV291" i="2" s="1"/>
  <c r="AU292" i="2"/>
  <c r="AW292" i="2" s="1"/>
  <c r="AU293" i="2"/>
  <c r="AV293" i="2" s="1"/>
  <c r="AU294" i="2"/>
  <c r="AW294" i="2" s="1"/>
  <c r="AU295" i="2"/>
  <c r="AU296" i="2"/>
  <c r="AV296" i="2"/>
  <c r="AW296" i="2"/>
  <c r="AU297" i="2"/>
  <c r="AV297" i="2" s="1"/>
  <c r="AU298" i="2"/>
  <c r="AW298" i="2" s="1"/>
  <c r="AU299" i="2"/>
  <c r="AV299" i="2" s="1"/>
  <c r="AU300" i="2"/>
  <c r="AW300" i="2" s="1"/>
  <c r="AU301" i="2"/>
  <c r="AV301" i="2" s="1"/>
  <c r="AU302" i="2"/>
  <c r="AW302" i="2" s="1"/>
  <c r="AU303" i="2"/>
  <c r="AU304" i="2"/>
  <c r="AV304" i="2"/>
  <c r="AW304" i="2"/>
  <c r="AU305" i="2"/>
  <c r="AV305" i="2" s="1"/>
  <c r="AU306" i="2"/>
  <c r="AW306" i="2" s="1"/>
  <c r="AU307" i="2"/>
  <c r="AV307" i="2" s="1"/>
  <c r="AU308" i="2"/>
  <c r="AW308" i="2" s="1"/>
  <c r="AU309" i="2"/>
  <c r="AV309" i="2" s="1"/>
  <c r="AU310" i="2"/>
  <c r="AW310" i="2" s="1"/>
  <c r="AU311" i="2"/>
  <c r="AU312" i="2"/>
  <c r="AV312" i="2"/>
  <c r="AW312" i="2"/>
  <c r="AU313" i="2"/>
  <c r="AV313" i="2" s="1"/>
  <c r="AU314" i="2"/>
  <c r="AW314" i="2" s="1"/>
  <c r="AU315" i="2"/>
  <c r="AV315" i="2" s="1"/>
  <c r="AU316" i="2"/>
  <c r="AW316" i="2" s="1"/>
  <c r="AU317" i="2"/>
  <c r="AV317" i="2" s="1"/>
  <c r="AU318" i="2"/>
  <c r="AW318" i="2" s="1"/>
  <c r="AU319" i="2"/>
  <c r="AU320" i="2"/>
  <c r="AV320" i="2"/>
  <c r="AW320" i="2"/>
  <c r="AU321" i="2"/>
  <c r="AV321" i="2" s="1"/>
  <c r="AU322" i="2"/>
  <c r="AV322" i="2" s="1"/>
  <c r="AW322" i="2"/>
  <c r="AU323" i="2"/>
  <c r="AV323" i="2"/>
  <c r="AW323" i="2"/>
  <c r="AU324" i="2"/>
  <c r="AW324" i="2" s="1"/>
  <c r="AU325" i="2"/>
  <c r="AV325" i="2" s="1"/>
  <c r="AU326" i="2"/>
  <c r="AW326" i="2" s="1"/>
  <c r="AV326" i="2"/>
  <c r="AU327" i="2"/>
  <c r="AU328" i="2"/>
  <c r="AV328" i="2"/>
  <c r="AW328" i="2"/>
  <c r="AU329" i="2"/>
  <c r="AV329" i="2" s="1"/>
  <c r="AW329" i="2"/>
  <c r="AU330" i="2"/>
  <c r="AV330" i="2"/>
  <c r="AW330" i="2"/>
  <c r="AU331" i="2"/>
  <c r="AV331" i="2"/>
  <c r="AW331" i="2"/>
  <c r="AU332" i="2"/>
  <c r="AW332" i="2" s="1"/>
  <c r="AV332" i="2"/>
  <c r="AU333" i="2"/>
  <c r="AV333" i="2" s="1"/>
  <c r="AU334" i="2"/>
  <c r="AW334" i="2" s="1"/>
  <c r="AU335" i="2"/>
  <c r="AU336" i="2"/>
  <c r="AV336" i="2" s="1"/>
  <c r="AU337" i="2"/>
  <c r="AV337" i="2" s="1"/>
  <c r="AU338" i="2"/>
  <c r="AV338" i="2"/>
  <c r="AW338" i="2"/>
  <c r="AU339" i="2"/>
  <c r="AV339" i="2"/>
  <c r="AW339" i="2"/>
  <c r="AU340" i="2"/>
  <c r="AW340" i="2" s="1"/>
  <c r="AV340" i="2"/>
  <c r="AU341" i="2"/>
  <c r="AU342" i="2"/>
  <c r="AW342" i="2" s="1"/>
  <c r="AU343" i="2"/>
  <c r="AV343" i="2" s="1"/>
  <c r="AW343" i="2"/>
  <c r="AU344" i="2"/>
  <c r="AV344" i="2" s="1"/>
  <c r="AU345" i="2"/>
  <c r="AV345" i="2" s="1"/>
  <c r="AU346" i="2"/>
  <c r="AV346" i="2" s="1"/>
  <c r="AU347" i="2"/>
  <c r="AV347" i="2" s="1"/>
  <c r="AU348" i="2"/>
  <c r="AW348" i="2" s="1"/>
  <c r="AU349" i="2"/>
  <c r="AU350" i="2"/>
  <c r="AW350" i="2" s="1"/>
  <c r="AV350" i="2"/>
  <c r="AU351" i="2"/>
  <c r="AV351" i="2" s="1"/>
  <c r="AU352" i="2"/>
  <c r="AW352" i="2" s="1"/>
  <c r="AV352" i="2"/>
  <c r="AU353" i="2"/>
  <c r="AV353" i="2" s="1"/>
  <c r="AU354" i="2"/>
  <c r="AV354" i="2"/>
  <c r="AW354" i="2"/>
  <c r="AU355" i="2"/>
  <c r="AV355" i="2" s="1"/>
  <c r="AW355" i="2"/>
  <c r="AU356" i="2"/>
  <c r="AW356" i="2" s="1"/>
  <c r="AV356" i="2"/>
  <c r="AU357" i="2"/>
  <c r="AU358" i="2"/>
  <c r="AW358" i="2" s="1"/>
  <c r="AV358" i="2"/>
  <c r="AU359" i="2"/>
  <c r="AV359" i="2" s="1"/>
  <c r="AU360" i="2"/>
  <c r="AV360" i="2" s="1"/>
  <c r="AW360" i="2"/>
  <c r="AU361" i="2"/>
  <c r="AV361" i="2" s="1"/>
  <c r="AW361" i="2"/>
  <c r="AU362" i="2"/>
  <c r="AV362" i="2" s="1"/>
  <c r="AU363" i="2"/>
  <c r="AV363" i="2" s="1"/>
  <c r="AU364" i="2"/>
  <c r="AW364" i="2" s="1"/>
  <c r="AV364" i="2"/>
  <c r="AU365" i="2"/>
  <c r="AV365" i="2" s="1"/>
  <c r="AU366" i="2"/>
  <c r="AW366" i="2" s="1"/>
  <c r="AV366" i="2"/>
  <c r="AU367" i="2"/>
  <c r="AV367" i="2" s="1"/>
  <c r="AU368" i="2"/>
  <c r="AV368" i="2"/>
  <c r="AW368" i="2"/>
  <c r="AU369" i="2"/>
  <c r="AV369" i="2" s="1"/>
  <c r="AU370" i="2"/>
  <c r="AV370" i="2"/>
  <c r="AW370" i="2"/>
  <c r="AU371" i="2"/>
  <c r="AV371" i="2"/>
  <c r="AW371" i="2"/>
  <c r="AU372" i="2"/>
  <c r="AW372" i="2" s="1"/>
  <c r="AU373" i="2"/>
  <c r="AV373" i="2" s="1"/>
  <c r="AU374" i="2"/>
  <c r="AW374" i="2" s="1"/>
  <c r="AU375" i="2"/>
  <c r="AV375" i="2" s="1"/>
  <c r="AW375" i="2"/>
  <c r="AU376" i="2"/>
  <c r="AV376" i="2"/>
  <c r="AW376" i="2"/>
  <c r="AU377" i="2"/>
  <c r="AV377" i="2" s="1"/>
  <c r="AU378" i="2"/>
  <c r="AV378" i="2" s="1"/>
  <c r="AU379" i="2"/>
  <c r="AV379" i="2" s="1"/>
  <c r="AW379" i="2"/>
  <c r="AU380" i="2"/>
  <c r="AV380" i="2" s="1"/>
  <c r="AU381" i="2"/>
  <c r="AW381" i="2" s="1"/>
  <c r="AV381" i="2"/>
  <c r="AU382" i="2"/>
  <c r="AV382" i="2" s="1"/>
  <c r="AW382" i="2"/>
  <c r="AU383" i="2"/>
  <c r="AV383" i="2"/>
  <c r="AW383" i="2"/>
  <c r="AU384" i="2"/>
  <c r="AW384" i="2" s="1"/>
  <c r="AU385" i="2"/>
  <c r="AV385" i="2" s="1"/>
  <c r="AU386" i="2"/>
  <c r="AV386" i="2" s="1"/>
  <c r="AW386" i="2"/>
  <c r="AU387" i="2"/>
  <c r="AV387" i="2"/>
  <c r="AW387" i="2"/>
  <c r="AU388" i="2"/>
  <c r="AV388" i="2" s="1"/>
  <c r="AU389" i="2"/>
  <c r="AW389" i="2" s="1"/>
  <c r="AU390" i="2"/>
  <c r="AW390" i="2" s="1"/>
  <c r="AV390" i="2"/>
  <c r="AU391" i="2"/>
  <c r="AV391" i="2" s="1"/>
  <c r="AU392" i="2"/>
  <c r="AW392" i="2" s="1"/>
  <c r="AU393" i="2"/>
  <c r="AV393" i="2" s="1"/>
  <c r="AU394" i="2"/>
  <c r="AW394" i="2" s="1"/>
  <c r="AV394" i="2"/>
  <c r="AU395" i="2"/>
  <c r="AV395" i="2" s="1"/>
  <c r="AU396" i="2"/>
  <c r="AV396" i="2" s="1"/>
  <c r="AU397" i="2"/>
  <c r="AW397" i="2" s="1"/>
  <c r="AU398" i="2"/>
  <c r="AV398" i="2" s="1"/>
  <c r="AW398" i="2"/>
  <c r="AU399" i="2"/>
  <c r="AV399" i="2"/>
  <c r="AW399" i="2"/>
  <c r="AU400" i="2"/>
  <c r="AW400" i="2" s="1"/>
  <c r="AU401" i="2"/>
  <c r="AV401" i="2" s="1"/>
  <c r="AU402" i="2"/>
  <c r="AV402" i="2" s="1"/>
  <c r="AW402" i="2"/>
  <c r="AU403" i="2"/>
  <c r="AV403" i="2"/>
  <c r="AW403" i="2"/>
  <c r="AU404" i="2"/>
  <c r="AV404" i="2" s="1"/>
  <c r="AU405" i="2"/>
  <c r="AW405" i="2" s="1"/>
  <c r="AV405" i="2"/>
  <c r="AU406" i="2"/>
  <c r="AV406" i="2"/>
  <c r="AW406" i="2"/>
  <c r="AU407" i="2"/>
  <c r="AV407" i="2"/>
  <c r="AW407" i="2"/>
  <c r="AU408" i="2"/>
  <c r="AW408" i="2" s="1"/>
  <c r="AU409" i="2"/>
  <c r="AV409" i="2" s="1"/>
  <c r="AU410" i="2"/>
  <c r="AV410" i="2"/>
  <c r="AW410" i="2"/>
  <c r="AU411" i="2"/>
  <c r="AV411" i="2"/>
  <c r="AW411" i="2"/>
  <c r="AU412" i="2"/>
  <c r="AV412" i="2" s="1"/>
  <c r="AU413" i="2"/>
  <c r="AW413" i="2" s="1"/>
  <c r="AU414" i="2"/>
  <c r="AV414" i="2" s="1"/>
  <c r="AU415" i="2"/>
  <c r="AV415" i="2" s="1"/>
  <c r="AU416" i="2"/>
  <c r="AW416" i="2" s="1"/>
  <c r="AU417" i="2"/>
  <c r="AV417" i="2" s="1"/>
  <c r="AU418" i="2"/>
  <c r="AV418" i="2" s="1"/>
  <c r="AU419" i="2"/>
  <c r="AV419" i="2" s="1"/>
  <c r="AU420" i="2"/>
  <c r="AV420" i="2" s="1"/>
  <c r="AU421" i="2"/>
  <c r="AW421" i="2" s="1"/>
  <c r="AV421" i="2"/>
  <c r="AU422" i="2"/>
  <c r="AV422" i="2"/>
  <c r="AW422" i="2"/>
  <c r="AU423" i="2"/>
  <c r="AV423" i="2" s="1"/>
  <c r="AW423" i="2"/>
  <c r="AU424" i="2"/>
  <c r="AW424" i="2" s="1"/>
  <c r="AU425" i="2"/>
  <c r="AV425" i="2" s="1"/>
  <c r="AU426" i="2"/>
  <c r="AV426" i="2"/>
  <c r="AW426" i="2"/>
  <c r="AU427" i="2"/>
  <c r="AV427" i="2" s="1"/>
  <c r="AW427" i="2"/>
  <c r="AU428" i="2"/>
  <c r="AV428" i="2" s="1"/>
  <c r="AU429" i="2"/>
  <c r="AW429" i="2" s="1"/>
  <c r="AU430" i="2"/>
  <c r="AV430" i="2"/>
  <c r="AW430" i="2"/>
  <c r="AU431" i="2"/>
  <c r="AW431" i="2" s="1"/>
  <c r="AV431" i="2"/>
  <c r="AU432" i="2"/>
  <c r="AW432" i="2" s="1"/>
  <c r="AU433" i="2"/>
  <c r="AV433" i="2" s="1"/>
  <c r="AU434" i="2"/>
  <c r="AV434" i="2"/>
  <c r="AW434" i="2"/>
  <c r="AU435" i="2"/>
  <c r="AW435" i="2" s="1"/>
  <c r="AV435" i="2"/>
  <c r="AU436" i="2"/>
  <c r="AV436" i="2" s="1"/>
  <c r="AU437" i="2"/>
  <c r="AW437" i="2" s="1"/>
  <c r="AV437" i="2"/>
  <c r="AU438" i="2"/>
  <c r="AV438" i="2" s="1"/>
  <c r="AU439" i="2"/>
  <c r="AV439" i="2" s="1"/>
  <c r="AW439" i="2"/>
  <c r="AU440" i="2"/>
  <c r="AW440" i="2" s="1"/>
  <c r="AU441" i="2"/>
  <c r="AW441" i="2" s="1"/>
  <c r="AV441" i="2"/>
  <c r="AU442" i="2"/>
  <c r="AV442" i="2" s="1"/>
  <c r="AW442" i="2"/>
  <c r="AU443" i="2"/>
  <c r="AV443" i="2"/>
  <c r="AW443" i="2"/>
  <c r="AU444" i="2"/>
  <c r="AV444" i="2" s="1"/>
  <c r="AU445" i="2"/>
  <c r="AW445" i="2" s="1"/>
  <c r="AU446" i="2"/>
  <c r="AV446" i="2"/>
  <c r="AW446" i="2"/>
  <c r="AU447" i="2"/>
  <c r="AV447" i="2" s="1"/>
  <c r="AU448" i="2"/>
  <c r="AW448" i="2" s="1"/>
  <c r="AU449" i="2"/>
  <c r="AW449" i="2" s="1"/>
  <c r="AU450" i="2"/>
  <c r="AV450" i="2" s="1"/>
  <c r="AW450" i="2"/>
  <c r="AU451" i="2"/>
  <c r="AV451" i="2"/>
  <c r="AW451" i="2"/>
  <c r="AU452" i="2"/>
  <c r="AV452" i="2" s="1"/>
  <c r="AU453" i="2"/>
  <c r="AW453" i="2" s="1"/>
  <c r="AV453" i="2"/>
  <c r="AU454" i="2"/>
  <c r="AV454" i="2"/>
  <c r="AW454" i="2"/>
  <c r="AU455" i="2"/>
  <c r="AV455" i="2"/>
  <c r="AW455" i="2"/>
  <c r="AU456" i="2"/>
  <c r="AW456" i="2" s="1"/>
  <c r="AU457" i="2"/>
  <c r="AV457" i="2" s="1"/>
  <c r="AU458" i="2"/>
  <c r="AV458" i="2"/>
  <c r="AW458" i="2"/>
  <c r="AU459" i="2"/>
  <c r="AV459" i="2"/>
  <c r="AW459" i="2"/>
  <c r="AU460" i="2"/>
  <c r="AV460" i="2" s="1"/>
  <c r="AU461" i="2"/>
  <c r="AW461" i="2" s="1"/>
  <c r="AU462" i="2"/>
  <c r="AV462" i="2" s="1"/>
  <c r="AU463" i="2"/>
  <c r="AV463" i="2" s="1"/>
  <c r="AU464" i="2"/>
  <c r="AW464" i="2" s="1"/>
  <c r="AU465" i="2"/>
  <c r="AV465" i="2" s="1"/>
  <c r="AU466" i="2"/>
  <c r="AV466" i="2" s="1"/>
  <c r="AU467" i="2"/>
  <c r="AV467" i="2" s="1"/>
  <c r="AU468" i="2"/>
  <c r="AV468" i="2" s="1"/>
  <c r="AU469" i="2"/>
  <c r="AW469" i="2" s="1"/>
  <c r="AV469" i="2"/>
  <c r="AU470" i="2"/>
  <c r="AV470" i="2"/>
  <c r="AW470" i="2"/>
  <c r="AU471" i="2"/>
  <c r="AV471" i="2" s="1"/>
  <c r="AW471" i="2"/>
  <c r="AU472" i="2"/>
  <c r="AW472" i="2" s="1"/>
  <c r="AU473" i="2"/>
  <c r="AV473" i="2" s="1"/>
  <c r="AU474" i="2"/>
  <c r="AV474" i="2"/>
  <c r="AW474" i="2"/>
  <c r="AU475" i="2"/>
  <c r="AV475" i="2" s="1"/>
  <c r="AW475" i="2"/>
  <c r="AU476" i="2"/>
  <c r="AV476" i="2" s="1"/>
  <c r="AU477" i="2"/>
  <c r="AW477" i="2" s="1"/>
  <c r="AU478" i="2"/>
  <c r="AV478" i="2"/>
  <c r="AW478" i="2"/>
  <c r="AU479" i="2"/>
  <c r="AV479" i="2"/>
  <c r="AW479" i="2"/>
  <c r="AU480" i="2"/>
  <c r="AW480" i="2" s="1"/>
  <c r="AU481" i="2"/>
  <c r="AW481" i="2" s="1"/>
  <c r="AV481" i="2"/>
  <c r="AU482" i="2"/>
  <c r="AV482" i="2" s="1"/>
  <c r="AU483" i="2"/>
  <c r="AV483" i="2" s="1"/>
  <c r="AW483" i="2"/>
  <c r="AU484" i="2"/>
  <c r="AV484" i="2" s="1"/>
  <c r="AU485" i="2"/>
  <c r="AW485" i="2" s="1"/>
  <c r="AV485" i="2"/>
  <c r="AU486" i="2"/>
  <c r="AV486" i="2" s="1"/>
  <c r="AW486" i="2"/>
  <c r="AU487" i="2"/>
  <c r="AV487" i="2"/>
  <c r="AW487" i="2"/>
  <c r="AU488" i="2"/>
  <c r="AW488" i="2" s="1"/>
  <c r="AU489" i="2"/>
  <c r="AV489" i="2" s="1"/>
  <c r="AU490" i="2"/>
  <c r="AV490" i="2" s="1"/>
  <c r="AW490" i="2"/>
  <c r="AU491" i="2"/>
  <c r="AV491" i="2"/>
  <c r="AW491" i="2"/>
  <c r="AU492" i="2"/>
  <c r="AV492" i="2" s="1"/>
  <c r="AU493" i="2"/>
  <c r="AW493" i="2" s="1"/>
  <c r="AU494" i="2"/>
  <c r="AW494" i="2" s="1"/>
  <c r="AV494" i="2"/>
  <c r="AU495" i="2"/>
  <c r="AV495" i="2" s="1"/>
  <c r="AU496" i="2"/>
  <c r="AW496" i="2" s="1"/>
  <c r="AU497" i="2"/>
  <c r="AV497" i="2" s="1"/>
  <c r="AU498" i="2"/>
  <c r="AV498" i="2"/>
  <c r="AW498" i="2"/>
  <c r="AU499" i="2"/>
  <c r="AV499" i="2" s="1"/>
  <c r="AU500" i="2"/>
  <c r="AV500" i="2" s="1"/>
  <c r="AU501" i="2"/>
  <c r="AW501" i="2" s="1"/>
  <c r="AU502" i="2"/>
  <c r="AV502" i="2" s="1"/>
  <c r="AW502" i="2"/>
  <c r="AU503" i="2"/>
  <c r="AV503" i="2" s="1"/>
  <c r="AW503" i="2"/>
  <c r="AU504" i="2"/>
  <c r="AW504" i="2" s="1"/>
  <c r="AU505" i="2"/>
  <c r="AV505" i="2" s="1"/>
  <c r="AU506" i="2"/>
  <c r="AV506" i="2" s="1"/>
  <c r="AW506" i="2"/>
  <c r="AU507" i="2"/>
  <c r="AV507" i="2" s="1"/>
  <c r="AW507" i="2"/>
  <c r="AU508" i="2"/>
  <c r="AV508" i="2" s="1"/>
  <c r="AU509" i="2"/>
  <c r="AW509" i="2" s="1"/>
  <c r="AV509" i="2"/>
  <c r="AU510" i="2"/>
  <c r="AV510" i="2"/>
  <c r="AW510" i="2"/>
  <c r="AU511" i="2"/>
  <c r="AV511" i="2"/>
  <c r="AW511" i="2"/>
  <c r="AU512" i="2"/>
  <c r="AW512" i="2" s="1"/>
  <c r="AU513" i="2"/>
  <c r="AV513" i="2" s="1"/>
  <c r="AU514" i="2"/>
  <c r="AV514" i="2"/>
  <c r="AW514" i="2"/>
  <c r="AU515" i="2"/>
  <c r="AV515" i="2"/>
  <c r="AW515" i="2"/>
  <c r="AU516" i="2"/>
  <c r="AV516" i="2" s="1"/>
  <c r="AU517" i="2"/>
  <c r="AW517" i="2" s="1"/>
  <c r="AU518" i="2"/>
  <c r="AV518" i="2" s="1"/>
  <c r="AU519" i="2"/>
  <c r="AV519" i="2" s="1"/>
  <c r="AU520" i="2"/>
  <c r="AW520" i="2" s="1"/>
  <c r="AU521" i="2"/>
  <c r="AV521" i="2" s="1"/>
  <c r="AU522" i="2"/>
  <c r="AV522" i="2" s="1"/>
  <c r="AU523" i="2"/>
  <c r="AV523" i="2" s="1"/>
  <c r="AU524" i="2"/>
  <c r="AV524" i="2" s="1"/>
  <c r="AU525" i="2"/>
  <c r="AW525" i="2" s="1"/>
  <c r="AV525" i="2"/>
  <c r="AU526" i="2"/>
  <c r="AV526" i="2" s="1"/>
  <c r="AW526" i="2"/>
  <c r="AU527" i="2"/>
  <c r="AV527" i="2" s="1"/>
  <c r="AW527" i="2"/>
  <c r="AU528" i="2"/>
  <c r="AW528" i="2" s="1"/>
  <c r="AU529" i="2"/>
  <c r="AV529" i="2" s="1"/>
  <c r="AU530" i="2"/>
  <c r="AV530" i="2" s="1"/>
  <c r="AW530" i="2"/>
  <c r="AU531" i="2"/>
  <c r="AV531" i="2" s="1"/>
  <c r="AW531" i="2"/>
  <c r="AU532" i="2"/>
  <c r="AV532" i="2" s="1"/>
  <c r="AU533" i="2"/>
  <c r="AW533" i="2" s="1"/>
  <c r="AU534" i="2"/>
  <c r="AV534" i="2"/>
  <c r="AW534" i="2"/>
  <c r="AU535" i="2"/>
  <c r="AV535" i="2"/>
  <c r="AW535" i="2"/>
  <c r="AU536" i="2"/>
  <c r="AW536" i="2" s="1"/>
  <c r="AU537" i="2"/>
  <c r="AV537" i="2" s="1"/>
  <c r="AU538" i="2"/>
  <c r="AV538" i="2"/>
  <c r="AW538" i="2"/>
  <c r="AU539" i="2"/>
  <c r="AV539" i="2"/>
  <c r="AW539" i="2"/>
  <c r="AU540" i="2"/>
  <c r="AV540" i="2" s="1"/>
  <c r="AU541" i="2"/>
  <c r="AW541" i="2" s="1"/>
  <c r="AU542" i="2"/>
  <c r="AV542" i="2" s="1"/>
  <c r="AU543" i="2"/>
  <c r="AV543" i="2" s="1"/>
  <c r="AW543" i="2"/>
  <c r="AU544" i="2"/>
  <c r="AW544" i="2" s="1"/>
  <c r="AU545" i="2"/>
  <c r="AV545" i="2" s="1"/>
  <c r="AU546" i="2"/>
  <c r="AV546" i="2" s="1"/>
  <c r="AU547" i="2"/>
  <c r="AV547" i="2" s="1"/>
  <c r="AW547" i="2"/>
  <c r="AU548" i="2"/>
  <c r="AV548" i="2" s="1"/>
  <c r="AU549" i="2"/>
  <c r="AW549" i="2" s="1"/>
  <c r="AV549" i="2"/>
  <c r="AU550" i="2"/>
  <c r="AV550" i="2" s="1"/>
  <c r="AW550" i="2"/>
  <c r="AU551" i="2"/>
  <c r="AV551" i="2"/>
  <c r="AW551" i="2"/>
  <c r="AU552" i="2"/>
  <c r="AW552" i="2" s="1"/>
  <c r="AU553" i="2"/>
  <c r="AV553" i="2" s="1"/>
  <c r="AU554" i="2"/>
  <c r="AV554" i="2" s="1"/>
  <c r="AW554" i="2"/>
  <c r="AU555" i="2"/>
  <c r="AV555" i="2"/>
  <c r="AW555" i="2"/>
  <c r="AU556" i="2"/>
  <c r="AV556" i="2" s="1"/>
  <c r="AU557" i="2"/>
  <c r="AW557" i="2" s="1"/>
  <c r="AU558" i="2"/>
  <c r="AW558" i="2" s="1"/>
  <c r="AV558" i="2"/>
  <c r="AU559" i="2"/>
  <c r="AV559" i="2" s="1"/>
  <c r="AU560" i="2"/>
  <c r="AW560" i="2" s="1"/>
  <c r="AU561" i="2"/>
  <c r="AV561" i="2" s="1"/>
  <c r="AU562" i="2"/>
  <c r="AV562" i="2"/>
  <c r="AW562" i="2"/>
  <c r="AU563" i="2"/>
  <c r="AV563" i="2" s="1"/>
  <c r="AU564" i="2"/>
  <c r="AV564" i="2" s="1"/>
  <c r="AU565" i="2"/>
  <c r="AW565" i="2" s="1"/>
  <c r="AU566" i="2"/>
  <c r="AV566" i="2" s="1"/>
  <c r="AW566" i="2"/>
  <c r="AU567" i="2"/>
  <c r="AV567" i="2" s="1"/>
  <c r="AW567" i="2"/>
  <c r="AU568" i="2"/>
  <c r="AW568" i="2" s="1"/>
  <c r="AU569" i="2"/>
  <c r="AV569" i="2" s="1"/>
  <c r="AU570" i="2"/>
  <c r="AV570" i="2" s="1"/>
  <c r="AW570" i="2"/>
  <c r="AU571" i="2"/>
  <c r="AV571" i="2" s="1"/>
  <c r="AW571" i="2"/>
  <c r="AU572" i="2"/>
  <c r="AV572" i="2" s="1"/>
  <c r="AU573" i="2"/>
  <c r="AW573" i="2" s="1"/>
  <c r="AV573" i="2"/>
  <c r="AU574" i="2"/>
  <c r="AV574" i="2"/>
  <c r="AW574" i="2"/>
  <c r="AU575" i="2"/>
  <c r="AV575" i="2"/>
  <c r="AW575" i="2"/>
  <c r="AU576" i="2"/>
  <c r="AW576" i="2" s="1"/>
  <c r="AW25" i="2"/>
  <c r="AU25" i="2"/>
  <c r="AV25" i="2" s="1"/>
  <c r="AU24" i="2"/>
  <c r="AW24" i="2" s="1"/>
  <c r="AU23" i="2"/>
  <c r="AW23" i="2" s="1"/>
  <c r="AU22" i="2"/>
  <c r="AV22" i="2" s="1"/>
  <c r="AW21" i="2"/>
  <c r="AV21" i="2"/>
  <c r="AU21" i="2"/>
  <c r="AU20" i="2"/>
  <c r="AV20" i="2" s="1"/>
  <c r="AV19" i="2"/>
  <c r="AU19" i="2"/>
  <c r="AW19" i="2" s="1"/>
  <c r="AW18" i="2"/>
  <c r="AU18" i="2"/>
  <c r="AV18" i="2" s="1"/>
  <c r="AU17" i="2"/>
  <c r="AV17" i="2" s="1"/>
  <c r="AU16" i="2"/>
  <c r="AV16" i="2" s="1"/>
  <c r="AU15" i="2"/>
  <c r="AW15" i="2" s="1"/>
  <c r="AU14" i="2"/>
  <c r="AV14" i="2" s="1"/>
  <c r="AW13" i="2"/>
  <c r="AV13" i="2"/>
  <c r="AU13" i="2"/>
  <c r="AW28" i="2" l="1"/>
  <c r="AW17" i="2"/>
  <c r="AV565" i="2"/>
  <c r="AW546" i="2"/>
  <c r="AW542" i="2"/>
  <c r="AW523" i="2"/>
  <c r="AW519" i="2"/>
  <c r="AV501" i="2"/>
  <c r="AW482" i="2"/>
  <c r="AW467" i="2"/>
  <c r="AW463" i="2"/>
  <c r="AV449" i="2"/>
  <c r="AW438" i="2"/>
  <c r="AW419" i="2"/>
  <c r="AW415" i="2"/>
  <c r="AV397" i="2"/>
  <c r="AW378" i="2"/>
  <c r="AW362" i="2"/>
  <c r="AW359" i="2"/>
  <c r="AW347" i="2"/>
  <c r="AW344" i="2"/>
  <c r="AW336" i="2"/>
  <c r="AV324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209" i="2"/>
  <c r="AW201" i="2"/>
  <c r="AW193" i="2"/>
  <c r="AW185" i="2"/>
  <c r="AW177" i="2"/>
  <c r="AW169" i="2"/>
  <c r="AW161" i="2"/>
  <c r="AV146" i="2"/>
  <c r="AW142" i="2"/>
  <c r="AW123" i="2"/>
  <c r="AW112" i="2"/>
  <c r="AV108" i="2"/>
  <c r="AW97" i="2"/>
  <c r="AV82" i="2"/>
  <c r="AW78" i="2"/>
  <c r="AW43" i="2"/>
  <c r="AV557" i="2"/>
  <c r="AV493" i="2"/>
  <c r="AV445" i="2"/>
  <c r="AV389" i="2"/>
  <c r="AV374" i="2"/>
  <c r="AW351" i="2"/>
  <c r="AV316" i="2"/>
  <c r="AV308" i="2"/>
  <c r="AV300" i="2"/>
  <c r="AV292" i="2"/>
  <c r="AV284" i="2"/>
  <c r="AV276" i="2"/>
  <c r="AV268" i="2"/>
  <c r="AV260" i="2"/>
  <c r="AV252" i="2"/>
  <c r="AV244" i="2"/>
  <c r="AV236" i="2"/>
  <c r="AV228" i="2"/>
  <c r="AV220" i="2"/>
  <c r="AV212" i="2"/>
  <c r="AV204" i="2"/>
  <c r="AV196" i="2"/>
  <c r="AV188" i="2"/>
  <c r="AV180" i="2"/>
  <c r="AV172" i="2"/>
  <c r="AV164" i="2"/>
  <c r="AW153" i="2"/>
  <c r="AV138" i="2"/>
  <c r="AV100" i="2"/>
  <c r="AW89" i="2"/>
  <c r="AV74" i="2"/>
  <c r="AV66" i="2"/>
  <c r="AV58" i="2"/>
  <c r="AV50" i="2"/>
  <c r="AW35" i="2"/>
  <c r="AW563" i="2"/>
  <c r="AW559" i="2"/>
  <c r="AV541" i="2"/>
  <c r="AW522" i="2"/>
  <c r="AW518" i="2"/>
  <c r="AW499" i="2"/>
  <c r="AW495" i="2"/>
  <c r="AW466" i="2"/>
  <c r="AW462" i="2"/>
  <c r="AW447" i="2"/>
  <c r="AW418" i="2"/>
  <c r="AW414" i="2"/>
  <c r="AW395" i="2"/>
  <c r="AW391" i="2"/>
  <c r="AW346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2" i="2"/>
  <c r="AW118" i="2"/>
  <c r="AW99" i="2"/>
  <c r="AW88" i="2"/>
  <c r="AW30" i="2"/>
  <c r="AW20" i="2"/>
  <c r="AV533" i="2"/>
  <c r="AV477" i="2"/>
  <c r="AV429" i="2"/>
  <c r="AV372" i="2"/>
  <c r="AW369" i="2"/>
  <c r="AV334" i="2"/>
  <c r="AV140" i="2"/>
  <c r="AW129" i="2"/>
  <c r="AV114" i="2"/>
  <c r="AV76" i="2"/>
  <c r="AW41" i="2"/>
  <c r="AV26" i="2"/>
  <c r="AW16" i="2"/>
  <c r="AV517" i="2"/>
  <c r="AV461" i="2"/>
  <c r="AV413" i="2"/>
  <c r="AV348" i="2"/>
  <c r="AW345" i="2"/>
  <c r="AV318" i="2"/>
  <c r="AV314" i="2"/>
  <c r="AV310" i="2"/>
  <c r="AV306" i="2"/>
  <c r="AV302" i="2"/>
  <c r="AV298" i="2"/>
  <c r="AV294" i="2"/>
  <c r="AV290" i="2"/>
  <c r="AV286" i="2"/>
  <c r="AV282" i="2"/>
  <c r="AV278" i="2"/>
  <c r="AV274" i="2"/>
  <c r="AV270" i="2"/>
  <c r="AV266" i="2"/>
  <c r="AV262" i="2"/>
  <c r="AV258" i="2"/>
  <c r="AV254" i="2"/>
  <c r="AV250" i="2"/>
  <c r="AV246" i="2"/>
  <c r="AV242" i="2"/>
  <c r="AV238" i="2"/>
  <c r="AV234" i="2"/>
  <c r="AV230" i="2"/>
  <c r="AV226" i="2"/>
  <c r="AV222" i="2"/>
  <c r="AV218" i="2"/>
  <c r="AV214" i="2"/>
  <c r="AV210" i="2"/>
  <c r="AV206" i="2"/>
  <c r="AV202" i="2"/>
  <c r="AV198" i="2"/>
  <c r="AV194" i="2"/>
  <c r="AV190" i="2"/>
  <c r="AV186" i="2"/>
  <c r="AV182" i="2"/>
  <c r="AV178" i="2"/>
  <c r="AV174" i="2"/>
  <c r="AV170" i="2"/>
  <c r="AV166" i="2"/>
  <c r="AV162" i="2"/>
  <c r="AV124" i="2"/>
  <c r="AW113" i="2"/>
  <c r="AV98" i="2"/>
  <c r="AV576" i="2"/>
  <c r="AV568" i="2"/>
  <c r="AV560" i="2"/>
  <c r="AV552" i="2"/>
  <c r="AV544" i="2"/>
  <c r="AV536" i="2"/>
  <c r="AV528" i="2"/>
  <c r="AV520" i="2"/>
  <c r="AV512" i="2"/>
  <c r="AV504" i="2"/>
  <c r="AV496" i="2"/>
  <c r="AV488" i="2"/>
  <c r="AV480" i="2"/>
  <c r="AV472" i="2"/>
  <c r="AV464" i="2"/>
  <c r="AV456" i="2"/>
  <c r="AV448" i="2"/>
  <c r="AV440" i="2"/>
  <c r="AV432" i="2"/>
  <c r="AV424" i="2"/>
  <c r="AV416" i="2"/>
  <c r="AV408" i="2"/>
  <c r="AV400" i="2"/>
  <c r="AV392" i="2"/>
  <c r="AV384" i="2"/>
  <c r="AW365" i="2"/>
  <c r="AW337" i="2"/>
  <c r="AV151" i="2"/>
  <c r="AW151" i="2"/>
  <c r="AV87" i="2"/>
  <c r="AW87" i="2"/>
  <c r="AV135" i="2"/>
  <c r="AW135" i="2"/>
  <c r="AV71" i="2"/>
  <c r="AW71" i="2"/>
  <c r="AV63" i="2"/>
  <c r="AW63" i="2"/>
  <c r="AV55" i="2"/>
  <c r="AW55" i="2"/>
  <c r="AV47" i="2"/>
  <c r="AW47" i="2"/>
  <c r="AW572" i="2"/>
  <c r="AW564" i="2"/>
  <c r="AW556" i="2"/>
  <c r="AW548" i="2"/>
  <c r="AW540" i="2"/>
  <c r="AW532" i="2"/>
  <c r="AW524" i="2"/>
  <c r="AW516" i="2"/>
  <c r="AW508" i="2"/>
  <c r="AW500" i="2"/>
  <c r="AW492" i="2"/>
  <c r="AW484" i="2"/>
  <c r="AW476" i="2"/>
  <c r="AW468" i="2"/>
  <c r="AW460" i="2"/>
  <c r="AW452" i="2"/>
  <c r="AW444" i="2"/>
  <c r="AW436" i="2"/>
  <c r="AW428" i="2"/>
  <c r="AW420" i="2"/>
  <c r="AW412" i="2"/>
  <c r="AW404" i="2"/>
  <c r="AW396" i="2"/>
  <c r="AW388" i="2"/>
  <c r="AW380" i="2"/>
  <c r="AV357" i="2"/>
  <c r="AW357" i="2"/>
  <c r="AV127" i="2"/>
  <c r="AW127" i="2"/>
  <c r="AV39" i="2"/>
  <c r="AW39" i="2"/>
  <c r="AW569" i="2"/>
  <c r="AW561" i="2"/>
  <c r="AW553" i="2"/>
  <c r="AW545" i="2"/>
  <c r="AW537" i="2"/>
  <c r="AW529" i="2"/>
  <c r="AW521" i="2"/>
  <c r="AW513" i="2"/>
  <c r="AW505" i="2"/>
  <c r="AW497" i="2"/>
  <c r="AW489" i="2"/>
  <c r="AW473" i="2"/>
  <c r="AW465" i="2"/>
  <c r="AW457" i="2"/>
  <c r="AW433" i="2"/>
  <c r="AW425" i="2"/>
  <c r="AW417" i="2"/>
  <c r="AW409" i="2"/>
  <c r="AW401" i="2"/>
  <c r="AW393" i="2"/>
  <c r="AW385" i="2"/>
  <c r="AW377" i="2"/>
  <c r="AW367" i="2"/>
  <c r="AW363" i="2"/>
  <c r="AW353" i="2"/>
  <c r="AV119" i="2"/>
  <c r="AW119" i="2"/>
  <c r="AV31" i="2"/>
  <c r="AW31" i="2"/>
  <c r="AV79" i="2"/>
  <c r="AW79" i="2"/>
  <c r="AW373" i="2"/>
  <c r="AV349" i="2"/>
  <c r="AW349" i="2"/>
  <c r="AV342" i="2"/>
  <c r="AV335" i="2"/>
  <c r="AW335" i="2"/>
  <c r="AV111" i="2"/>
  <c r="AW111" i="2"/>
  <c r="AV327" i="2"/>
  <c r="AW327" i="2"/>
  <c r="AV103" i="2"/>
  <c r="AW103" i="2"/>
  <c r="AV143" i="2"/>
  <c r="AW143" i="2"/>
  <c r="AV341" i="2"/>
  <c r="AW341" i="2"/>
  <c r="AV319" i="2"/>
  <c r="AW319" i="2"/>
  <c r="AV311" i="2"/>
  <c r="AW311" i="2"/>
  <c r="AV303" i="2"/>
  <c r="AW303" i="2"/>
  <c r="AV295" i="2"/>
  <c r="AW295" i="2"/>
  <c r="AV287" i="2"/>
  <c r="AW287" i="2"/>
  <c r="AV279" i="2"/>
  <c r="AW279" i="2"/>
  <c r="AV271" i="2"/>
  <c r="AW271" i="2"/>
  <c r="AV263" i="2"/>
  <c r="AW263" i="2"/>
  <c r="AV255" i="2"/>
  <c r="AW255" i="2"/>
  <c r="AV247" i="2"/>
  <c r="AW247" i="2"/>
  <c r="AV239" i="2"/>
  <c r="AW239" i="2"/>
  <c r="AV231" i="2"/>
  <c r="AW231" i="2"/>
  <c r="AV223" i="2"/>
  <c r="AW223" i="2"/>
  <c r="AV215" i="2"/>
  <c r="AW215" i="2"/>
  <c r="AV207" i="2"/>
  <c r="AW207" i="2"/>
  <c r="AV199" i="2"/>
  <c r="AW199" i="2"/>
  <c r="AV191" i="2"/>
  <c r="AW191" i="2"/>
  <c r="AV183" i="2"/>
  <c r="AW183" i="2"/>
  <c r="AV175" i="2"/>
  <c r="AW175" i="2"/>
  <c r="AV167" i="2"/>
  <c r="AW167" i="2"/>
  <c r="AV159" i="2"/>
  <c r="AW159" i="2"/>
  <c r="AV95" i="2"/>
  <c r="AW95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213" i="2"/>
  <c r="AW205" i="2"/>
  <c r="AW197" i="2"/>
  <c r="AW189" i="2"/>
  <c r="AW181" i="2"/>
  <c r="AW173" i="2"/>
  <c r="AW165" i="2"/>
  <c r="AW157" i="2"/>
  <c r="AW149" i="2"/>
  <c r="AW141" i="2"/>
  <c r="AW133" i="2"/>
  <c r="AW125" i="2"/>
  <c r="AW117" i="2"/>
  <c r="AW109" i="2"/>
  <c r="AW101" i="2"/>
  <c r="AW93" i="2"/>
  <c r="AW85" i="2"/>
  <c r="AW77" i="2"/>
  <c r="AW69" i="2"/>
  <c r="AW61" i="2"/>
  <c r="AW53" i="2"/>
  <c r="AW45" i="2"/>
  <c r="AW37" i="2"/>
  <c r="AW29" i="2"/>
  <c r="AW14" i="2"/>
  <c r="AW22" i="2"/>
  <c r="AV15" i="2"/>
  <c r="AV23" i="2"/>
  <c r="AV24" i="2"/>
  <c r="D39" i="23" l="1"/>
  <c r="C48" i="23"/>
  <c r="BI17" i="3"/>
  <c r="BJ17" i="3"/>
  <c r="BK17" i="3"/>
  <c r="BL17" i="3"/>
  <c r="BM17" i="3"/>
  <c r="BM18" i="3" s="1"/>
  <c r="BM19" i="3" s="1"/>
  <c r="BN17" i="3"/>
  <c r="BI18" i="3"/>
  <c r="BI19" i="3" s="1"/>
  <c r="BI20" i="3" s="1"/>
  <c r="BI21" i="3" s="1"/>
  <c r="BI22" i="3" s="1"/>
  <c r="BJ18" i="3"/>
  <c r="BJ19" i="3" s="1"/>
  <c r="BJ20" i="3" s="1"/>
  <c r="BJ21" i="3" s="1"/>
  <c r="BJ22" i="3" s="1"/>
  <c r="BJ23" i="3" s="1"/>
  <c r="BJ24" i="3" s="1"/>
  <c r="BJ25" i="3" s="1"/>
  <c r="BK18" i="3"/>
  <c r="BL18" i="3"/>
  <c r="BN18" i="3"/>
  <c r="BK19" i="3"/>
  <c r="BL19" i="3"/>
  <c r="BL20" i="3" s="1"/>
  <c r="BL21" i="3" s="1"/>
  <c r="BL22" i="3" s="1"/>
  <c r="BL23" i="3" s="1"/>
  <c r="BL24" i="3" s="1"/>
  <c r="BL25" i="3" s="1"/>
  <c r="BL26" i="3" s="1"/>
  <c r="BN19" i="3"/>
  <c r="BK20" i="3"/>
  <c r="BK21" i="3" s="1"/>
  <c r="BK22" i="3" s="1"/>
  <c r="BM20" i="3"/>
  <c r="BN20" i="3"/>
  <c r="BN21" i="3" s="1"/>
  <c r="BN22" i="3" s="1"/>
  <c r="BN23" i="3" s="1"/>
  <c r="BN24" i="3" s="1"/>
  <c r="BN25" i="3" s="1"/>
  <c r="BN26" i="3" s="1"/>
  <c r="BN27" i="3" s="1"/>
  <c r="BN28" i="3" s="1"/>
  <c r="BN29" i="3" s="1"/>
  <c r="BN30" i="3" s="1"/>
  <c r="BN31" i="3" s="1"/>
  <c r="BN32" i="3" s="1"/>
  <c r="BN33" i="3" s="1"/>
  <c r="BN34" i="3" s="1"/>
  <c r="BN35" i="3" s="1"/>
  <c r="BN36" i="3" s="1"/>
  <c r="BN37" i="3" s="1"/>
  <c r="BN38" i="3" s="1"/>
  <c r="BN39" i="3" s="1"/>
  <c r="BN40" i="3" s="1"/>
  <c r="BN41" i="3" s="1"/>
  <c r="BN42" i="3" s="1"/>
  <c r="BN43" i="3" s="1"/>
  <c r="BN44" i="3" s="1"/>
  <c r="BN45" i="3" s="1"/>
  <c r="BN46" i="3" s="1"/>
  <c r="BN47" i="3" s="1"/>
  <c r="BN48" i="3" s="1"/>
  <c r="BN49" i="3" s="1"/>
  <c r="BN50" i="3" s="1"/>
  <c r="BN51" i="3" s="1"/>
  <c r="BN52" i="3" s="1"/>
  <c r="BN53" i="3" s="1"/>
  <c r="BN54" i="3" s="1"/>
  <c r="BN55" i="3" s="1"/>
  <c r="BN56" i="3" s="1"/>
  <c r="BN57" i="3" s="1"/>
  <c r="BN58" i="3" s="1"/>
  <c r="BN59" i="3" s="1"/>
  <c r="BN60" i="3" s="1"/>
  <c r="BN61" i="3" s="1"/>
  <c r="BN62" i="3" s="1"/>
  <c r="BN63" i="3" s="1"/>
  <c r="BN64" i="3" s="1"/>
  <c r="BN65" i="3" s="1"/>
  <c r="BN66" i="3" s="1"/>
  <c r="BN67" i="3" s="1"/>
  <c r="BN68" i="3" s="1"/>
  <c r="BN69" i="3" s="1"/>
  <c r="BN70" i="3" s="1"/>
  <c r="BN71" i="3" s="1"/>
  <c r="BN72" i="3" s="1"/>
  <c r="BN73" i="3" s="1"/>
  <c r="BN74" i="3" s="1"/>
  <c r="BN75" i="3" s="1"/>
  <c r="BN76" i="3" s="1"/>
  <c r="BN77" i="3" s="1"/>
  <c r="BN78" i="3" s="1"/>
  <c r="BN79" i="3" s="1"/>
  <c r="BN80" i="3" s="1"/>
  <c r="BN81" i="3" s="1"/>
  <c r="BN82" i="3" s="1"/>
  <c r="BN83" i="3" s="1"/>
  <c r="BN84" i="3" s="1"/>
  <c r="BN85" i="3" s="1"/>
  <c r="BN86" i="3" s="1"/>
  <c r="BN87" i="3" s="1"/>
  <c r="BN88" i="3" s="1"/>
  <c r="BN89" i="3" s="1"/>
  <c r="BN90" i="3" s="1"/>
  <c r="BN91" i="3" s="1"/>
  <c r="BN92" i="3" s="1"/>
  <c r="BN93" i="3" s="1"/>
  <c r="BN94" i="3" s="1"/>
  <c r="BN95" i="3" s="1"/>
  <c r="BN96" i="3" s="1"/>
  <c r="BN97" i="3" s="1"/>
  <c r="BN98" i="3" s="1"/>
  <c r="BN99" i="3" s="1"/>
  <c r="BN100" i="3" s="1"/>
  <c r="BN101" i="3" s="1"/>
  <c r="BN102" i="3" s="1"/>
  <c r="BN103" i="3" s="1"/>
  <c r="BN104" i="3" s="1"/>
  <c r="BN105" i="3" s="1"/>
  <c r="BN106" i="3" s="1"/>
  <c r="BN107" i="3" s="1"/>
  <c r="BN108" i="3" s="1"/>
  <c r="BN109" i="3" s="1"/>
  <c r="BN110" i="3" s="1"/>
  <c r="BN111" i="3" s="1"/>
  <c r="BN112" i="3" s="1"/>
  <c r="BN113" i="3" s="1"/>
  <c r="BN114" i="3" s="1"/>
  <c r="BN115" i="3" s="1"/>
  <c r="BN116" i="3" s="1"/>
  <c r="BN117" i="3" s="1"/>
  <c r="BN118" i="3" s="1"/>
  <c r="BN119" i="3" s="1"/>
  <c r="BN120" i="3" s="1"/>
  <c r="BN121" i="3" s="1"/>
  <c r="BN122" i="3" s="1"/>
  <c r="BN123" i="3" s="1"/>
  <c r="BN124" i="3" s="1"/>
  <c r="BN125" i="3" s="1"/>
  <c r="BN126" i="3" s="1"/>
  <c r="BN127" i="3" s="1"/>
  <c r="BN128" i="3" s="1"/>
  <c r="BN129" i="3" s="1"/>
  <c r="BN130" i="3" s="1"/>
  <c r="BN131" i="3" s="1"/>
  <c r="BN132" i="3" s="1"/>
  <c r="BN133" i="3" s="1"/>
  <c r="BN134" i="3" s="1"/>
  <c r="BN135" i="3" s="1"/>
  <c r="BN136" i="3" s="1"/>
  <c r="BN137" i="3" s="1"/>
  <c r="BN138" i="3" s="1"/>
  <c r="BN139" i="3" s="1"/>
  <c r="BN140" i="3" s="1"/>
  <c r="BN141" i="3" s="1"/>
  <c r="BN142" i="3" s="1"/>
  <c r="BN143" i="3" s="1"/>
  <c r="BN144" i="3" s="1"/>
  <c r="BN145" i="3" s="1"/>
  <c r="BN146" i="3" s="1"/>
  <c r="BN147" i="3" s="1"/>
  <c r="BN148" i="3" s="1"/>
  <c r="BN149" i="3" s="1"/>
  <c r="BN150" i="3" s="1"/>
  <c r="BN151" i="3" s="1"/>
  <c r="BN152" i="3" s="1"/>
  <c r="BN153" i="3" s="1"/>
  <c r="BN154" i="3" s="1"/>
  <c r="BN155" i="3" s="1"/>
  <c r="BN156" i="3" s="1"/>
  <c r="BN157" i="3" s="1"/>
  <c r="BN158" i="3" s="1"/>
  <c r="BN159" i="3" s="1"/>
  <c r="BN160" i="3" s="1"/>
  <c r="BN161" i="3" s="1"/>
  <c r="BN162" i="3" s="1"/>
  <c r="BN163" i="3" s="1"/>
  <c r="BN164" i="3" s="1"/>
  <c r="BN165" i="3" s="1"/>
  <c r="BN166" i="3" s="1"/>
  <c r="BN167" i="3" s="1"/>
  <c r="BN168" i="3" s="1"/>
  <c r="BN169" i="3" s="1"/>
  <c r="BN170" i="3" s="1"/>
  <c r="BN171" i="3" s="1"/>
  <c r="BN172" i="3" s="1"/>
  <c r="BN173" i="3" s="1"/>
  <c r="BN174" i="3" s="1"/>
  <c r="BN175" i="3" s="1"/>
  <c r="BN176" i="3" s="1"/>
  <c r="BN177" i="3" s="1"/>
  <c r="BN178" i="3" s="1"/>
  <c r="BN179" i="3" s="1"/>
  <c r="BN180" i="3" s="1"/>
  <c r="BN181" i="3" s="1"/>
  <c r="BN182" i="3" s="1"/>
  <c r="BN183" i="3" s="1"/>
  <c r="BN184" i="3" s="1"/>
  <c r="BN185" i="3" s="1"/>
  <c r="BN186" i="3" s="1"/>
  <c r="BN187" i="3" s="1"/>
  <c r="BN188" i="3" s="1"/>
  <c r="BN189" i="3" s="1"/>
  <c r="BN190" i="3" s="1"/>
  <c r="BN191" i="3" s="1"/>
  <c r="BN192" i="3" s="1"/>
  <c r="BN193" i="3" s="1"/>
  <c r="BN194" i="3" s="1"/>
  <c r="BN195" i="3" s="1"/>
  <c r="BN196" i="3" s="1"/>
  <c r="BN197" i="3" s="1"/>
  <c r="BN198" i="3" s="1"/>
  <c r="BN199" i="3" s="1"/>
  <c r="BN200" i="3" s="1"/>
  <c r="BN201" i="3" s="1"/>
  <c r="BN202" i="3" s="1"/>
  <c r="BN203" i="3" s="1"/>
  <c r="BN204" i="3" s="1"/>
  <c r="BN205" i="3" s="1"/>
  <c r="BN206" i="3" s="1"/>
  <c r="BN207" i="3" s="1"/>
  <c r="BN208" i="3" s="1"/>
  <c r="BN209" i="3" s="1"/>
  <c r="BN210" i="3" s="1"/>
  <c r="BN211" i="3" s="1"/>
  <c r="BN212" i="3" s="1"/>
  <c r="BN213" i="3" s="1"/>
  <c r="BN214" i="3" s="1"/>
  <c r="BN215" i="3" s="1"/>
  <c r="BN216" i="3" s="1"/>
  <c r="BN217" i="3" s="1"/>
  <c r="BN218" i="3" s="1"/>
  <c r="BN219" i="3" s="1"/>
  <c r="BN220" i="3" s="1"/>
  <c r="BN221" i="3" s="1"/>
  <c r="BN222" i="3" s="1"/>
  <c r="BN223" i="3" s="1"/>
  <c r="BN224" i="3" s="1"/>
  <c r="BN225" i="3" s="1"/>
  <c r="BN226" i="3" s="1"/>
  <c r="BN227" i="3" s="1"/>
  <c r="BN228" i="3" s="1"/>
  <c r="BN229" i="3" s="1"/>
  <c r="BN230" i="3" s="1"/>
  <c r="BN231" i="3" s="1"/>
  <c r="BN232" i="3" s="1"/>
  <c r="BN233" i="3" s="1"/>
  <c r="BN234" i="3" s="1"/>
  <c r="BN235" i="3" s="1"/>
  <c r="BN236" i="3" s="1"/>
  <c r="BN237" i="3" s="1"/>
  <c r="BN238" i="3" s="1"/>
  <c r="BN239" i="3" s="1"/>
  <c r="BN240" i="3" s="1"/>
  <c r="BN241" i="3" s="1"/>
  <c r="BN242" i="3" s="1"/>
  <c r="BN243" i="3" s="1"/>
  <c r="BN244" i="3" s="1"/>
  <c r="BN245" i="3" s="1"/>
  <c r="BN246" i="3" s="1"/>
  <c r="BN247" i="3" s="1"/>
  <c r="BN248" i="3" s="1"/>
  <c r="BN249" i="3" s="1"/>
  <c r="BN250" i="3" s="1"/>
  <c r="BN251" i="3" s="1"/>
  <c r="BN252" i="3" s="1"/>
  <c r="BN253" i="3" s="1"/>
  <c r="BN254" i="3" s="1"/>
  <c r="BN255" i="3" s="1"/>
  <c r="BN256" i="3" s="1"/>
  <c r="BN257" i="3" s="1"/>
  <c r="BN258" i="3" s="1"/>
  <c r="BN259" i="3" s="1"/>
  <c r="BN260" i="3" s="1"/>
  <c r="BN261" i="3" s="1"/>
  <c r="BN262" i="3" s="1"/>
  <c r="BN263" i="3" s="1"/>
  <c r="BN264" i="3" s="1"/>
  <c r="BN265" i="3" s="1"/>
  <c r="BN266" i="3" s="1"/>
  <c r="BN267" i="3" s="1"/>
  <c r="BN268" i="3" s="1"/>
  <c r="BN269" i="3" s="1"/>
  <c r="BN270" i="3" s="1"/>
  <c r="BN271" i="3" s="1"/>
  <c r="BN272" i="3" s="1"/>
  <c r="BN273" i="3" s="1"/>
  <c r="BN274" i="3" s="1"/>
  <c r="BN275" i="3" s="1"/>
  <c r="BN276" i="3" s="1"/>
  <c r="BN277" i="3" s="1"/>
  <c r="BN278" i="3" s="1"/>
  <c r="BN279" i="3" s="1"/>
  <c r="BN280" i="3" s="1"/>
  <c r="BN281" i="3" s="1"/>
  <c r="BN282" i="3" s="1"/>
  <c r="BN283" i="3" s="1"/>
  <c r="BN284" i="3" s="1"/>
  <c r="BN285" i="3" s="1"/>
  <c r="BN286" i="3" s="1"/>
  <c r="BN287" i="3" s="1"/>
  <c r="BN288" i="3" s="1"/>
  <c r="BN289" i="3" s="1"/>
  <c r="BN290" i="3" s="1"/>
  <c r="BN291" i="3" s="1"/>
  <c r="BN292" i="3" s="1"/>
  <c r="BN293" i="3" s="1"/>
  <c r="BN294" i="3" s="1"/>
  <c r="BN295" i="3" s="1"/>
  <c r="BN296" i="3" s="1"/>
  <c r="BN297" i="3" s="1"/>
  <c r="BN298" i="3" s="1"/>
  <c r="BN299" i="3" s="1"/>
  <c r="BN300" i="3" s="1"/>
  <c r="BN301" i="3" s="1"/>
  <c r="BN302" i="3" s="1"/>
  <c r="BN303" i="3" s="1"/>
  <c r="BN304" i="3" s="1"/>
  <c r="BN305" i="3" s="1"/>
  <c r="BN306" i="3" s="1"/>
  <c r="BN307" i="3" s="1"/>
  <c r="BN308" i="3" s="1"/>
  <c r="BN309" i="3" s="1"/>
  <c r="BN310" i="3" s="1"/>
  <c r="BN311" i="3" s="1"/>
  <c r="BN312" i="3" s="1"/>
  <c r="BN313" i="3" s="1"/>
  <c r="BN314" i="3" s="1"/>
  <c r="BN315" i="3" s="1"/>
  <c r="BN316" i="3" s="1"/>
  <c r="BN317" i="3" s="1"/>
  <c r="BN318" i="3" s="1"/>
  <c r="BN319" i="3" s="1"/>
  <c r="BN320" i="3" s="1"/>
  <c r="BN321" i="3" s="1"/>
  <c r="BN322" i="3" s="1"/>
  <c r="BN323" i="3" s="1"/>
  <c r="BN324" i="3" s="1"/>
  <c r="BN325" i="3" s="1"/>
  <c r="BN326" i="3" s="1"/>
  <c r="BN327" i="3" s="1"/>
  <c r="BN328" i="3" s="1"/>
  <c r="BN329" i="3" s="1"/>
  <c r="BN330" i="3" s="1"/>
  <c r="BN331" i="3" s="1"/>
  <c r="BN332" i="3" s="1"/>
  <c r="BN333" i="3" s="1"/>
  <c r="BN334" i="3" s="1"/>
  <c r="BN335" i="3" s="1"/>
  <c r="BN336" i="3" s="1"/>
  <c r="BN337" i="3" s="1"/>
  <c r="BN338" i="3" s="1"/>
  <c r="BN339" i="3" s="1"/>
  <c r="BN340" i="3" s="1"/>
  <c r="BN341" i="3" s="1"/>
  <c r="BM21" i="3"/>
  <c r="BM22" i="3" s="1"/>
  <c r="BM23" i="3" s="1"/>
  <c r="BM24" i="3" s="1"/>
  <c r="BM25" i="3" s="1"/>
  <c r="BM26" i="3" s="1"/>
  <c r="BM27" i="3" s="1"/>
  <c r="BM28" i="3" s="1"/>
  <c r="BM29" i="3" s="1"/>
  <c r="BM30" i="3" s="1"/>
  <c r="BM31" i="3" s="1"/>
  <c r="BM32" i="3" s="1"/>
  <c r="BM33" i="3" s="1"/>
  <c r="BM34" i="3" s="1"/>
  <c r="BM35" i="3" s="1"/>
  <c r="BM36" i="3" s="1"/>
  <c r="BM37" i="3" s="1"/>
  <c r="BM38" i="3" s="1"/>
  <c r="BM39" i="3" s="1"/>
  <c r="BM40" i="3" s="1"/>
  <c r="BM41" i="3" s="1"/>
  <c r="BM42" i="3" s="1"/>
  <c r="BM43" i="3" s="1"/>
  <c r="BM44" i="3" s="1"/>
  <c r="BM45" i="3" s="1"/>
  <c r="BM46" i="3" s="1"/>
  <c r="BM47" i="3" s="1"/>
  <c r="BM48" i="3" s="1"/>
  <c r="BM49" i="3" s="1"/>
  <c r="BM50" i="3" s="1"/>
  <c r="BM51" i="3" s="1"/>
  <c r="BM52" i="3" s="1"/>
  <c r="BM53" i="3" s="1"/>
  <c r="BM54" i="3" s="1"/>
  <c r="BM55" i="3" s="1"/>
  <c r="BM56" i="3" s="1"/>
  <c r="BM57" i="3" s="1"/>
  <c r="BM58" i="3" s="1"/>
  <c r="BM59" i="3" s="1"/>
  <c r="BM60" i="3" s="1"/>
  <c r="BM61" i="3" s="1"/>
  <c r="BM62" i="3" s="1"/>
  <c r="BM63" i="3" s="1"/>
  <c r="BM64" i="3" s="1"/>
  <c r="BM65" i="3" s="1"/>
  <c r="BM66" i="3" s="1"/>
  <c r="BM67" i="3" s="1"/>
  <c r="BM68" i="3" s="1"/>
  <c r="BM69" i="3" s="1"/>
  <c r="BM70" i="3" s="1"/>
  <c r="BM71" i="3" s="1"/>
  <c r="BM72" i="3" s="1"/>
  <c r="BM73" i="3" s="1"/>
  <c r="BM74" i="3" s="1"/>
  <c r="BM75" i="3" s="1"/>
  <c r="BM76" i="3" s="1"/>
  <c r="BM77" i="3" s="1"/>
  <c r="BM78" i="3" s="1"/>
  <c r="BM79" i="3" s="1"/>
  <c r="BM80" i="3" s="1"/>
  <c r="BM81" i="3" s="1"/>
  <c r="BM82" i="3" s="1"/>
  <c r="BM83" i="3" s="1"/>
  <c r="BM84" i="3" s="1"/>
  <c r="BM85" i="3" s="1"/>
  <c r="BM86" i="3" s="1"/>
  <c r="BM87" i="3" s="1"/>
  <c r="BM88" i="3" s="1"/>
  <c r="BM89" i="3" s="1"/>
  <c r="BM90" i="3" s="1"/>
  <c r="BM91" i="3" s="1"/>
  <c r="BM92" i="3" s="1"/>
  <c r="BM93" i="3" s="1"/>
  <c r="BM94" i="3" s="1"/>
  <c r="BM95" i="3" s="1"/>
  <c r="BM96" i="3" s="1"/>
  <c r="BM97" i="3" s="1"/>
  <c r="BM98" i="3" s="1"/>
  <c r="BM99" i="3" s="1"/>
  <c r="BM100" i="3" s="1"/>
  <c r="BM101" i="3" s="1"/>
  <c r="BM102" i="3" s="1"/>
  <c r="BM103" i="3" s="1"/>
  <c r="BM104" i="3" s="1"/>
  <c r="BM105" i="3" s="1"/>
  <c r="BM106" i="3" s="1"/>
  <c r="BM107" i="3" s="1"/>
  <c r="BM108" i="3" s="1"/>
  <c r="BM109" i="3" s="1"/>
  <c r="BM110" i="3" s="1"/>
  <c r="BM111" i="3" s="1"/>
  <c r="BM112" i="3" s="1"/>
  <c r="BM113" i="3" s="1"/>
  <c r="BM114" i="3" s="1"/>
  <c r="BM115" i="3" s="1"/>
  <c r="BM116" i="3" s="1"/>
  <c r="BM117" i="3" s="1"/>
  <c r="BM118" i="3" s="1"/>
  <c r="BM119" i="3" s="1"/>
  <c r="BM120" i="3" s="1"/>
  <c r="BM121" i="3" s="1"/>
  <c r="BM122" i="3" s="1"/>
  <c r="BM123" i="3" s="1"/>
  <c r="BM124" i="3" s="1"/>
  <c r="BM125" i="3" s="1"/>
  <c r="BM126" i="3" s="1"/>
  <c r="BM127" i="3" s="1"/>
  <c r="BM128" i="3" s="1"/>
  <c r="BM129" i="3" s="1"/>
  <c r="BM130" i="3" s="1"/>
  <c r="BM131" i="3" s="1"/>
  <c r="BM132" i="3" s="1"/>
  <c r="BM133" i="3" s="1"/>
  <c r="BM134" i="3" s="1"/>
  <c r="BM135" i="3" s="1"/>
  <c r="BM136" i="3" s="1"/>
  <c r="BM137" i="3" s="1"/>
  <c r="BM138" i="3" s="1"/>
  <c r="BM139" i="3" s="1"/>
  <c r="BM140" i="3" s="1"/>
  <c r="BM141" i="3" s="1"/>
  <c r="BM142" i="3" s="1"/>
  <c r="BM143" i="3" s="1"/>
  <c r="BM144" i="3" s="1"/>
  <c r="BM145" i="3" s="1"/>
  <c r="BM146" i="3" s="1"/>
  <c r="BM147" i="3" s="1"/>
  <c r="BM148" i="3" s="1"/>
  <c r="BM149" i="3" s="1"/>
  <c r="BM150" i="3" s="1"/>
  <c r="BM151" i="3" s="1"/>
  <c r="BM152" i="3" s="1"/>
  <c r="BM153" i="3" s="1"/>
  <c r="BM154" i="3" s="1"/>
  <c r="BM155" i="3" s="1"/>
  <c r="BM156" i="3" s="1"/>
  <c r="BM157" i="3" s="1"/>
  <c r="BM158" i="3" s="1"/>
  <c r="BM159" i="3" s="1"/>
  <c r="BM160" i="3" s="1"/>
  <c r="BM161" i="3" s="1"/>
  <c r="BM162" i="3" s="1"/>
  <c r="BM163" i="3" s="1"/>
  <c r="BM164" i="3" s="1"/>
  <c r="BM165" i="3" s="1"/>
  <c r="BM166" i="3" s="1"/>
  <c r="BM167" i="3" s="1"/>
  <c r="BM168" i="3" s="1"/>
  <c r="BM169" i="3" s="1"/>
  <c r="BM170" i="3" s="1"/>
  <c r="BM171" i="3" s="1"/>
  <c r="BM172" i="3" s="1"/>
  <c r="BM173" i="3" s="1"/>
  <c r="BM174" i="3" s="1"/>
  <c r="BM175" i="3" s="1"/>
  <c r="BM176" i="3" s="1"/>
  <c r="BM177" i="3" s="1"/>
  <c r="BM178" i="3" s="1"/>
  <c r="BM179" i="3" s="1"/>
  <c r="BM180" i="3" s="1"/>
  <c r="BM181" i="3" s="1"/>
  <c r="BM182" i="3" s="1"/>
  <c r="BM183" i="3" s="1"/>
  <c r="BM184" i="3" s="1"/>
  <c r="BM185" i="3" s="1"/>
  <c r="BM186" i="3" s="1"/>
  <c r="BM187" i="3" s="1"/>
  <c r="BM188" i="3" s="1"/>
  <c r="BM189" i="3" s="1"/>
  <c r="BM190" i="3" s="1"/>
  <c r="BM191" i="3" s="1"/>
  <c r="BM192" i="3" s="1"/>
  <c r="BM193" i="3" s="1"/>
  <c r="BM194" i="3" s="1"/>
  <c r="BM195" i="3" s="1"/>
  <c r="BM196" i="3" s="1"/>
  <c r="BM197" i="3" s="1"/>
  <c r="BM198" i="3" s="1"/>
  <c r="BM199" i="3" s="1"/>
  <c r="BM200" i="3" s="1"/>
  <c r="BM201" i="3" s="1"/>
  <c r="BM202" i="3" s="1"/>
  <c r="BM203" i="3" s="1"/>
  <c r="BM204" i="3" s="1"/>
  <c r="BM205" i="3" s="1"/>
  <c r="BM206" i="3" s="1"/>
  <c r="BM207" i="3" s="1"/>
  <c r="BM208" i="3" s="1"/>
  <c r="BM209" i="3" s="1"/>
  <c r="BM210" i="3" s="1"/>
  <c r="BM211" i="3" s="1"/>
  <c r="BM212" i="3" s="1"/>
  <c r="BM213" i="3" s="1"/>
  <c r="BM214" i="3" s="1"/>
  <c r="BM215" i="3" s="1"/>
  <c r="BM216" i="3" s="1"/>
  <c r="BM217" i="3" s="1"/>
  <c r="BM218" i="3" s="1"/>
  <c r="BM219" i="3" s="1"/>
  <c r="BM220" i="3" s="1"/>
  <c r="BM221" i="3" s="1"/>
  <c r="BM222" i="3" s="1"/>
  <c r="BM223" i="3" s="1"/>
  <c r="BM224" i="3" s="1"/>
  <c r="BM225" i="3" s="1"/>
  <c r="BM226" i="3" s="1"/>
  <c r="BM227" i="3" s="1"/>
  <c r="BM228" i="3" s="1"/>
  <c r="BM229" i="3" s="1"/>
  <c r="BM230" i="3" s="1"/>
  <c r="BM231" i="3" s="1"/>
  <c r="BM232" i="3" s="1"/>
  <c r="BM233" i="3" s="1"/>
  <c r="BM234" i="3" s="1"/>
  <c r="BM235" i="3" s="1"/>
  <c r="BM236" i="3" s="1"/>
  <c r="BM237" i="3" s="1"/>
  <c r="BM238" i="3" s="1"/>
  <c r="BM239" i="3" s="1"/>
  <c r="BM240" i="3" s="1"/>
  <c r="BM241" i="3" s="1"/>
  <c r="BM242" i="3" s="1"/>
  <c r="BM243" i="3" s="1"/>
  <c r="BM244" i="3" s="1"/>
  <c r="BM245" i="3" s="1"/>
  <c r="BM246" i="3" s="1"/>
  <c r="BM247" i="3" s="1"/>
  <c r="BM248" i="3" s="1"/>
  <c r="BM249" i="3" s="1"/>
  <c r="BM250" i="3" s="1"/>
  <c r="BM251" i="3" s="1"/>
  <c r="BM252" i="3" s="1"/>
  <c r="BM253" i="3" s="1"/>
  <c r="BM254" i="3" s="1"/>
  <c r="BM255" i="3" s="1"/>
  <c r="BM256" i="3" s="1"/>
  <c r="BM257" i="3" s="1"/>
  <c r="BM258" i="3" s="1"/>
  <c r="BM259" i="3" s="1"/>
  <c r="BM260" i="3" s="1"/>
  <c r="BM261" i="3" s="1"/>
  <c r="BM262" i="3" s="1"/>
  <c r="BM263" i="3" s="1"/>
  <c r="BM264" i="3" s="1"/>
  <c r="BM265" i="3" s="1"/>
  <c r="BM266" i="3" s="1"/>
  <c r="BM267" i="3" s="1"/>
  <c r="BM268" i="3" s="1"/>
  <c r="BM269" i="3" s="1"/>
  <c r="BM270" i="3" s="1"/>
  <c r="BM271" i="3" s="1"/>
  <c r="BM272" i="3" s="1"/>
  <c r="BM273" i="3" s="1"/>
  <c r="BM274" i="3" s="1"/>
  <c r="BM275" i="3" s="1"/>
  <c r="BM276" i="3" s="1"/>
  <c r="BM277" i="3" s="1"/>
  <c r="BM278" i="3" s="1"/>
  <c r="BM279" i="3" s="1"/>
  <c r="BM280" i="3" s="1"/>
  <c r="BM281" i="3" s="1"/>
  <c r="BM282" i="3" s="1"/>
  <c r="BM283" i="3" s="1"/>
  <c r="BM284" i="3" s="1"/>
  <c r="BM285" i="3" s="1"/>
  <c r="BM286" i="3" s="1"/>
  <c r="BM287" i="3" s="1"/>
  <c r="BM288" i="3" s="1"/>
  <c r="BM289" i="3" s="1"/>
  <c r="BM290" i="3" s="1"/>
  <c r="BM291" i="3" s="1"/>
  <c r="BM292" i="3" s="1"/>
  <c r="BM293" i="3" s="1"/>
  <c r="BM294" i="3" s="1"/>
  <c r="BM295" i="3" s="1"/>
  <c r="BM296" i="3" s="1"/>
  <c r="BM297" i="3" s="1"/>
  <c r="BM298" i="3" s="1"/>
  <c r="BM299" i="3" s="1"/>
  <c r="BM300" i="3" s="1"/>
  <c r="BM301" i="3" s="1"/>
  <c r="BM302" i="3" s="1"/>
  <c r="BM303" i="3" s="1"/>
  <c r="BM304" i="3" s="1"/>
  <c r="BM305" i="3" s="1"/>
  <c r="BM306" i="3" s="1"/>
  <c r="BM307" i="3" s="1"/>
  <c r="BM308" i="3" s="1"/>
  <c r="BM309" i="3" s="1"/>
  <c r="BM310" i="3" s="1"/>
  <c r="BM311" i="3" s="1"/>
  <c r="BM312" i="3" s="1"/>
  <c r="BM313" i="3" s="1"/>
  <c r="BM314" i="3" s="1"/>
  <c r="BM315" i="3" s="1"/>
  <c r="BM316" i="3" s="1"/>
  <c r="BM317" i="3" s="1"/>
  <c r="BM318" i="3" s="1"/>
  <c r="BM319" i="3" s="1"/>
  <c r="BM320" i="3" s="1"/>
  <c r="BM321" i="3" s="1"/>
  <c r="BM322" i="3" s="1"/>
  <c r="BM323" i="3" s="1"/>
  <c r="BM324" i="3" s="1"/>
  <c r="BM325" i="3" s="1"/>
  <c r="BM326" i="3" s="1"/>
  <c r="BM327" i="3" s="1"/>
  <c r="BM328" i="3" s="1"/>
  <c r="BM329" i="3" s="1"/>
  <c r="BM330" i="3" s="1"/>
  <c r="BM331" i="3" s="1"/>
  <c r="BM332" i="3" s="1"/>
  <c r="BM333" i="3" s="1"/>
  <c r="BM334" i="3" s="1"/>
  <c r="BM335" i="3" s="1"/>
  <c r="BM336" i="3" s="1"/>
  <c r="BM337" i="3" s="1"/>
  <c r="BM338" i="3" s="1"/>
  <c r="BM339" i="3" s="1"/>
  <c r="BM340" i="3" s="1"/>
  <c r="BM341" i="3" s="1"/>
  <c r="BI23" i="3"/>
  <c r="BI24" i="3" s="1"/>
  <c r="BI25" i="3" s="1"/>
  <c r="BI26" i="3" s="1"/>
  <c r="BK23" i="3"/>
  <c r="BK24" i="3"/>
  <c r="BK25" i="3" s="1"/>
  <c r="BK26" i="3" s="1"/>
  <c r="BK27" i="3" s="1"/>
  <c r="BJ26" i="3"/>
  <c r="BJ27" i="3" s="1"/>
  <c r="BJ28" i="3" s="1"/>
  <c r="BJ29" i="3" s="1"/>
  <c r="BI27" i="3"/>
  <c r="BI28" i="3" s="1"/>
  <c r="BI29" i="3" s="1"/>
  <c r="BI30" i="3" s="1"/>
  <c r="BI31" i="3" s="1"/>
  <c r="BI32" i="3" s="1"/>
  <c r="BI33" i="3" s="1"/>
  <c r="BI34" i="3" s="1"/>
  <c r="BI35" i="3" s="1"/>
  <c r="BI36" i="3" s="1"/>
  <c r="BI37" i="3" s="1"/>
  <c r="BI38" i="3" s="1"/>
  <c r="BI39" i="3" s="1"/>
  <c r="BI40" i="3" s="1"/>
  <c r="BI41" i="3" s="1"/>
  <c r="BL27" i="3"/>
  <c r="BL28" i="3" s="1"/>
  <c r="BL29" i="3" s="1"/>
  <c r="BL30" i="3" s="1"/>
  <c r="BL31" i="3" s="1"/>
  <c r="BL32" i="3" s="1"/>
  <c r="BL33" i="3" s="1"/>
  <c r="BL34" i="3" s="1"/>
  <c r="BL35" i="3" s="1"/>
  <c r="BL36" i="3" s="1"/>
  <c r="BL37" i="3" s="1"/>
  <c r="BL38" i="3" s="1"/>
  <c r="BL39" i="3" s="1"/>
  <c r="BL40" i="3" s="1"/>
  <c r="BL41" i="3" s="1"/>
  <c r="BL42" i="3" s="1"/>
  <c r="BL43" i="3" s="1"/>
  <c r="BL44" i="3" s="1"/>
  <c r="BL45" i="3" s="1"/>
  <c r="BL46" i="3" s="1"/>
  <c r="BL47" i="3" s="1"/>
  <c r="BL48" i="3" s="1"/>
  <c r="BL49" i="3" s="1"/>
  <c r="BL50" i="3" s="1"/>
  <c r="BL51" i="3" s="1"/>
  <c r="BL52" i="3" s="1"/>
  <c r="BL53" i="3" s="1"/>
  <c r="BL54" i="3" s="1"/>
  <c r="BL55" i="3" s="1"/>
  <c r="BL56" i="3" s="1"/>
  <c r="BL57" i="3" s="1"/>
  <c r="BL58" i="3" s="1"/>
  <c r="BL59" i="3" s="1"/>
  <c r="BL60" i="3" s="1"/>
  <c r="BL61" i="3" s="1"/>
  <c r="BL62" i="3" s="1"/>
  <c r="BL63" i="3" s="1"/>
  <c r="BL64" i="3" s="1"/>
  <c r="BL65" i="3" s="1"/>
  <c r="BL66" i="3" s="1"/>
  <c r="BL67" i="3" s="1"/>
  <c r="BL68" i="3" s="1"/>
  <c r="BL69" i="3" s="1"/>
  <c r="BL70" i="3" s="1"/>
  <c r="BL71" i="3" s="1"/>
  <c r="BL72" i="3" s="1"/>
  <c r="BL73" i="3" s="1"/>
  <c r="BL74" i="3" s="1"/>
  <c r="BL75" i="3" s="1"/>
  <c r="BL76" i="3" s="1"/>
  <c r="BL77" i="3" s="1"/>
  <c r="BL78" i="3" s="1"/>
  <c r="BL79" i="3" s="1"/>
  <c r="BL80" i="3" s="1"/>
  <c r="BL81" i="3" s="1"/>
  <c r="BL82" i="3" s="1"/>
  <c r="BL83" i="3" s="1"/>
  <c r="BL84" i="3" s="1"/>
  <c r="BL85" i="3" s="1"/>
  <c r="BL86" i="3" s="1"/>
  <c r="BL87" i="3" s="1"/>
  <c r="BL88" i="3" s="1"/>
  <c r="BL89" i="3" s="1"/>
  <c r="BL90" i="3" s="1"/>
  <c r="BL91" i="3" s="1"/>
  <c r="BL92" i="3" s="1"/>
  <c r="BL93" i="3" s="1"/>
  <c r="BL94" i="3" s="1"/>
  <c r="BL95" i="3" s="1"/>
  <c r="BL96" i="3" s="1"/>
  <c r="BL97" i="3" s="1"/>
  <c r="BL98" i="3" s="1"/>
  <c r="BL99" i="3" s="1"/>
  <c r="BL100" i="3" s="1"/>
  <c r="BL101" i="3" s="1"/>
  <c r="BL102" i="3" s="1"/>
  <c r="BL103" i="3" s="1"/>
  <c r="BL104" i="3" s="1"/>
  <c r="BL105" i="3" s="1"/>
  <c r="BL106" i="3" s="1"/>
  <c r="BL107" i="3" s="1"/>
  <c r="BL108" i="3" s="1"/>
  <c r="BL109" i="3" s="1"/>
  <c r="BL110" i="3" s="1"/>
  <c r="BL111" i="3" s="1"/>
  <c r="BL112" i="3" s="1"/>
  <c r="BL113" i="3" s="1"/>
  <c r="BL114" i="3" s="1"/>
  <c r="BL115" i="3" s="1"/>
  <c r="BL116" i="3" s="1"/>
  <c r="BL117" i="3" s="1"/>
  <c r="BL118" i="3" s="1"/>
  <c r="BL119" i="3" s="1"/>
  <c r="BL120" i="3" s="1"/>
  <c r="BL121" i="3" s="1"/>
  <c r="BL122" i="3" s="1"/>
  <c r="BL123" i="3" s="1"/>
  <c r="BL124" i="3" s="1"/>
  <c r="BL125" i="3" s="1"/>
  <c r="BL126" i="3" s="1"/>
  <c r="BL127" i="3" s="1"/>
  <c r="BL128" i="3" s="1"/>
  <c r="BL129" i="3" s="1"/>
  <c r="BL130" i="3" s="1"/>
  <c r="BL131" i="3" s="1"/>
  <c r="BL132" i="3" s="1"/>
  <c r="BL133" i="3" s="1"/>
  <c r="BL134" i="3" s="1"/>
  <c r="BL135" i="3" s="1"/>
  <c r="BL136" i="3" s="1"/>
  <c r="BL137" i="3" s="1"/>
  <c r="BL138" i="3" s="1"/>
  <c r="BL139" i="3" s="1"/>
  <c r="BL140" i="3" s="1"/>
  <c r="BL141" i="3" s="1"/>
  <c r="BL142" i="3" s="1"/>
  <c r="BL143" i="3" s="1"/>
  <c r="BL144" i="3" s="1"/>
  <c r="BL145" i="3" s="1"/>
  <c r="BL146" i="3" s="1"/>
  <c r="BL147" i="3" s="1"/>
  <c r="BL148" i="3" s="1"/>
  <c r="BL149" i="3" s="1"/>
  <c r="BL150" i="3" s="1"/>
  <c r="BL151" i="3" s="1"/>
  <c r="BL152" i="3" s="1"/>
  <c r="BL153" i="3" s="1"/>
  <c r="BL154" i="3" s="1"/>
  <c r="BL155" i="3" s="1"/>
  <c r="BL156" i="3" s="1"/>
  <c r="BL157" i="3" s="1"/>
  <c r="BL158" i="3" s="1"/>
  <c r="BL159" i="3" s="1"/>
  <c r="BL160" i="3" s="1"/>
  <c r="BL161" i="3" s="1"/>
  <c r="BL162" i="3" s="1"/>
  <c r="BL163" i="3" s="1"/>
  <c r="BL164" i="3" s="1"/>
  <c r="BL165" i="3" s="1"/>
  <c r="BL166" i="3" s="1"/>
  <c r="BL167" i="3" s="1"/>
  <c r="BL168" i="3" s="1"/>
  <c r="BL169" i="3" s="1"/>
  <c r="BL170" i="3" s="1"/>
  <c r="BL171" i="3" s="1"/>
  <c r="BL172" i="3" s="1"/>
  <c r="BL173" i="3" s="1"/>
  <c r="BL174" i="3" s="1"/>
  <c r="BL175" i="3" s="1"/>
  <c r="BL176" i="3" s="1"/>
  <c r="BL177" i="3" s="1"/>
  <c r="BL178" i="3" s="1"/>
  <c r="BL179" i="3" s="1"/>
  <c r="BL180" i="3" s="1"/>
  <c r="BL181" i="3" s="1"/>
  <c r="BL182" i="3" s="1"/>
  <c r="BL183" i="3" s="1"/>
  <c r="BL184" i="3" s="1"/>
  <c r="BL185" i="3" s="1"/>
  <c r="BL186" i="3" s="1"/>
  <c r="BL187" i="3" s="1"/>
  <c r="BL188" i="3" s="1"/>
  <c r="BL189" i="3" s="1"/>
  <c r="BL190" i="3" s="1"/>
  <c r="BL191" i="3" s="1"/>
  <c r="BL192" i="3" s="1"/>
  <c r="BL193" i="3" s="1"/>
  <c r="BL194" i="3" s="1"/>
  <c r="BL195" i="3" s="1"/>
  <c r="BL196" i="3" s="1"/>
  <c r="BL197" i="3" s="1"/>
  <c r="BL198" i="3" s="1"/>
  <c r="BL199" i="3" s="1"/>
  <c r="BL200" i="3" s="1"/>
  <c r="BL201" i="3" s="1"/>
  <c r="BL202" i="3" s="1"/>
  <c r="BL203" i="3" s="1"/>
  <c r="BL204" i="3" s="1"/>
  <c r="BL205" i="3" s="1"/>
  <c r="BL206" i="3" s="1"/>
  <c r="BL207" i="3" s="1"/>
  <c r="BL208" i="3" s="1"/>
  <c r="BL209" i="3" s="1"/>
  <c r="BL210" i="3" s="1"/>
  <c r="BL211" i="3" s="1"/>
  <c r="BL212" i="3" s="1"/>
  <c r="BL213" i="3" s="1"/>
  <c r="BL214" i="3" s="1"/>
  <c r="BL215" i="3" s="1"/>
  <c r="BL216" i="3" s="1"/>
  <c r="BL217" i="3" s="1"/>
  <c r="BL218" i="3" s="1"/>
  <c r="BL219" i="3" s="1"/>
  <c r="BL220" i="3" s="1"/>
  <c r="BL221" i="3" s="1"/>
  <c r="BL222" i="3" s="1"/>
  <c r="BL223" i="3" s="1"/>
  <c r="BL224" i="3" s="1"/>
  <c r="BL225" i="3" s="1"/>
  <c r="BL226" i="3" s="1"/>
  <c r="BL227" i="3" s="1"/>
  <c r="BL228" i="3" s="1"/>
  <c r="BL229" i="3" s="1"/>
  <c r="BL230" i="3" s="1"/>
  <c r="BL231" i="3" s="1"/>
  <c r="BL232" i="3" s="1"/>
  <c r="BL233" i="3" s="1"/>
  <c r="BL234" i="3" s="1"/>
  <c r="BL235" i="3" s="1"/>
  <c r="BL236" i="3" s="1"/>
  <c r="BL237" i="3" s="1"/>
  <c r="BL238" i="3" s="1"/>
  <c r="BL239" i="3" s="1"/>
  <c r="BL240" i="3" s="1"/>
  <c r="BL241" i="3" s="1"/>
  <c r="BL242" i="3" s="1"/>
  <c r="BL243" i="3" s="1"/>
  <c r="BL244" i="3" s="1"/>
  <c r="BL245" i="3" s="1"/>
  <c r="BL246" i="3" s="1"/>
  <c r="BL247" i="3" s="1"/>
  <c r="BL248" i="3" s="1"/>
  <c r="BL249" i="3" s="1"/>
  <c r="BL250" i="3" s="1"/>
  <c r="BL251" i="3" s="1"/>
  <c r="BL252" i="3" s="1"/>
  <c r="BL253" i="3" s="1"/>
  <c r="BL254" i="3" s="1"/>
  <c r="BL255" i="3" s="1"/>
  <c r="BL256" i="3" s="1"/>
  <c r="BL257" i="3" s="1"/>
  <c r="BL258" i="3" s="1"/>
  <c r="BL259" i="3" s="1"/>
  <c r="BL260" i="3" s="1"/>
  <c r="BL261" i="3" s="1"/>
  <c r="BL262" i="3" s="1"/>
  <c r="BL263" i="3" s="1"/>
  <c r="BL264" i="3" s="1"/>
  <c r="BL265" i="3" s="1"/>
  <c r="BL266" i="3" s="1"/>
  <c r="BL267" i="3" s="1"/>
  <c r="BL268" i="3" s="1"/>
  <c r="BL269" i="3" s="1"/>
  <c r="BL270" i="3" s="1"/>
  <c r="BL271" i="3" s="1"/>
  <c r="BL272" i="3" s="1"/>
  <c r="BL273" i="3" s="1"/>
  <c r="BL274" i="3" s="1"/>
  <c r="BL275" i="3" s="1"/>
  <c r="BL276" i="3" s="1"/>
  <c r="BL277" i="3" s="1"/>
  <c r="BL278" i="3" s="1"/>
  <c r="BL279" i="3" s="1"/>
  <c r="BL280" i="3" s="1"/>
  <c r="BL281" i="3" s="1"/>
  <c r="BL282" i="3" s="1"/>
  <c r="BL283" i="3" s="1"/>
  <c r="BL284" i="3" s="1"/>
  <c r="BL285" i="3" s="1"/>
  <c r="BL286" i="3" s="1"/>
  <c r="BL287" i="3" s="1"/>
  <c r="BL288" i="3" s="1"/>
  <c r="BL289" i="3" s="1"/>
  <c r="BL290" i="3" s="1"/>
  <c r="BL291" i="3" s="1"/>
  <c r="BL292" i="3" s="1"/>
  <c r="BL293" i="3" s="1"/>
  <c r="BL294" i="3" s="1"/>
  <c r="BL295" i="3" s="1"/>
  <c r="BL296" i="3" s="1"/>
  <c r="BL297" i="3" s="1"/>
  <c r="BL298" i="3" s="1"/>
  <c r="BL299" i="3" s="1"/>
  <c r="BL300" i="3" s="1"/>
  <c r="BL301" i="3" s="1"/>
  <c r="BL302" i="3" s="1"/>
  <c r="BL303" i="3" s="1"/>
  <c r="BL304" i="3" s="1"/>
  <c r="BL305" i="3" s="1"/>
  <c r="BL306" i="3" s="1"/>
  <c r="BL307" i="3" s="1"/>
  <c r="BL308" i="3" s="1"/>
  <c r="BL309" i="3" s="1"/>
  <c r="BL310" i="3" s="1"/>
  <c r="BL311" i="3" s="1"/>
  <c r="BL312" i="3" s="1"/>
  <c r="BL313" i="3" s="1"/>
  <c r="BL314" i="3" s="1"/>
  <c r="BL315" i="3" s="1"/>
  <c r="BL316" i="3" s="1"/>
  <c r="BL317" i="3" s="1"/>
  <c r="BL318" i="3" s="1"/>
  <c r="BL319" i="3" s="1"/>
  <c r="BL320" i="3" s="1"/>
  <c r="BL321" i="3" s="1"/>
  <c r="BL322" i="3" s="1"/>
  <c r="BL323" i="3" s="1"/>
  <c r="BL324" i="3" s="1"/>
  <c r="BL325" i="3" s="1"/>
  <c r="BL326" i="3" s="1"/>
  <c r="BL327" i="3" s="1"/>
  <c r="BL328" i="3" s="1"/>
  <c r="BL329" i="3" s="1"/>
  <c r="BL330" i="3" s="1"/>
  <c r="BL331" i="3" s="1"/>
  <c r="BL332" i="3" s="1"/>
  <c r="BL333" i="3" s="1"/>
  <c r="BL334" i="3" s="1"/>
  <c r="BL335" i="3" s="1"/>
  <c r="BL336" i="3" s="1"/>
  <c r="BL337" i="3" s="1"/>
  <c r="BL338" i="3" s="1"/>
  <c r="BL339" i="3" s="1"/>
  <c r="BL340" i="3" s="1"/>
  <c r="BL341" i="3" s="1"/>
  <c r="BK28" i="3"/>
  <c r="BK29" i="3" s="1"/>
  <c r="BK30" i="3" s="1"/>
  <c r="BK31" i="3" s="1"/>
  <c r="BK32" i="3" s="1"/>
  <c r="BK33" i="3" s="1"/>
  <c r="BK34" i="3" s="1"/>
  <c r="BK35" i="3" s="1"/>
  <c r="BK36" i="3" s="1"/>
  <c r="BK37" i="3" s="1"/>
  <c r="BK38" i="3" s="1"/>
  <c r="BK39" i="3" s="1"/>
  <c r="BK40" i="3" s="1"/>
  <c r="BK41" i="3" s="1"/>
  <c r="BK42" i="3" s="1"/>
  <c r="BK43" i="3" s="1"/>
  <c r="BK44" i="3" s="1"/>
  <c r="BK45" i="3" s="1"/>
  <c r="BK46" i="3" s="1"/>
  <c r="BK47" i="3" s="1"/>
  <c r="BK48" i="3" s="1"/>
  <c r="BK49" i="3" s="1"/>
  <c r="BK50" i="3" s="1"/>
  <c r="BK51" i="3" s="1"/>
  <c r="BK52" i="3" s="1"/>
  <c r="BK53" i="3" s="1"/>
  <c r="BK54" i="3" s="1"/>
  <c r="BK55" i="3" s="1"/>
  <c r="BK56" i="3" s="1"/>
  <c r="BK57" i="3" s="1"/>
  <c r="BK58" i="3" s="1"/>
  <c r="BK59" i="3" s="1"/>
  <c r="BK60" i="3" s="1"/>
  <c r="BK61" i="3" s="1"/>
  <c r="BK62" i="3" s="1"/>
  <c r="BK63" i="3" s="1"/>
  <c r="BK64" i="3" s="1"/>
  <c r="BK65" i="3" s="1"/>
  <c r="BK66" i="3" s="1"/>
  <c r="BK67" i="3" s="1"/>
  <c r="BK68" i="3" s="1"/>
  <c r="BK69" i="3" s="1"/>
  <c r="BK70" i="3" s="1"/>
  <c r="BK71" i="3" s="1"/>
  <c r="BK72" i="3" s="1"/>
  <c r="BK73" i="3" s="1"/>
  <c r="BK74" i="3" s="1"/>
  <c r="BK75" i="3" s="1"/>
  <c r="BK76" i="3" s="1"/>
  <c r="BK77" i="3" s="1"/>
  <c r="BK78" i="3" s="1"/>
  <c r="BK79" i="3" s="1"/>
  <c r="BK80" i="3" s="1"/>
  <c r="BK81" i="3" s="1"/>
  <c r="BK82" i="3" s="1"/>
  <c r="BK83" i="3" s="1"/>
  <c r="BK84" i="3" s="1"/>
  <c r="BK85" i="3" s="1"/>
  <c r="BK86" i="3" s="1"/>
  <c r="BK87" i="3" s="1"/>
  <c r="BK88" i="3" s="1"/>
  <c r="BK89" i="3" s="1"/>
  <c r="BK90" i="3" s="1"/>
  <c r="BK91" i="3" s="1"/>
  <c r="BK92" i="3" s="1"/>
  <c r="BK93" i="3" s="1"/>
  <c r="BK94" i="3" s="1"/>
  <c r="BK95" i="3" s="1"/>
  <c r="BK96" i="3" s="1"/>
  <c r="BK97" i="3" s="1"/>
  <c r="BK98" i="3" s="1"/>
  <c r="BK99" i="3" s="1"/>
  <c r="BK100" i="3" s="1"/>
  <c r="BK101" i="3" s="1"/>
  <c r="BK102" i="3" s="1"/>
  <c r="BK103" i="3" s="1"/>
  <c r="BK104" i="3" s="1"/>
  <c r="BK105" i="3" s="1"/>
  <c r="BK106" i="3" s="1"/>
  <c r="BK107" i="3" s="1"/>
  <c r="BK108" i="3" s="1"/>
  <c r="BK109" i="3" s="1"/>
  <c r="BK110" i="3" s="1"/>
  <c r="BK111" i="3" s="1"/>
  <c r="BK112" i="3" s="1"/>
  <c r="BK113" i="3" s="1"/>
  <c r="BK114" i="3" s="1"/>
  <c r="BK115" i="3" s="1"/>
  <c r="BK116" i="3" s="1"/>
  <c r="BK117" i="3" s="1"/>
  <c r="BK118" i="3" s="1"/>
  <c r="BK119" i="3" s="1"/>
  <c r="BK120" i="3" s="1"/>
  <c r="BK121" i="3" s="1"/>
  <c r="BK122" i="3" s="1"/>
  <c r="BK123" i="3" s="1"/>
  <c r="BK124" i="3" s="1"/>
  <c r="BK125" i="3" s="1"/>
  <c r="BK126" i="3" s="1"/>
  <c r="BK127" i="3" s="1"/>
  <c r="BK128" i="3" s="1"/>
  <c r="BK129" i="3" s="1"/>
  <c r="BK130" i="3" s="1"/>
  <c r="BK131" i="3" s="1"/>
  <c r="BK132" i="3" s="1"/>
  <c r="BK133" i="3" s="1"/>
  <c r="BK134" i="3" s="1"/>
  <c r="BK135" i="3" s="1"/>
  <c r="BK136" i="3" s="1"/>
  <c r="BK137" i="3" s="1"/>
  <c r="BK138" i="3" s="1"/>
  <c r="BK139" i="3" s="1"/>
  <c r="BK140" i="3" s="1"/>
  <c r="BK141" i="3" s="1"/>
  <c r="BK142" i="3" s="1"/>
  <c r="BK143" i="3" s="1"/>
  <c r="BK144" i="3" s="1"/>
  <c r="BK145" i="3" s="1"/>
  <c r="BK146" i="3" s="1"/>
  <c r="BK147" i="3" s="1"/>
  <c r="BK148" i="3" s="1"/>
  <c r="BK149" i="3" s="1"/>
  <c r="BK150" i="3" s="1"/>
  <c r="BK151" i="3" s="1"/>
  <c r="BK152" i="3" s="1"/>
  <c r="BK153" i="3" s="1"/>
  <c r="BK154" i="3" s="1"/>
  <c r="BK155" i="3" s="1"/>
  <c r="BK156" i="3" s="1"/>
  <c r="BK157" i="3" s="1"/>
  <c r="BK158" i="3" s="1"/>
  <c r="BK159" i="3" s="1"/>
  <c r="BK160" i="3" s="1"/>
  <c r="BK161" i="3" s="1"/>
  <c r="BK162" i="3" s="1"/>
  <c r="BK163" i="3" s="1"/>
  <c r="BK164" i="3" s="1"/>
  <c r="BK165" i="3" s="1"/>
  <c r="BK166" i="3" s="1"/>
  <c r="BK167" i="3" s="1"/>
  <c r="BK168" i="3" s="1"/>
  <c r="BK169" i="3" s="1"/>
  <c r="BK170" i="3" s="1"/>
  <c r="BK171" i="3" s="1"/>
  <c r="BK172" i="3" s="1"/>
  <c r="BK173" i="3" s="1"/>
  <c r="BK174" i="3" s="1"/>
  <c r="BK175" i="3" s="1"/>
  <c r="BK176" i="3" s="1"/>
  <c r="BK177" i="3" s="1"/>
  <c r="BK178" i="3" s="1"/>
  <c r="BK179" i="3" s="1"/>
  <c r="BK180" i="3" s="1"/>
  <c r="BK181" i="3" s="1"/>
  <c r="BK182" i="3" s="1"/>
  <c r="BK183" i="3" s="1"/>
  <c r="BK184" i="3" s="1"/>
  <c r="BK185" i="3" s="1"/>
  <c r="BK186" i="3" s="1"/>
  <c r="BK187" i="3" s="1"/>
  <c r="BK188" i="3" s="1"/>
  <c r="BK189" i="3" s="1"/>
  <c r="BK190" i="3" s="1"/>
  <c r="BK191" i="3" s="1"/>
  <c r="BK192" i="3" s="1"/>
  <c r="BK193" i="3" s="1"/>
  <c r="BK194" i="3" s="1"/>
  <c r="BK195" i="3" s="1"/>
  <c r="BK196" i="3" s="1"/>
  <c r="BK197" i="3" s="1"/>
  <c r="BK198" i="3" s="1"/>
  <c r="BK199" i="3" s="1"/>
  <c r="BK200" i="3" s="1"/>
  <c r="BK201" i="3" s="1"/>
  <c r="BK202" i="3" s="1"/>
  <c r="BK203" i="3" s="1"/>
  <c r="BK204" i="3" s="1"/>
  <c r="BK205" i="3" s="1"/>
  <c r="BK206" i="3" s="1"/>
  <c r="BK207" i="3" s="1"/>
  <c r="BK208" i="3" s="1"/>
  <c r="BK209" i="3" s="1"/>
  <c r="BK210" i="3" s="1"/>
  <c r="BK211" i="3" s="1"/>
  <c r="BK212" i="3" s="1"/>
  <c r="BK213" i="3" s="1"/>
  <c r="BK214" i="3" s="1"/>
  <c r="BK215" i="3" s="1"/>
  <c r="BK216" i="3" s="1"/>
  <c r="BK217" i="3" s="1"/>
  <c r="BK218" i="3" s="1"/>
  <c r="BK219" i="3" s="1"/>
  <c r="BK220" i="3" s="1"/>
  <c r="BK221" i="3" s="1"/>
  <c r="BK222" i="3" s="1"/>
  <c r="BK223" i="3" s="1"/>
  <c r="BK224" i="3" s="1"/>
  <c r="BK225" i="3" s="1"/>
  <c r="BK226" i="3" s="1"/>
  <c r="BK227" i="3" s="1"/>
  <c r="BK228" i="3" s="1"/>
  <c r="BK229" i="3" s="1"/>
  <c r="BK230" i="3" s="1"/>
  <c r="BK231" i="3" s="1"/>
  <c r="BK232" i="3" s="1"/>
  <c r="BK233" i="3" s="1"/>
  <c r="BK234" i="3" s="1"/>
  <c r="BK235" i="3" s="1"/>
  <c r="BK236" i="3" s="1"/>
  <c r="BK237" i="3" s="1"/>
  <c r="BK238" i="3" s="1"/>
  <c r="BK239" i="3" s="1"/>
  <c r="BK240" i="3" s="1"/>
  <c r="BK241" i="3" s="1"/>
  <c r="BK242" i="3" s="1"/>
  <c r="BK243" i="3" s="1"/>
  <c r="BK244" i="3" s="1"/>
  <c r="BK245" i="3" s="1"/>
  <c r="BK246" i="3" s="1"/>
  <c r="BK247" i="3" s="1"/>
  <c r="BK248" i="3" s="1"/>
  <c r="BK249" i="3" s="1"/>
  <c r="BK250" i="3" s="1"/>
  <c r="BK251" i="3" s="1"/>
  <c r="BK252" i="3" s="1"/>
  <c r="BK253" i="3" s="1"/>
  <c r="BK254" i="3" s="1"/>
  <c r="BK255" i="3" s="1"/>
  <c r="BK256" i="3" s="1"/>
  <c r="BK257" i="3" s="1"/>
  <c r="BK258" i="3" s="1"/>
  <c r="BK259" i="3" s="1"/>
  <c r="BK260" i="3" s="1"/>
  <c r="BK261" i="3" s="1"/>
  <c r="BK262" i="3" s="1"/>
  <c r="BK263" i="3" s="1"/>
  <c r="BK264" i="3" s="1"/>
  <c r="BK265" i="3" s="1"/>
  <c r="BK266" i="3" s="1"/>
  <c r="BK267" i="3" s="1"/>
  <c r="BK268" i="3" s="1"/>
  <c r="BK269" i="3" s="1"/>
  <c r="BK270" i="3" s="1"/>
  <c r="BK271" i="3" s="1"/>
  <c r="BK272" i="3" s="1"/>
  <c r="BK273" i="3" s="1"/>
  <c r="BK274" i="3" s="1"/>
  <c r="BK275" i="3" s="1"/>
  <c r="BK276" i="3" s="1"/>
  <c r="BK277" i="3" s="1"/>
  <c r="BK278" i="3" s="1"/>
  <c r="BK279" i="3" s="1"/>
  <c r="BK280" i="3" s="1"/>
  <c r="BK281" i="3" s="1"/>
  <c r="BK282" i="3" s="1"/>
  <c r="BK283" i="3" s="1"/>
  <c r="BK284" i="3" s="1"/>
  <c r="BK285" i="3" s="1"/>
  <c r="BK286" i="3" s="1"/>
  <c r="BK287" i="3" s="1"/>
  <c r="BK288" i="3" s="1"/>
  <c r="BK289" i="3" s="1"/>
  <c r="BK290" i="3" s="1"/>
  <c r="BK291" i="3" s="1"/>
  <c r="BK292" i="3" s="1"/>
  <c r="BK293" i="3" s="1"/>
  <c r="BK294" i="3" s="1"/>
  <c r="BK295" i="3" s="1"/>
  <c r="BK296" i="3" s="1"/>
  <c r="BK297" i="3" s="1"/>
  <c r="BK298" i="3" s="1"/>
  <c r="BK299" i="3" s="1"/>
  <c r="BK300" i="3" s="1"/>
  <c r="BK301" i="3" s="1"/>
  <c r="BK302" i="3" s="1"/>
  <c r="BK303" i="3" s="1"/>
  <c r="BK304" i="3" s="1"/>
  <c r="BK305" i="3" s="1"/>
  <c r="BK306" i="3" s="1"/>
  <c r="BK307" i="3" s="1"/>
  <c r="BK308" i="3" s="1"/>
  <c r="BK309" i="3" s="1"/>
  <c r="BK310" i="3" s="1"/>
  <c r="BK311" i="3" s="1"/>
  <c r="BK312" i="3" s="1"/>
  <c r="BK313" i="3" s="1"/>
  <c r="BK314" i="3" s="1"/>
  <c r="BK315" i="3" s="1"/>
  <c r="BK316" i="3" s="1"/>
  <c r="BK317" i="3" s="1"/>
  <c r="BK318" i="3" s="1"/>
  <c r="BK319" i="3" s="1"/>
  <c r="BK320" i="3" s="1"/>
  <c r="BK321" i="3" s="1"/>
  <c r="BK322" i="3" s="1"/>
  <c r="BK323" i="3" s="1"/>
  <c r="BK324" i="3" s="1"/>
  <c r="BK325" i="3" s="1"/>
  <c r="BK326" i="3" s="1"/>
  <c r="BK327" i="3" s="1"/>
  <c r="BK328" i="3" s="1"/>
  <c r="BK329" i="3" s="1"/>
  <c r="BK330" i="3" s="1"/>
  <c r="BK331" i="3" s="1"/>
  <c r="BK332" i="3" s="1"/>
  <c r="BK333" i="3" s="1"/>
  <c r="BK334" i="3" s="1"/>
  <c r="BK335" i="3" s="1"/>
  <c r="BK336" i="3" s="1"/>
  <c r="BK337" i="3" s="1"/>
  <c r="BK338" i="3" s="1"/>
  <c r="BK339" i="3" s="1"/>
  <c r="BK340" i="3" s="1"/>
  <c r="BK341" i="3" s="1"/>
  <c r="BJ30" i="3"/>
  <c r="BJ31" i="3" s="1"/>
  <c r="BJ32" i="3" s="1"/>
  <c r="BJ33" i="3" s="1"/>
  <c r="BJ34" i="3" s="1"/>
  <c r="BJ35" i="3" s="1"/>
  <c r="BJ36" i="3" s="1"/>
  <c r="BJ37" i="3" s="1"/>
  <c r="BJ38" i="3"/>
  <c r="BJ39" i="3" s="1"/>
  <c r="BJ40" i="3" s="1"/>
  <c r="BJ41" i="3" s="1"/>
  <c r="BJ42" i="3" s="1"/>
  <c r="BJ43" i="3" s="1"/>
  <c r="BJ44" i="3" s="1"/>
  <c r="BJ45" i="3" s="1"/>
  <c r="BJ46" i="3" s="1"/>
  <c r="BJ47" i="3" s="1"/>
  <c r="BJ48" i="3" s="1"/>
  <c r="BJ49" i="3" s="1"/>
  <c r="BJ50" i="3" s="1"/>
  <c r="BJ51" i="3" s="1"/>
  <c r="BJ52" i="3" s="1"/>
  <c r="BJ53" i="3" s="1"/>
  <c r="BJ54" i="3" s="1"/>
  <c r="BJ55" i="3" s="1"/>
  <c r="BJ56" i="3" s="1"/>
  <c r="BJ57" i="3" s="1"/>
  <c r="BJ58" i="3" s="1"/>
  <c r="BJ59" i="3" s="1"/>
  <c r="BJ60" i="3" s="1"/>
  <c r="BJ61" i="3" s="1"/>
  <c r="BJ62" i="3" s="1"/>
  <c r="BJ63" i="3" s="1"/>
  <c r="BJ64" i="3" s="1"/>
  <c r="BJ65" i="3" s="1"/>
  <c r="BJ66" i="3" s="1"/>
  <c r="BJ67" i="3" s="1"/>
  <c r="BJ68" i="3" s="1"/>
  <c r="BJ69" i="3" s="1"/>
  <c r="BJ70" i="3" s="1"/>
  <c r="BJ71" i="3" s="1"/>
  <c r="BJ72" i="3" s="1"/>
  <c r="BJ73" i="3" s="1"/>
  <c r="BJ74" i="3" s="1"/>
  <c r="BJ75" i="3" s="1"/>
  <c r="BJ76" i="3" s="1"/>
  <c r="BJ77" i="3" s="1"/>
  <c r="BJ78" i="3" s="1"/>
  <c r="BJ79" i="3" s="1"/>
  <c r="BJ80" i="3" s="1"/>
  <c r="BJ81" i="3" s="1"/>
  <c r="BJ82" i="3" s="1"/>
  <c r="BJ83" i="3" s="1"/>
  <c r="BJ84" i="3" s="1"/>
  <c r="BJ85" i="3" s="1"/>
  <c r="BJ86" i="3" s="1"/>
  <c r="BJ87" i="3" s="1"/>
  <c r="BJ88" i="3" s="1"/>
  <c r="BJ89" i="3" s="1"/>
  <c r="BJ90" i="3" s="1"/>
  <c r="BJ91" i="3" s="1"/>
  <c r="BJ92" i="3" s="1"/>
  <c r="BJ93" i="3" s="1"/>
  <c r="BJ94" i="3" s="1"/>
  <c r="BJ95" i="3" s="1"/>
  <c r="BJ96" i="3" s="1"/>
  <c r="BJ97" i="3" s="1"/>
  <c r="BJ98" i="3" s="1"/>
  <c r="BJ99" i="3" s="1"/>
  <c r="BJ100" i="3" s="1"/>
  <c r="BJ101" i="3" s="1"/>
  <c r="BJ102" i="3" s="1"/>
  <c r="BJ103" i="3" s="1"/>
  <c r="BJ104" i="3" s="1"/>
  <c r="BJ105" i="3" s="1"/>
  <c r="BJ106" i="3" s="1"/>
  <c r="BJ107" i="3" s="1"/>
  <c r="BJ108" i="3" s="1"/>
  <c r="BJ109" i="3" s="1"/>
  <c r="BI42" i="3"/>
  <c r="BI43" i="3" s="1"/>
  <c r="BI44" i="3" s="1"/>
  <c r="BI45" i="3" s="1"/>
  <c r="BI46" i="3" s="1"/>
  <c r="BI47" i="3" s="1"/>
  <c r="BI48" i="3" s="1"/>
  <c r="BI49" i="3" s="1"/>
  <c r="BI50" i="3" s="1"/>
  <c r="BI51" i="3" s="1"/>
  <c r="BI52" i="3" s="1"/>
  <c r="BI53" i="3" s="1"/>
  <c r="BI54" i="3" s="1"/>
  <c r="BI55" i="3" s="1"/>
  <c r="BI56" i="3" s="1"/>
  <c r="BI57" i="3" s="1"/>
  <c r="BI58" i="3" s="1"/>
  <c r="BI59" i="3" s="1"/>
  <c r="BI60" i="3" s="1"/>
  <c r="BI61" i="3" s="1"/>
  <c r="BI62" i="3" s="1"/>
  <c r="BI63" i="3" s="1"/>
  <c r="BI64" i="3" s="1"/>
  <c r="BI65" i="3" s="1"/>
  <c r="BI66" i="3" s="1"/>
  <c r="BI67" i="3" s="1"/>
  <c r="BI68" i="3" s="1"/>
  <c r="BI69" i="3" s="1"/>
  <c r="BI70" i="3" s="1"/>
  <c r="BI71" i="3" s="1"/>
  <c r="BI72" i="3" s="1"/>
  <c r="BI73" i="3" s="1"/>
  <c r="BI74" i="3"/>
  <c r="BI75" i="3" s="1"/>
  <c r="BI76" i="3" s="1"/>
  <c r="BI77" i="3" s="1"/>
  <c r="BI78" i="3" s="1"/>
  <c r="BI79" i="3" s="1"/>
  <c r="BI80" i="3" s="1"/>
  <c r="BI81" i="3" s="1"/>
  <c r="BI82" i="3" s="1"/>
  <c r="BI83" i="3" s="1"/>
  <c r="BI84" i="3" s="1"/>
  <c r="BI85" i="3" s="1"/>
  <c r="BI86" i="3" s="1"/>
  <c r="BI87" i="3" s="1"/>
  <c r="BI88" i="3" s="1"/>
  <c r="BI89" i="3" s="1"/>
  <c r="BI90" i="3" s="1"/>
  <c r="BI91" i="3" s="1"/>
  <c r="BI92" i="3" s="1"/>
  <c r="BI93" i="3" s="1"/>
  <c r="BI94" i="3" s="1"/>
  <c r="BI95" i="3" s="1"/>
  <c r="BI96" i="3" s="1"/>
  <c r="BI97" i="3" s="1"/>
  <c r="BI98" i="3" s="1"/>
  <c r="BI99" i="3" s="1"/>
  <c r="BI100" i="3" s="1"/>
  <c r="BI101" i="3" s="1"/>
  <c r="BI102" i="3" s="1"/>
  <c r="BI103" i="3" s="1"/>
  <c r="BI104" i="3" s="1"/>
  <c r="BI105" i="3" s="1"/>
  <c r="BI106" i="3" s="1"/>
  <c r="BI107" i="3" s="1"/>
  <c r="BI108" i="3" s="1"/>
  <c r="BI109" i="3" s="1"/>
  <c r="BI110" i="3" s="1"/>
  <c r="BI111" i="3" s="1"/>
  <c r="BI112" i="3" s="1"/>
  <c r="BI113" i="3" s="1"/>
  <c r="BI114" i="3" s="1"/>
  <c r="BI115" i="3" s="1"/>
  <c r="BI116" i="3" s="1"/>
  <c r="BI117" i="3" s="1"/>
  <c r="BI118" i="3" s="1"/>
  <c r="BI119" i="3" s="1"/>
  <c r="BI120" i="3" s="1"/>
  <c r="BI121" i="3" s="1"/>
  <c r="BI122" i="3" s="1"/>
  <c r="BI123" i="3" s="1"/>
  <c r="BI124" i="3" s="1"/>
  <c r="BI125" i="3" s="1"/>
  <c r="BI126" i="3" s="1"/>
  <c r="BI127" i="3" s="1"/>
  <c r="BI128" i="3" s="1"/>
  <c r="BI129" i="3" s="1"/>
  <c r="BI130" i="3" s="1"/>
  <c r="BI131" i="3" s="1"/>
  <c r="BI132" i="3" s="1"/>
  <c r="BI133" i="3" s="1"/>
  <c r="BI134" i="3" s="1"/>
  <c r="BI135" i="3" s="1"/>
  <c r="BI136" i="3" s="1"/>
  <c r="BI137" i="3" s="1"/>
  <c r="BI138" i="3" s="1"/>
  <c r="BI139" i="3" s="1"/>
  <c r="BI140" i="3" s="1"/>
  <c r="BI141" i="3" s="1"/>
  <c r="BI142" i="3" s="1"/>
  <c r="BI143" i="3" s="1"/>
  <c r="BI144" i="3" s="1"/>
  <c r="BI145" i="3" s="1"/>
  <c r="BI146" i="3" s="1"/>
  <c r="BI147" i="3" s="1"/>
  <c r="BI148" i="3" s="1"/>
  <c r="BI149" i="3" s="1"/>
  <c r="BI150" i="3" s="1"/>
  <c r="BI151" i="3" s="1"/>
  <c r="BI152" i="3" s="1"/>
  <c r="BI153" i="3" s="1"/>
  <c r="BI154" i="3" s="1"/>
  <c r="BI155" i="3" s="1"/>
  <c r="BI156" i="3" s="1"/>
  <c r="BI157" i="3" s="1"/>
  <c r="BI158" i="3" s="1"/>
  <c r="BI159" i="3" s="1"/>
  <c r="BI160" i="3" s="1"/>
  <c r="BI161" i="3" s="1"/>
  <c r="BI162" i="3" s="1"/>
  <c r="BI163" i="3" s="1"/>
  <c r="BI164" i="3" s="1"/>
  <c r="BI165" i="3" s="1"/>
  <c r="BI166" i="3" s="1"/>
  <c r="BI167" i="3" s="1"/>
  <c r="BI168" i="3" s="1"/>
  <c r="BI169" i="3" s="1"/>
  <c r="BI170" i="3" s="1"/>
  <c r="BI171" i="3" s="1"/>
  <c r="BI172" i="3" s="1"/>
  <c r="BI173" i="3" s="1"/>
  <c r="BI174" i="3" s="1"/>
  <c r="BI175" i="3" s="1"/>
  <c r="BI176" i="3" s="1"/>
  <c r="BI177" i="3" s="1"/>
  <c r="BI178" i="3" s="1"/>
  <c r="BI179" i="3" s="1"/>
  <c r="BI180" i="3" s="1"/>
  <c r="BI181" i="3" s="1"/>
  <c r="BI182" i="3" s="1"/>
  <c r="BI183" i="3" s="1"/>
  <c r="BI184" i="3" s="1"/>
  <c r="BI185" i="3" s="1"/>
  <c r="BI186" i="3" s="1"/>
  <c r="BI187" i="3" s="1"/>
  <c r="BI188" i="3" s="1"/>
  <c r="BI189" i="3" s="1"/>
  <c r="BI190" i="3" s="1"/>
  <c r="BI191" i="3" s="1"/>
  <c r="BI192" i="3" s="1"/>
  <c r="BI193" i="3" s="1"/>
  <c r="BI194" i="3" s="1"/>
  <c r="BI195" i="3" s="1"/>
  <c r="BI196" i="3" s="1"/>
  <c r="BI197" i="3" s="1"/>
  <c r="BI198" i="3" s="1"/>
  <c r="BI199" i="3" s="1"/>
  <c r="BI200" i="3" s="1"/>
  <c r="BI201" i="3" s="1"/>
  <c r="BI202" i="3" s="1"/>
  <c r="BI203" i="3" s="1"/>
  <c r="BI204" i="3" s="1"/>
  <c r="BI205" i="3" s="1"/>
  <c r="BI206" i="3" s="1"/>
  <c r="BI207" i="3" s="1"/>
  <c r="BI208" i="3" s="1"/>
  <c r="BI209" i="3" s="1"/>
  <c r="BI210" i="3" s="1"/>
  <c r="BI211" i="3" s="1"/>
  <c r="BI212" i="3" s="1"/>
  <c r="BI213" i="3" s="1"/>
  <c r="BI214" i="3" s="1"/>
  <c r="BI215" i="3" s="1"/>
  <c r="BI216" i="3" s="1"/>
  <c r="BI217" i="3" s="1"/>
  <c r="BI218" i="3" s="1"/>
  <c r="BI219" i="3" s="1"/>
  <c r="BI220" i="3" s="1"/>
  <c r="BI221" i="3" s="1"/>
  <c r="BI222" i="3" s="1"/>
  <c r="BI223" i="3" s="1"/>
  <c r="BI224" i="3" s="1"/>
  <c r="BI225" i="3" s="1"/>
  <c r="BI226" i="3" s="1"/>
  <c r="BI227" i="3" s="1"/>
  <c r="BI228" i="3" s="1"/>
  <c r="BI229" i="3" s="1"/>
  <c r="BI230" i="3" s="1"/>
  <c r="BI231" i="3" s="1"/>
  <c r="BI232" i="3" s="1"/>
  <c r="BI233" i="3" s="1"/>
  <c r="BI234" i="3" s="1"/>
  <c r="BI235" i="3" s="1"/>
  <c r="BI236" i="3" s="1"/>
  <c r="BI237" i="3" s="1"/>
  <c r="BI238" i="3" s="1"/>
  <c r="BI239" i="3" s="1"/>
  <c r="BI240" i="3" s="1"/>
  <c r="BI241" i="3" s="1"/>
  <c r="BI242" i="3" s="1"/>
  <c r="BI243" i="3" s="1"/>
  <c r="BI244" i="3" s="1"/>
  <c r="BI245" i="3" s="1"/>
  <c r="BI246" i="3" s="1"/>
  <c r="BI247" i="3" s="1"/>
  <c r="BI248" i="3" s="1"/>
  <c r="BI249" i="3" s="1"/>
  <c r="BI250" i="3" s="1"/>
  <c r="BI251" i="3" s="1"/>
  <c r="BI252" i="3" s="1"/>
  <c r="BI253" i="3" s="1"/>
  <c r="BI254" i="3" s="1"/>
  <c r="BI255" i="3" s="1"/>
  <c r="BI256" i="3" s="1"/>
  <c r="BI257" i="3" s="1"/>
  <c r="BI258" i="3" s="1"/>
  <c r="BI259" i="3" s="1"/>
  <c r="BI260" i="3" s="1"/>
  <c r="BI261" i="3" s="1"/>
  <c r="BI262" i="3" s="1"/>
  <c r="BI263" i="3" s="1"/>
  <c r="BI264" i="3" s="1"/>
  <c r="BI265" i="3" s="1"/>
  <c r="BI266" i="3" s="1"/>
  <c r="BI267" i="3" s="1"/>
  <c r="BI268" i="3" s="1"/>
  <c r="BI269" i="3" s="1"/>
  <c r="BI270" i="3" s="1"/>
  <c r="BI271" i="3" s="1"/>
  <c r="BI272" i="3" s="1"/>
  <c r="BI273" i="3" s="1"/>
  <c r="BI274" i="3" s="1"/>
  <c r="BI275" i="3" s="1"/>
  <c r="BI276" i="3" s="1"/>
  <c r="BI277" i="3" s="1"/>
  <c r="BI278" i="3" s="1"/>
  <c r="BI279" i="3" s="1"/>
  <c r="BI280" i="3" s="1"/>
  <c r="BI281" i="3" s="1"/>
  <c r="BI282" i="3" s="1"/>
  <c r="BI283" i="3" s="1"/>
  <c r="BI284" i="3" s="1"/>
  <c r="BI285" i="3" s="1"/>
  <c r="BI286" i="3" s="1"/>
  <c r="BI287" i="3" s="1"/>
  <c r="BI288" i="3" s="1"/>
  <c r="BI289" i="3" s="1"/>
  <c r="BI290" i="3" s="1"/>
  <c r="BI291" i="3" s="1"/>
  <c r="BI292" i="3" s="1"/>
  <c r="BI293" i="3" s="1"/>
  <c r="BI294" i="3" s="1"/>
  <c r="BI295" i="3" s="1"/>
  <c r="BI296" i="3" s="1"/>
  <c r="BI297" i="3" s="1"/>
  <c r="BI298" i="3" s="1"/>
  <c r="BI299" i="3" s="1"/>
  <c r="BI300" i="3" s="1"/>
  <c r="BI301" i="3" s="1"/>
  <c r="BI302" i="3" s="1"/>
  <c r="BI303" i="3" s="1"/>
  <c r="BI304" i="3" s="1"/>
  <c r="BI305" i="3" s="1"/>
  <c r="BI306" i="3" s="1"/>
  <c r="BI307" i="3" s="1"/>
  <c r="BI308" i="3" s="1"/>
  <c r="BI309" i="3" s="1"/>
  <c r="BI310" i="3" s="1"/>
  <c r="BI311" i="3" s="1"/>
  <c r="BI312" i="3" s="1"/>
  <c r="BI313" i="3" s="1"/>
  <c r="BI314" i="3" s="1"/>
  <c r="BI315" i="3" s="1"/>
  <c r="BI316" i="3" s="1"/>
  <c r="BI317" i="3" s="1"/>
  <c r="BI318" i="3" s="1"/>
  <c r="BI319" i="3" s="1"/>
  <c r="BI320" i="3" s="1"/>
  <c r="BI321" i="3" s="1"/>
  <c r="BI322" i="3" s="1"/>
  <c r="BI323" i="3" s="1"/>
  <c r="BI324" i="3" s="1"/>
  <c r="BI325" i="3" s="1"/>
  <c r="BI326" i="3" s="1"/>
  <c r="BI327" i="3" s="1"/>
  <c r="BI328" i="3" s="1"/>
  <c r="BI329" i="3" s="1"/>
  <c r="BI330" i="3" s="1"/>
  <c r="BI331" i="3" s="1"/>
  <c r="BI332" i="3" s="1"/>
  <c r="BI333" i="3" s="1"/>
  <c r="BI334" i="3" s="1"/>
  <c r="BI335" i="3" s="1"/>
  <c r="BI336" i="3" s="1"/>
  <c r="BI337" i="3" s="1"/>
  <c r="BI338" i="3" s="1"/>
  <c r="BI339" i="3" s="1"/>
  <c r="BI340" i="3" s="1"/>
  <c r="BI341" i="3" s="1"/>
  <c r="BJ110" i="3"/>
  <c r="BJ111" i="3" s="1"/>
  <c r="BJ112" i="3" s="1"/>
  <c r="BJ113" i="3" s="1"/>
  <c r="BJ114" i="3" s="1"/>
  <c r="BJ115" i="3" s="1"/>
  <c r="BJ116" i="3" s="1"/>
  <c r="BJ117" i="3" s="1"/>
  <c r="BJ118" i="3" s="1"/>
  <c r="BJ119" i="3" s="1"/>
  <c r="BJ120" i="3" s="1"/>
  <c r="BJ121" i="3" s="1"/>
  <c r="BJ122" i="3" s="1"/>
  <c r="BJ123" i="3" s="1"/>
  <c r="BJ124" i="3" s="1"/>
  <c r="BJ125" i="3" s="1"/>
  <c r="BJ126" i="3" s="1"/>
  <c r="BJ127" i="3" s="1"/>
  <c r="BJ128" i="3" s="1"/>
  <c r="BJ129" i="3" s="1"/>
  <c r="BJ130" i="3" s="1"/>
  <c r="BJ131" i="3" s="1"/>
  <c r="BJ132" i="3" s="1"/>
  <c r="BJ133" i="3" s="1"/>
  <c r="BJ134" i="3" s="1"/>
  <c r="BJ135" i="3" s="1"/>
  <c r="BJ136" i="3" s="1"/>
  <c r="BJ137" i="3" s="1"/>
  <c r="BJ138" i="3" s="1"/>
  <c r="BJ139" i="3" s="1"/>
  <c r="BJ140" i="3" s="1"/>
  <c r="BJ141" i="3" s="1"/>
  <c r="BJ142" i="3" s="1"/>
  <c r="BJ143" i="3" s="1"/>
  <c r="BJ144" i="3" s="1"/>
  <c r="BJ145" i="3" s="1"/>
  <c r="BJ146" i="3" s="1"/>
  <c r="BJ147" i="3" s="1"/>
  <c r="BJ148" i="3" s="1"/>
  <c r="BJ149" i="3" s="1"/>
  <c r="BJ150" i="3" s="1"/>
  <c r="BJ151" i="3" s="1"/>
  <c r="BJ152" i="3" s="1"/>
  <c r="BJ153" i="3" s="1"/>
  <c r="BJ154" i="3" s="1"/>
  <c r="BJ155" i="3" s="1"/>
  <c r="BJ156" i="3" s="1"/>
  <c r="BJ157" i="3" s="1"/>
  <c r="BJ158" i="3" s="1"/>
  <c r="BJ159" i="3" s="1"/>
  <c r="BJ160" i="3" s="1"/>
  <c r="BJ161" i="3" s="1"/>
  <c r="BJ162" i="3" s="1"/>
  <c r="BJ163" i="3" s="1"/>
  <c r="BJ164" i="3" s="1"/>
  <c r="BJ165" i="3" s="1"/>
  <c r="BJ166" i="3" s="1"/>
  <c r="BJ167" i="3" s="1"/>
  <c r="BJ168" i="3" s="1"/>
  <c r="BJ169" i="3" s="1"/>
  <c r="BJ170" i="3" s="1"/>
  <c r="BJ171" i="3" s="1"/>
  <c r="BJ172" i="3" s="1"/>
  <c r="BJ173" i="3" s="1"/>
  <c r="BJ174" i="3" s="1"/>
  <c r="BJ175" i="3" s="1"/>
  <c r="BJ176" i="3" s="1"/>
  <c r="BJ177" i="3" s="1"/>
  <c r="BJ178" i="3" s="1"/>
  <c r="BJ179" i="3" s="1"/>
  <c r="BJ180" i="3" s="1"/>
  <c r="BJ181" i="3" s="1"/>
  <c r="BJ182" i="3" s="1"/>
  <c r="BJ183" i="3" s="1"/>
  <c r="BJ184" i="3" s="1"/>
  <c r="BJ185" i="3" s="1"/>
  <c r="BJ186" i="3" s="1"/>
  <c r="BJ187" i="3" s="1"/>
  <c r="BJ188" i="3" s="1"/>
  <c r="BJ189" i="3" s="1"/>
  <c r="BJ190" i="3" s="1"/>
  <c r="BJ191" i="3" s="1"/>
  <c r="BJ192" i="3" s="1"/>
  <c r="BJ193" i="3" s="1"/>
  <c r="BJ194" i="3" s="1"/>
  <c r="BJ195" i="3" s="1"/>
  <c r="BJ196" i="3" s="1"/>
  <c r="BJ197" i="3" s="1"/>
  <c r="BJ198" i="3" s="1"/>
  <c r="BJ199" i="3" s="1"/>
  <c r="BJ200" i="3" s="1"/>
  <c r="BJ201" i="3" s="1"/>
  <c r="BJ202" i="3" s="1"/>
  <c r="BJ203" i="3" s="1"/>
  <c r="BJ204" i="3" s="1"/>
  <c r="BJ205" i="3" s="1"/>
  <c r="BJ206" i="3" s="1"/>
  <c r="BJ207" i="3" s="1"/>
  <c r="BJ208" i="3" s="1"/>
  <c r="BJ209" i="3" s="1"/>
  <c r="BJ210" i="3" s="1"/>
  <c r="BJ211" i="3" s="1"/>
  <c r="BJ212" i="3" s="1"/>
  <c r="BJ213" i="3" s="1"/>
  <c r="BJ214" i="3" s="1"/>
  <c r="BJ215" i="3" s="1"/>
  <c r="BJ216" i="3" s="1"/>
  <c r="BJ217" i="3" s="1"/>
  <c r="BJ218" i="3" s="1"/>
  <c r="BJ219" i="3" s="1"/>
  <c r="BJ220" i="3" s="1"/>
  <c r="BJ221" i="3" s="1"/>
  <c r="BJ222" i="3" s="1"/>
  <c r="BJ223" i="3" s="1"/>
  <c r="BJ224" i="3" s="1"/>
  <c r="BJ225" i="3" s="1"/>
  <c r="BJ226" i="3" s="1"/>
  <c r="BJ227" i="3" s="1"/>
  <c r="BJ228" i="3" s="1"/>
  <c r="BJ229" i="3" s="1"/>
  <c r="BJ230" i="3" s="1"/>
  <c r="BJ231" i="3" s="1"/>
  <c r="BJ232" i="3" s="1"/>
  <c r="BJ233" i="3" s="1"/>
  <c r="BJ234" i="3" s="1"/>
  <c r="BJ235" i="3" s="1"/>
  <c r="BJ236" i="3" s="1"/>
  <c r="BJ237" i="3" s="1"/>
  <c r="BJ238" i="3" s="1"/>
  <c r="BJ239" i="3" s="1"/>
  <c r="BJ240" i="3" s="1"/>
  <c r="BJ241" i="3" s="1"/>
  <c r="BJ242" i="3" s="1"/>
  <c r="BJ243" i="3" s="1"/>
  <c r="BJ244" i="3" s="1"/>
  <c r="BJ245" i="3" s="1"/>
  <c r="BJ246" i="3" s="1"/>
  <c r="BJ247" i="3" s="1"/>
  <c r="BJ248" i="3" s="1"/>
  <c r="BJ249" i="3" s="1"/>
  <c r="BJ250" i="3" s="1"/>
  <c r="BJ251" i="3" s="1"/>
  <c r="BJ252" i="3" s="1"/>
  <c r="BJ253" i="3" s="1"/>
  <c r="BJ254" i="3" s="1"/>
  <c r="BJ255" i="3" s="1"/>
  <c r="BJ256" i="3" s="1"/>
  <c r="BJ257" i="3" s="1"/>
  <c r="BJ258" i="3" s="1"/>
  <c r="BJ259" i="3" s="1"/>
  <c r="BJ260" i="3" s="1"/>
  <c r="BJ261" i="3" s="1"/>
  <c r="BJ262" i="3" s="1"/>
  <c r="BJ263" i="3" s="1"/>
  <c r="BJ264" i="3" s="1"/>
  <c r="BJ265" i="3" s="1"/>
  <c r="BJ266" i="3" s="1"/>
  <c r="BJ267" i="3" s="1"/>
  <c r="BJ268" i="3" s="1"/>
  <c r="BJ269" i="3" s="1"/>
  <c r="BJ270" i="3" s="1"/>
  <c r="BJ271" i="3" s="1"/>
  <c r="BJ272" i="3" s="1"/>
  <c r="BJ273" i="3" s="1"/>
  <c r="BJ274" i="3" s="1"/>
  <c r="BJ275" i="3" s="1"/>
  <c r="BJ276" i="3" s="1"/>
  <c r="BJ277" i="3" s="1"/>
  <c r="BJ278" i="3" s="1"/>
  <c r="BJ279" i="3" s="1"/>
  <c r="BJ280" i="3" s="1"/>
  <c r="BJ281" i="3" s="1"/>
  <c r="BJ282" i="3" s="1"/>
  <c r="BJ283" i="3" s="1"/>
  <c r="BJ284" i="3" s="1"/>
  <c r="BJ285" i="3" s="1"/>
  <c r="BJ286" i="3" s="1"/>
  <c r="BJ287" i="3" s="1"/>
  <c r="BJ288" i="3" s="1"/>
  <c r="BJ289" i="3" s="1"/>
  <c r="BJ290" i="3" s="1"/>
  <c r="BJ291" i="3" s="1"/>
  <c r="BJ292" i="3" s="1"/>
  <c r="BJ293" i="3" s="1"/>
  <c r="BJ294" i="3" s="1"/>
  <c r="BJ295" i="3" s="1"/>
  <c r="BJ296" i="3" s="1"/>
  <c r="BJ297" i="3" s="1"/>
  <c r="BJ298" i="3" s="1"/>
  <c r="BJ299" i="3" s="1"/>
  <c r="BJ300" i="3" s="1"/>
  <c r="BJ301" i="3" s="1"/>
  <c r="BJ302" i="3" s="1"/>
  <c r="BJ303" i="3" s="1"/>
  <c r="BJ304" i="3" s="1"/>
  <c r="BJ305" i="3" s="1"/>
  <c r="BJ306" i="3" s="1"/>
  <c r="BJ307" i="3" s="1"/>
  <c r="BJ308" i="3" s="1"/>
  <c r="BJ309" i="3" s="1"/>
  <c r="BJ310" i="3" s="1"/>
  <c r="BJ311" i="3" s="1"/>
  <c r="BJ312" i="3" s="1"/>
  <c r="BJ313" i="3" s="1"/>
  <c r="BJ314" i="3" s="1"/>
  <c r="BJ315" i="3" s="1"/>
  <c r="BJ316" i="3" s="1"/>
  <c r="BJ317" i="3" s="1"/>
  <c r="BJ318" i="3" s="1"/>
  <c r="BJ319" i="3" s="1"/>
  <c r="BJ320" i="3" s="1"/>
  <c r="BJ321" i="3" s="1"/>
  <c r="BJ322" i="3" s="1"/>
  <c r="BJ323" i="3" s="1"/>
  <c r="BJ324" i="3" s="1"/>
  <c r="BJ325" i="3" s="1"/>
  <c r="BJ326" i="3" s="1"/>
  <c r="BJ327" i="3" s="1"/>
  <c r="BJ328" i="3" s="1"/>
  <c r="BJ329" i="3" s="1"/>
  <c r="BJ330" i="3" s="1"/>
  <c r="BJ331" i="3" s="1"/>
  <c r="BJ332" i="3" s="1"/>
  <c r="BJ333" i="3" s="1"/>
  <c r="BJ334" i="3" s="1"/>
  <c r="BJ335" i="3" s="1"/>
  <c r="BJ336" i="3" s="1"/>
  <c r="BJ337" i="3" s="1"/>
  <c r="BJ338" i="3" s="1"/>
  <c r="BJ339" i="3" s="1"/>
  <c r="BJ340" i="3" s="1"/>
  <c r="BJ341" i="3" s="1"/>
  <c r="BJ16" i="3"/>
  <c r="BK16" i="3"/>
  <c r="BL16" i="3"/>
  <c r="BM16" i="3"/>
  <c r="BN16" i="3"/>
  <c r="BI16" i="3"/>
  <c r="BN15" i="3"/>
  <c r="BM15" i="3"/>
  <c r="BL15" i="3"/>
  <c r="BK15" i="3"/>
  <c r="BJ15" i="3"/>
  <c r="BI15" i="3"/>
  <c r="AC46" i="3" l="1"/>
  <c r="AH45" i="3"/>
  <c r="AG45" i="3"/>
  <c r="AC33" i="3"/>
  <c r="AC32" i="3"/>
  <c r="AC31" i="3"/>
  <c r="B8" i="3"/>
  <c r="Y10" i="3"/>
  <c r="F16" i="3"/>
  <c r="I16" i="3" s="1"/>
  <c r="G16" i="3"/>
  <c r="J16" i="3" s="1"/>
  <c r="F17" i="3"/>
  <c r="G17" i="3"/>
  <c r="J17" i="3" s="1"/>
  <c r="I17" i="3"/>
  <c r="F18" i="3"/>
  <c r="I18" i="3" s="1"/>
  <c r="G18" i="3"/>
  <c r="J18" i="3" s="1"/>
  <c r="F19" i="3"/>
  <c r="I19" i="3" s="1"/>
  <c r="G19" i="3"/>
  <c r="J19" i="3" s="1"/>
  <c r="F20" i="3"/>
  <c r="I20" i="3" s="1"/>
  <c r="G20" i="3"/>
  <c r="J20" i="3" s="1"/>
  <c r="F21" i="3"/>
  <c r="I21" i="3" s="1"/>
  <c r="G21" i="3"/>
  <c r="J21" i="3" s="1"/>
  <c r="F22" i="3"/>
  <c r="I22" i="3" s="1"/>
  <c r="G22" i="3"/>
  <c r="J22" i="3" s="1"/>
  <c r="F23" i="3"/>
  <c r="I23" i="3" s="1"/>
  <c r="G23" i="3"/>
  <c r="J23" i="3" s="1"/>
  <c r="F24" i="3"/>
  <c r="I24" i="3" s="1"/>
  <c r="G24" i="3"/>
  <c r="J24" i="3" s="1"/>
  <c r="F25" i="3"/>
  <c r="I25" i="3" s="1"/>
  <c r="G25" i="3"/>
  <c r="J25" i="3" s="1"/>
  <c r="F26" i="3"/>
  <c r="I26" i="3" s="1"/>
  <c r="G26" i="3"/>
  <c r="J26" i="3" s="1"/>
  <c r="F27" i="3"/>
  <c r="I27" i="3" s="1"/>
  <c r="G27" i="3"/>
  <c r="J27" i="3" s="1"/>
  <c r="F28" i="3"/>
  <c r="I28" i="3" s="1"/>
  <c r="G28" i="3"/>
  <c r="J28" i="3" s="1"/>
  <c r="F29" i="3"/>
  <c r="G29" i="3"/>
  <c r="J29" i="3" s="1"/>
  <c r="I29" i="3"/>
  <c r="F30" i="3"/>
  <c r="I30" i="3" s="1"/>
  <c r="G30" i="3"/>
  <c r="J30" i="3" s="1"/>
  <c r="F31" i="3"/>
  <c r="G31" i="3"/>
  <c r="J31" i="3" s="1"/>
  <c r="I31" i="3"/>
  <c r="F32" i="3"/>
  <c r="I32" i="3" s="1"/>
  <c r="G32" i="3"/>
  <c r="J32" i="3" s="1"/>
  <c r="F33" i="3"/>
  <c r="I33" i="3" s="1"/>
  <c r="G33" i="3"/>
  <c r="J33" i="3" s="1"/>
  <c r="F34" i="3"/>
  <c r="I34" i="3" s="1"/>
  <c r="G34" i="3"/>
  <c r="J34" i="3" s="1"/>
  <c r="F35" i="3"/>
  <c r="I35" i="3" s="1"/>
  <c r="G35" i="3"/>
  <c r="J35" i="3" s="1"/>
  <c r="F36" i="3"/>
  <c r="I36" i="3" s="1"/>
  <c r="G36" i="3"/>
  <c r="J36" i="3" s="1"/>
  <c r="F37" i="3"/>
  <c r="I37" i="3" s="1"/>
  <c r="G37" i="3"/>
  <c r="J37" i="3" s="1"/>
  <c r="F38" i="3"/>
  <c r="I38" i="3" s="1"/>
  <c r="G38" i="3"/>
  <c r="J38" i="3" s="1"/>
  <c r="F39" i="3"/>
  <c r="I39" i="3" s="1"/>
  <c r="G39" i="3"/>
  <c r="J39" i="3" s="1"/>
  <c r="F40" i="3"/>
  <c r="I40" i="3" s="1"/>
  <c r="G40" i="3"/>
  <c r="J40" i="3" s="1"/>
  <c r="F41" i="3"/>
  <c r="I41" i="3" s="1"/>
  <c r="G41" i="3"/>
  <c r="J41" i="3" s="1"/>
  <c r="F42" i="3"/>
  <c r="I42" i="3" s="1"/>
  <c r="G42" i="3"/>
  <c r="J42" i="3" s="1"/>
  <c r="F43" i="3"/>
  <c r="I43" i="3" s="1"/>
  <c r="G43" i="3"/>
  <c r="J43" i="3" s="1"/>
  <c r="F44" i="3"/>
  <c r="I44" i="3" s="1"/>
  <c r="G44" i="3"/>
  <c r="J44" i="3" s="1"/>
  <c r="F45" i="3"/>
  <c r="I45" i="3" s="1"/>
  <c r="G45" i="3"/>
  <c r="J45" i="3" s="1"/>
  <c r="F46" i="3"/>
  <c r="I46" i="3" s="1"/>
  <c r="G46" i="3"/>
  <c r="J46" i="3" s="1"/>
  <c r="F47" i="3"/>
  <c r="I47" i="3" s="1"/>
  <c r="G47" i="3"/>
  <c r="J47" i="3" s="1"/>
  <c r="F48" i="3"/>
  <c r="I48" i="3" s="1"/>
  <c r="G48" i="3"/>
  <c r="J48" i="3" s="1"/>
  <c r="F49" i="3"/>
  <c r="I49" i="3" s="1"/>
  <c r="G49" i="3"/>
  <c r="J49" i="3" s="1"/>
  <c r="F50" i="3"/>
  <c r="I50" i="3" s="1"/>
  <c r="G50" i="3"/>
  <c r="J50" i="3" s="1"/>
  <c r="F51" i="3"/>
  <c r="I51" i="3" s="1"/>
  <c r="G51" i="3"/>
  <c r="J51" i="3" s="1"/>
  <c r="F52" i="3"/>
  <c r="I52" i="3" s="1"/>
  <c r="G52" i="3"/>
  <c r="J52" i="3" s="1"/>
  <c r="F53" i="3"/>
  <c r="I53" i="3" s="1"/>
  <c r="G53" i="3"/>
  <c r="J53" i="3" s="1"/>
  <c r="F54" i="3"/>
  <c r="I54" i="3" s="1"/>
  <c r="G54" i="3"/>
  <c r="J54" i="3" s="1"/>
  <c r="F55" i="3"/>
  <c r="I55" i="3" s="1"/>
  <c r="G55" i="3"/>
  <c r="J55" i="3" s="1"/>
  <c r="F56" i="3"/>
  <c r="I56" i="3" s="1"/>
  <c r="G56" i="3"/>
  <c r="J56" i="3" s="1"/>
  <c r="F57" i="3"/>
  <c r="I57" i="3" s="1"/>
  <c r="G57" i="3"/>
  <c r="J57" i="3" s="1"/>
  <c r="F58" i="3"/>
  <c r="I58" i="3" s="1"/>
  <c r="G58" i="3"/>
  <c r="J58" i="3" s="1"/>
  <c r="F59" i="3"/>
  <c r="I59" i="3" s="1"/>
  <c r="G59" i="3"/>
  <c r="J59" i="3" s="1"/>
  <c r="F60" i="3"/>
  <c r="I60" i="3" s="1"/>
  <c r="G60" i="3"/>
  <c r="J60" i="3" s="1"/>
  <c r="F61" i="3"/>
  <c r="I61" i="3" s="1"/>
  <c r="G61" i="3"/>
  <c r="J61" i="3" s="1"/>
  <c r="F62" i="3"/>
  <c r="I62" i="3" s="1"/>
  <c r="G62" i="3"/>
  <c r="J62" i="3" s="1"/>
  <c r="F63" i="3"/>
  <c r="G63" i="3"/>
  <c r="J63" i="3" s="1"/>
  <c r="I63" i="3"/>
  <c r="F64" i="3"/>
  <c r="I64" i="3" s="1"/>
  <c r="G64" i="3"/>
  <c r="J64" i="3" s="1"/>
  <c r="F65" i="3"/>
  <c r="I65" i="3" s="1"/>
  <c r="G65" i="3"/>
  <c r="J65" i="3" s="1"/>
  <c r="F66" i="3"/>
  <c r="I66" i="3" s="1"/>
  <c r="G66" i="3"/>
  <c r="J66" i="3" s="1"/>
  <c r="F67" i="3"/>
  <c r="I67" i="3" s="1"/>
  <c r="G67" i="3"/>
  <c r="J67" i="3" s="1"/>
  <c r="F68" i="3"/>
  <c r="I68" i="3" s="1"/>
  <c r="G68" i="3"/>
  <c r="J68" i="3" s="1"/>
  <c r="F69" i="3"/>
  <c r="I69" i="3" s="1"/>
  <c r="G69" i="3"/>
  <c r="J69" i="3" s="1"/>
  <c r="F70" i="3"/>
  <c r="I70" i="3" s="1"/>
  <c r="G70" i="3"/>
  <c r="J70" i="3" s="1"/>
  <c r="F71" i="3"/>
  <c r="I71" i="3" s="1"/>
  <c r="G71" i="3"/>
  <c r="J71" i="3" s="1"/>
  <c r="F72" i="3"/>
  <c r="I72" i="3" s="1"/>
  <c r="G72" i="3"/>
  <c r="J72" i="3" s="1"/>
  <c r="F73" i="3"/>
  <c r="I73" i="3" s="1"/>
  <c r="G73" i="3"/>
  <c r="J73" i="3" s="1"/>
  <c r="F74" i="3"/>
  <c r="I74" i="3" s="1"/>
  <c r="G74" i="3"/>
  <c r="J74" i="3" s="1"/>
  <c r="F75" i="3"/>
  <c r="I75" i="3" s="1"/>
  <c r="G75" i="3"/>
  <c r="J75" i="3" s="1"/>
  <c r="F76" i="3"/>
  <c r="I76" i="3" s="1"/>
  <c r="G76" i="3"/>
  <c r="J76" i="3" s="1"/>
  <c r="F77" i="3"/>
  <c r="I77" i="3" s="1"/>
  <c r="G77" i="3"/>
  <c r="J77" i="3" s="1"/>
  <c r="F78" i="3"/>
  <c r="I78" i="3" s="1"/>
  <c r="G78" i="3"/>
  <c r="J78" i="3" s="1"/>
  <c r="F79" i="3"/>
  <c r="G79" i="3"/>
  <c r="J79" i="3" s="1"/>
  <c r="I79" i="3"/>
  <c r="F80" i="3"/>
  <c r="I80" i="3" s="1"/>
  <c r="G80" i="3"/>
  <c r="J80" i="3" s="1"/>
  <c r="F81" i="3"/>
  <c r="G81" i="3"/>
  <c r="J81" i="3" s="1"/>
  <c r="I81" i="3"/>
  <c r="F82" i="3"/>
  <c r="I82" i="3" s="1"/>
  <c r="G82" i="3"/>
  <c r="J82" i="3" s="1"/>
  <c r="F83" i="3"/>
  <c r="I83" i="3" s="1"/>
  <c r="G83" i="3"/>
  <c r="J83" i="3" s="1"/>
  <c r="F84" i="3"/>
  <c r="I84" i="3" s="1"/>
  <c r="G84" i="3"/>
  <c r="J84" i="3" s="1"/>
  <c r="F85" i="3"/>
  <c r="I85" i="3" s="1"/>
  <c r="G85" i="3"/>
  <c r="J85" i="3" s="1"/>
  <c r="F86" i="3"/>
  <c r="I86" i="3" s="1"/>
  <c r="G86" i="3"/>
  <c r="J86" i="3" s="1"/>
  <c r="F87" i="3"/>
  <c r="I87" i="3" s="1"/>
  <c r="G87" i="3"/>
  <c r="J87" i="3" s="1"/>
  <c r="F88" i="3"/>
  <c r="I88" i="3" s="1"/>
  <c r="G88" i="3"/>
  <c r="J88" i="3" s="1"/>
  <c r="F89" i="3"/>
  <c r="I89" i="3" s="1"/>
  <c r="G89" i="3"/>
  <c r="J89" i="3" s="1"/>
  <c r="F90" i="3"/>
  <c r="I90" i="3" s="1"/>
  <c r="G90" i="3"/>
  <c r="J90" i="3" s="1"/>
  <c r="F91" i="3"/>
  <c r="I91" i="3" s="1"/>
  <c r="G91" i="3"/>
  <c r="J91" i="3" s="1"/>
  <c r="F92" i="3"/>
  <c r="I92" i="3" s="1"/>
  <c r="G92" i="3"/>
  <c r="J92" i="3" s="1"/>
  <c r="F93" i="3"/>
  <c r="I93" i="3" s="1"/>
  <c r="G93" i="3"/>
  <c r="J93" i="3" s="1"/>
  <c r="F94" i="3"/>
  <c r="I94" i="3" s="1"/>
  <c r="G94" i="3"/>
  <c r="J94" i="3" s="1"/>
  <c r="F95" i="3"/>
  <c r="I95" i="3" s="1"/>
  <c r="G95" i="3"/>
  <c r="J95" i="3" s="1"/>
  <c r="F96" i="3"/>
  <c r="I96" i="3" s="1"/>
  <c r="G96" i="3"/>
  <c r="J96" i="3" s="1"/>
  <c r="F97" i="3"/>
  <c r="I97" i="3" s="1"/>
  <c r="G97" i="3"/>
  <c r="J97" i="3" s="1"/>
  <c r="F98" i="3"/>
  <c r="I98" i="3" s="1"/>
  <c r="G98" i="3"/>
  <c r="J98" i="3" s="1"/>
  <c r="F99" i="3"/>
  <c r="I99" i="3" s="1"/>
  <c r="G99" i="3"/>
  <c r="J99" i="3" s="1"/>
  <c r="F100" i="3"/>
  <c r="I100" i="3" s="1"/>
  <c r="G100" i="3"/>
  <c r="J100" i="3" s="1"/>
  <c r="F101" i="3"/>
  <c r="I101" i="3" s="1"/>
  <c r="G101" i="3"/>
  <c r="J101" i="3" s="1"/>
  <c r="F102" i="3"/>
  <c r="I102" i="3" s="1"/>
  <c r="G102" i="3"/>
  <c r="J102" i="3" s="1"/>
  <c r="F103" i="3"/>
  <c r="I103" i="3" s="1"/>
  <c r="G103" i="3"/>
  <c r="J103" i="3" s="1"/>
  <c r="F104" i="3"/>
  <c r="I104" i="3" s="1"/>
  <c r="G104" i="3"/>
  <c r="J104" i="3" s="1"/>
  <c r="F105" i="3"/>
  <c r="I105" i="3" s="1"/>
  <c r="G105" i="3"/>
  <c r="J105" i="3" s="1"/>
  <c r="F106" i="3"/>
  <c r="I106" i="3" s="1"/>
  <c r="G106" i="3"/>
  <c r="J106" i="3" s="1"/>
  <c r="F107" i="3"/>
  <c r="I107" i="3" s="1"/>
  <c r="G107" i="3"/>
  <c r="J107" i="3" s="1"/>
  <c r="F108" i="3"/>
  <c r="I108" i="3" s="1"/>
  <c r="G108" i="3"/>
  <c r="J108" i="3" s="1"/>
  <c r="F109" i="3"/>
  <c r="I109" i="3" s="1"/>
  <c r="G109" i="3"/>
  <c r="J109" i="3" s="1"/>
  <c r="F110" i="3"/>
  <c r="I110" i="3" s="1"/>
  <c r="G110" i="3"/>
  <c r="J110" i="3" s="1"/>
  <c r="F111" i="3"/>
  <c r="I111" i="3" s="1"/>
  <c r="G111" i="3"/>
  <c r="J111" i="3" s="1"/>
  <c r="F112" i="3"/>
  <c r="I112" i="3" s="1"/>
  <c r="G112" i="3"/>
  <c r="J112" i="3" s="1"/>
  <c r="F113" i="3"/>
  <c r="I113" i="3" s="1"/>
  <c r="G113" i="3"/>
  <c r="J113" i="3" s="1"/>
  <c r="F114" i="3"/>
  <c r="I114" i="3" s="1"/>
  <c r="G114" i="3"/>
  <c r="J114" i="3" s="1"/>
  <c r="F115" i="3"/>
  <c r="I115" i="3" s="1"/>
  <c r="G115" i="3"/>
  <c r="J115" i="3" s="1"/>
  <c r="F116" i="3"/>
  <c r="I116" i="3" s="1"/>
  <c r="G116" i="3"/>
  <c r="J116" i="3" s="1"/>
  <c r="F117" i="3"/>
  <c r="I117" i="3" s="1"/>
  <c r="G117" i="3"/>
  <c r="J117" i="3" s="1"/>
  <c r="F118" i="3"/>
  <c r="I118" i="3" s="1"/>
  <c r="G118" i="3"/>
  <c r="J118" i="3" s="1"/>
  <c r="F119" i="3"/>
  <c r="I119" i="3" s="1"/>
  <c r="G119" i="3"/>
  <c r="J119" i="3" s="1"/>
  <c r="F120" i="3"/>
  <c r="I120" i="3" s="1"/>
  <c r="G120" i="3"/>
  <c r="J120" i="3" s="1"/>
  <c r="F121" i="3"/>
  <c r="I121" i="3" s="1"/>
  <c r="G121" i="3"/>
  <c r="J121" i="3" s="1"/>
  <c r="F122" i="3"/>
  <c r="I122" i="3" s="1"/>
  <c r="G122" i="3"/>
  <c r="J122" i="3" s="1"/>
  <c r="F123" i="3"/>
  <c r="I123" i="3" s="1"/>
  <c r="G123" i="3"/>
  <c r="J123" i="3" s="1"/>
  <c r="F124" i="3"/>
  <c r="I124" i="3" s="1"/>
  <c r="G124" i="3"/>
  <c r="J124" i="3" s="1"/>
  <c r="F125" i="3"/>
  <c r="I125" i="3" s="1"/>
  <c r="G125" i="3"/>
  <c r="J125" i="3" s="1"/>
  <c r="F126" i="3"/>
  <c r="I126" i="3" s="1"/>
  <c r="G126" i="3"/>
  <c r="J126" i="3" s="1"/>
  <c r="F127" i="3"/>
  <c r="I127" i="3" s="1"/>
  <c r="G127" i="3"/>
  <c r="J127" i="3" s="1"/>
  <c r="F128" i="3"/>
  <c r="I128" i="3" s="1"/>
  <c r="G128" i="3"/>
  <c r="J128" i="3" s="1"/>
  <c r="F129" i="3"/>
  <c r="I129" i="3" s="1"/>
  <c r="G129" i="3"/>
  <c r="J129" i="3" s="1"/>
  <c r="F130" i="3"/>
  <c r="I130" i="3" s="1"/>
  <c r="G130" i="3"/>
  <c r="J130" i="3" s="1"/>
  <c r="F131" i="3"/>
  <c r="I131" i="3" s="1"/>
  <c r="G131" i="3"/>
  <c r="J131" i="3" s="1"/>
  <c r="F132" i="3"/>
  <c r="I132" i="3" s="1"/>
  <c r="G132" i="3"/>
  <c r="J132" i="3" s="1"/>
  <c r="F133" i="3"/>
  <c r="I133" i="3" s="1"/>
  <c r="G133" i="3"/>
  <c r="J133" i="3" s="1"/>
  <c r="F134" i="3"/>
  <c r="I134" i="3" s="1"/>
  <c r="G134" i="3"/>
  <c r="J134" i="3" s="1"/>
  <c r="F135" i="3"/>
  <c r="I135" i="3" s="1"/>
  <c r="G135" i="3"/>
  <c r="J135" i="3" s="1"/>
  <c r="F136" i="3"/>
  <c r="I136" i="3" s="1"/>
  <c r="G136" i="3"/>
  <c r="J136" i="3" s="1"/>
  <c r="F137" i="3"/>
  <c r="I137" i="3" s="1"/>
  <c r="G137" i="3"/>
  <c r="J137" i="3" s="1"/>
  <c r="F138" i="3"/>
  <c r="I138" i="3" s="1"/>
  <c r="G138" i="3"/>
  <c r="J138" i="3" s="1"/>
  <c r="F139" i="3"/>
  <c r="I139" i="3" s="1"/>
  <c r="G139" i="3"/>
  <c r="J139" i="3" s="1"/>
  <c r="F140" i="3"/>
  <c r="I140" i="3" s="1"/>
  <c r="G140" i="3"/>
  <c r="J140" i="3" s="1"/>
  <c r="F141" i="3"/>
  <c r="I141" i="3" s="1"/>
  <c r="G141" i="3"/>
  <c r="J141" i="3" s="1"/>
  <c r="F142" i="3"/>
  <c r="I142" i="3" s="1"/>
  <c r="G142" i="3"/>
  <c r="J142" i="3" s="1"/>
  <c r="F143" i="3"/>
  <c r="I143" i="3" s="1"/>
  <c r="G143" i="3"/>
  <c r="J143" i="3" s="1"/>
  <c r="F144" i="3"/>
  <c r="I144" i="3" s="1"/>
  <c r="G144" i="3"/>
  <c r="J144" i="3" s="1"/>
  <c r="F145" i="3"/>
  <c r="I145" i="3" s="1"/>
  <c r="G145" i="3"/>
  <c r="J145" i="3" s="1"/>
  <c r="F146" i="3"/>
  <c r="I146" i="3" s="1"/>
  <c r="G146" i="3"/>
  <c r="J146" i="3" s="1"/>
  <c r="F147" i="3"/>
  <c r="I147" i="3" s="1"/>
  <c r="G147" i="3"/>
  <c r="J147" i="3" s="1"/>
  <c r="F148" i="3"/>
  <c r="I148" i="3" s="1"/>
  <c r="G148" i="3"/>
  <c r="J148" i="3" s="1"/>
  <c r="F149" i="3"/>
  <c r="I149" i="3" s="1"/>
  <c r="G149" i="3"/>
  <c r="J149" i="3" s="1"/>
  <c r="F150" i="3"/>
  <c r="I150" i="3" s="1"/>
  <c r="G150" i="3"/>
  <c r="J150" i="3" s="1"/>
  <c r="F151" i="3"/>
  <c r="I151" i="3" s="1"/>
  <c r="G151" i="3"/>
  <c r="J151" i="3" s="1"/>
  <c r="F152" i="3"/>
  <c r="I152" i="3" s="1"/>
  <c r="G152" i="3"/>
  <c r="J152" i="3" s="1"/>
  <c r="F153" i="3"/>
  <c r="I153" i="3" s="1"/>
  <c r="G153" i="3"/>
  <c r="J153" i="3" s="1"/>
  <c r="F154" i="3"/>
  <c r="I154" i="3" s="1"/>
  <c r="G154" i="3"/>
  <c r="J154" i="3" s="1"/>
  <c r="F155" i="3"/>
  <c r="I155" i="3" s="1"/>
  <c r="G155" i="3"/>
  <c r="J155" i="3" s="1"/>
  <c r="F156" i="3"/>
  <c r="I156" i="3" s="1"/>
  <c r="G156" i="3"/>
  <c r="J156" i="3" s="1"/>
  <c r="F157" i="3"/>
  <c r="I157" i="3" s="1"/>
  <c r="G157" i="3"/>
  <c r="J157" i="3" s="1"/>
  <c r="F158" i="3"/>
  <c r="I158" i="3" s="1"/>
  <c r="G158" i="3"/>
  <c r="J158" i="3" s="1"/>
  <c r="F159" i="3"/>
  <c r="I159" i="3" s="1"/>
  <c r="G159" i="3"/>
  <c r="J159" i="3" s="1"/>
  <c r="F160" i="3"/>
  <c r="I160" i="3" s="1"/>
  <c r="G160" i="3"/>
  <c r="J160" i="3" s="1"/>
  <c r="F161" i="3"/>
  <c r="I161" i="3" s="1"/>
  <c r="G161" i="3"/>
  <c r="J161" i="3" s="1"/>
  <c r="F162" i="3"/>
  <c r="I162" i="3" s="1"/>
  <c r="G162" i="3"/>
  <c r="J162" i="3" s="1"/>
  <c r="F163" i="3"/>
  <c r="I163" i="3" s="1"/>
  <c r="G163" i="3"/>
  <c r="J163" i="3" s="1"/>
  <c r="F164" i="3"/>
  <c r="I164" i="3" s="1"/>
  <c r="G164" i="3"/>
  <c r="J164" i="3" s="1"/>
  <c r="F165" i="3"/>
  <c r="I165" i="3" s="1"/>
  <c r="G165" i="3"/>
  <c r="J165" i="3" s="1"/>
  <c r="F166" i="3"/>
  <c r="I166" i="3" s="1"/>
  <c r="G166" i="3"/>
  <c r="J166" i="3" s="1"/>
  <c r="F167" i="3"/>
  <c r="G167" i="3"/>
  <c r="J167" i="3" s="1"/>
  <c r="I167" i="3"/>
  <c r="F168" i="3"/>
  <c r="I168" i="3" s="1"/>
  <c r="G168" i="3"/>
  <c r="J168" i="3" s="1"/>
  <c r="F169" i="3"/>
  <c r="I169" i="3" s="1"/>
  <c r="G169" i="3"/>
  <c r="J169" i="3" s="1"/>
  <c r="F170" i="3"/>
  <c r="I170" i="3" s="1"/>
  <c r="G170" i="3"/>
  <c r="J170" i="3" s="1"/>
  <c r="F171" i="3"/>
  <c r="I171" i="3" s="1"/>
  <c r="G171" i="3"/>
  <c r="J171" i="3" s="1"/>
  <c r="F172" i="3"/>
  <c r="I172" i="3" s="1"/>
  <c r="G172" i="3"/>
  <c r="J172" i="3" s="1"/>
  <c r="F173" i="3"/>
  <c r="I173" i="3" s="1"/>
  <c r="G173" i="3"/>
  <c r="J173" i="3" s="1"/>
  <c r="F174" i="3"/>
  <c r="I174" i="3" s="1"/>
  <c r="G174" i="3"/>
  <c r="J174" i="3" s="1"/>
  <c r="F175" i="3"/>
  <c r="I175" i="3" s="1"/>
  <c r="G175" i="3"/>
  <c r="J175" i="3" s="1"/>
  <c r="F176" i="3"/>
  <c r="G176" i="3"/>
  <c r="J176" i="3" s="1"/>
  <c r="I176" i="3"/>
  <c r="F177" i="3"/>
  <c r="I177" i="3" s="1"/>
  <c r="G177" i="3"/>
  <c r="J177" i="3" s="1"/>
  <c r="F178" i="3"/>
  <c r="I178" i="3" s="1"/>
  <c r="G178" i="3"/>
  <c r="J178" i="3" s="1"/>
  <c r="F179" i="3"/>
  <c r="I179" i="3" s="1"/>
  <c r="G179" i="3"/>
  <c r="J179" i="3" s="1"/>
  <c r="F180" i="3"/>
  <c r="I180" i="3" s="1"/>
  <c r="G180" i="3"/>
  <c r="J180" i="3" s="1"/>
  <c r="F181" i="3"/>
  <c r="I181" i="3" s="1"/>
  <c r="G181" i="3"/>
  <c r="J181" i="3" s="1"/>
  <c r="F182" i="3"/>
  <c r="I182" i="3" s="1"/>
  <c r="G182" i="3"/>
  <c r="J182" i="3" s="1"/>
  <c r="F183" i="3"/>
  <c r="G183" i="3"/>
  <c r="J183" i="3" s="1"/>
  <c r="I183" i="3"/>
  <c r="F184" i="3"/>
  <c r="I184" i="3" s="1"/>
  <c r="G184" i="3"/>
  <c r="J184" i="3" s="1"/>
  <c r="F185" i="3"/>
  <c r="I185" i="3" s="1"/>
  <c r="G185" i="3"/>
  <c r="J185" i="3" s="1"/>
  <c r="F186" i="3"/>
  <c r="I186" i="3" s="1"/>
  <c r="G186" i="3"/>
  <c r="J186" i="3" s="1"/>
  <c r="F187" i="3"/>
  <c r="I187" i="3" s="1"/>
  <c r="G187" i="3"/>
  <c r="J187" i="3" s="1"/>
  <c r="F188" i="3"/>
  <c r="I188" i="3" s="1"/>
  <c r="G188" i="3"/>
  <c r="J188" i="3" s="1"/>
  <c r="F189" i="3"/>
  <c r="I189" i="3" s="1"/>
  <c r="G189" i="3"/>
  <c r="J189" i="3" s="1"/>
  <c r="F190" i="3"/>
  <c r="I190" i="3" s="1"/>
  <c r="G190" i="3"/>
  <c r="J190" i="3" s="1"/>
  <c r="F191" i="3"/>
  <c r="I191" i="3" s="1"/>
  <c r="G191" i="3"/>
  <c r="J191" i="3" s="1"/>
  <c r="F192" i="3"/>
  <c r="I192" i="3" s="1"/>
  <c r="G192" i="3"/>
  <c r="J192" i="3"/>
  <c r="F193" i="3"/>
  <c r="I193" i="3" s="1"/>
  <c r="G193" i="3"/>
  <c r="J193" i="3" s="1"/>
  <c r="F194" i="3"/>
  <c r="I194" i="3" s="1"/>
  <c r="G194" i="3"/>
  <c r="J194" i="3" s="1"/>
  <c r="F195" i="3"/>
  <c r="I195" i="3" s="1"/>
  <c r="G195" i="3"/>
  <c r="J195" i="3" s="1"/>
  <c r="F196" i="3"/>
  <c r="I196" i="3" s="1"/>
  <c r="G196" i="3"/>
  <c r="J196" i="3" s="1"/>
  <c r="F197" i="3"/>
  <c r="I197" i="3" s="1"/>
  <c r="G197" i="3"/>
  <c r="J197" i="3" s="1"/>
  <c r="F198" i="3"/>
  <c r="I198" i="3" s="1"/>
  <c r="G198" i="3"/>
  <c r="J198" i="3" s="1"/>
  <c r="F199" i="3"/>
  <c r="I199" i="3" s="1"/>
  <c r="G199" i="3"/>
  <c r="J199" i="3" s="1"/>
  <c r="F200" i="3"/>
  <c r="I200" i="3" s="1"/>
  <c r="G200" i="3"/>
  <c r="J200" i="3"/>
  <c r="F201" i="3"/>
  <c r="I201" i="3" s="1"/>
  <c r="G201" i="3"/>
  <c r="J201" i="3" s="1"/>
  <c r="F202" i="3"/>
  <c r="I202" i="3" s="1"/>
  <c r="G202" i="3"/>
  <c r="J202" i="3"/>
  <c r="F203" i="3"/>
  <c r="G203" i="3"/>
  <c r="J203" i="3" s="1"/>
  <c r="I203" i="3"/>
  <c r="F204" i="3"/>
  <c r="I204" i="3" s="1"/>
  <c r="G204" i="3"/>
  <c r="J204" i="3" s="1"/>
  <c r="F205" i="3"/>
  <c r="I205" i="3" s="1"/>
  <c r="G205" i="3"/>
  <c r="J205" i="3" s="1"/>
  <c r="F206" i="3"/>
  <c r="I206" i="3" s="1"/>
  <c r="G206" i="3"/>
  <c r="J206" i="3"/>
  <c r="F207" i="3"/>
  <c r="I207" i="3" s="1"/>
  <c r="G207" i="3"/>
  <c r="J207" i="3" s="1"/>
  <c r="F208" i="3"/>
  <c r="I208" i="3" s="1"/>
  <c r="G208" i="3"/>
  <c r="J208" i="3"/>
  <c r="F209" i="3"/>
  <c r="I209" i="3" s="1"/>
  <c r="G209" i="3"/>
  <c r="J209" i="3" s="1"/>
  <c r="F210" i="3"/>
  <c r="I210" i="3" s="1"/>
  <c r="G210" i="3"/>
  <c r="J210" i="3" s="1"/>
  <c r="F211" i="3"/>
  <c r="I211" i="3" s="1"/>
  <c r="G211" i="3"/>
  <c r="J211" i="3" s="1"/>
  <c r="F212" i="3"/>
  <c r="I212" i="3" s="1"/>
  <c r="G212" i="3"/>
  <c r="J212" i="3" s="1"/>
  <c r="F213" i="3"/>
  <c r="I213" i="3" s="1"/>
  <c r="G213" i="3"/>
  <c r="J213" i="3" s="1"/>
  <c r="F214" i="3"/>
  <c r="I214" i="3" s="1"/>
  <c r="G214" i="3"/>
  <c r="J214" i="3"/>
  <c r="F215" i="3"/>
  <c r="I215" i="3" s="1"/>
  <c r="G215" i="3"/>
  <c r="J215" i="3" s="1"/>
  <c r="F216" i="3"/>
  <c r="I216" i="3" s="1"/>
  <c r="G216" i="3"/>
  <c r="J216" i="3" s="1"/>
  <c r="F217" i="3"/>
  <c r="I217" i="3" s="1"/>
  <c r="G217" i="3"/>
  <c r="J217" i="3" s="1"/>
  <c r="F218" i="3"/>
  <c r="I218" i="3" s="1"/>
  <c r="G218" i="3"/>
  <c r="J218" i="3"/>
  <c r="F219" i="3"/>
  <c r="I219" i="3" s="1"/>
  <c r="G219" i="3"/>
  <c r="J219" i="3" s="1"/>
  <c r="F220" i="3"/>
  <c r="I220" i="3" s="1"/>
  <c r="G220" i="3"/>
  <c r="J220" i="3" s="1"/>
  <c r="F221" i="3"/>
  <c r="I221" i="3" s="1"/>
  <c r="G221" i="3"/>
  <c r="J221" i="3" s="1"/>
  <c r="F222" i="3"/>
  <c r="I222" i="3" s="1"/>
  <c r="G222" i="3"/>
  <c r="J222" i="3" s="1"/>
  <c r="F223" i="3"/>
  <c r="I223" i="3" s="1"/>
  <c r="G223" i="3"/>
  <c r="J223" i="3" s="1"/>
  <c r="F224" i="3"/>
  <c r="I224" i="3" s="1"/>
  <c r="G224" i="3"/>
  <c r="J224" i="3"/>
  <c r="F225" i="3"/>
  <c r="I225" i="3" s="1"/>
  <c r="G225" i="3"/>
  <c r="J225" i="3" s="1"/>
  <c r="F226" i="3"/>
  <c r="I226" i="3" s="1"/>
  <c r="G226" i="3"/>
  <c r="J226" i="3" s="1"/>
  <c r="F227" i="3"/>
  <c r="I227" i="3" s="1"/>
  <c r="G227" i="3"/>
  <c r="J227" i="3" s="1"/>
  <c r="F228" i="3"/>
  <c r="I228" i="3" s="1"/>
  <c r="G228" i="3"/>
  <c r="J228" i="3" s="1"/>
  <c r="F229" i="3"/>
  <c r="I229" i="3" s="1"/>
  <c r="G229" i="3"/>
  <c r="J229" i="3" s="1"/>
  <c r="F230" i="3"/>
  <c r="I230" i="3" s="1"/>
  <c r="G230" i="3"/>
  <c r="J230" i="3"/>
  <c r="F231" i="3"/>
  <c r="I231" i="3" s="1"/>
  <c r="G231" i="3"/>
  <c r="J231" i="3" s="1"/>
  <c r="F232" i="3"/>
  <c r="I232" i="3" s="1"/>
  <c r="G232" i="3"/>
  <c r="J232" i="3" s="1"/>
  <c r="F233" i="3"/>
  <c r="I233" i="3" s="1"/>
  <c r="G233" i="3"/>
  <c r="J233" i="3" s="1"/>
  <c r="F234" i="3"/>
  <c r="I234" i="3" s="1"/>
  <c r="G234" i="3"/>
  <c r="J234" i="3" s="1"/>
  <c r="F235" i="3"/>
  <c r="I235" i="3" s="1"/>
  <c r="G235" i="3"/>
  <c r="J235" i="3" s="1"/>
  <c r="F236" i="3"/>
  <c r="I236" i="3" s="1"/>
  <c r="G236" i="3"/>
  <c r="J236" i="3" s="1"/>
  <c r="F237" i="3"/>
  <c r="I237" i="3" s="1"/>
  <c r="G237" i="3"/>
  <c r="J237" i="3" s="1"/>
  <c r="F238" i="3"/>
  <c r="I238" i="3" s="1"/>
  <c r="G238" i="3"/>
  <c r="J238" i="3" s="1"/>
  <c r="F239" i="3"/>
  <c r="I239" i="3" s="1"/>
  <c r="G239" i="3"/>
  <c r="J239" i="3" s="1"/>
  <c r="F240" i="3"/>
  <c r="I240" i="3" s="1"/>
  <c r="G240" i="3"/>
  <c r="J240" i="3"/>
  <c r="F241" i="3"/>
  <c r="I241" i="3" s="1"/>
  <c r="G241" i="3"/>
  <c r="J241" i="3" s="1"/>
  <c r="F242" i="3"/>
  <c r="I242" i="3" s="1"/>
  <c r="G242" i="3"/>
  <c r="J242" i="3" s="1"/>
  <c r="F243" i="3"/>
  <c r="I243" i="3" s="1"/>
  <c r="G243" i="3"/>
  <c r="J243" i="3" s="1"/>
  <c r="F244" i="3"/>
  <c r="I244" i="3" s="1"/>
  <c r="G244" i="3"/>
  <c r="J244" i="3" s="1"/>
  <c r="F245" i="3"/>
  <c r="I245" i="3" s="1"/>
  <c r="G245" i="3"/>
  <c r="J245" i="3" s="1"/>
  <c r="F246" i="3"/>
  <c r="I246" i="3" s="1"/>
  <c r="G246" i="3"/>
  <c r="J246" i="3" s="1"/>
  <c r="F247" i="3"/>
  <c r="I247" i="3" s="1"/>
  <c r="G247" i="3"/>
  <c r="J247" i="3" s="1"/>
  <c r="F248" i="3"/>
  <c r="I248" i="3" s="1"/>
  <c r="G248" i="3"/>
  <c r="J248" i="3" s="1"/>
  <c r="F249" i="3"/>
  <c r="I249" i="3" s="1"/>
  <c r="G249" i="3"/>
  <c r="J249" i="3" s="1"/>
  <c r="F250" i="3"/>
  <c r="I250" i="3" s="1"/>
  <c r="G250" i="3"/>
  <c r="J250" i="3"/>
  <c r="F251" i="3"/>
  <c r="I251" i="3" s="1"/>
  <c r="G251" i="3"/>
  <c r="J251" i="3" s="1"/>
  <c r="F252" i="3"/>
  <c r="I252" i="3" s="1"/>
  <c r="G252" i="3"/>
  <c r="J252" i="3" s="1"/>
  <c r="F253" i="3"/>
  <c r="I253" i="3" s="1"/>
  <c r="G253" i="3"/>
  <c r="J253" i="3" s="1"/>
  <c r="F254" i="3"/>
  <c r="I254" i="3" s="1"/>
  <c r="G254" i="3"/>
  <c r="J254" i="3" s="1"/>
  <c r="F255" i="3"/>
  <c r="I255" i="3" s="1"/>
  <c r="G255" i="3"/>
  <c r="J255" i="3" s="1"/>
  <c r="F256" i="3"/>
  <c r="I256" i="3" s="1"/>
  <c r="G256" i="3"/>
  <c r="J256" i="3" s="1"/>
  <c r="F257" i="3"/>
  <c r="I257" i="3" s="1"/>
  <c r="G257" i="3"/>
  <c r="J257" i="3" s="1"/>
  <c r="F258" i="3"/>
  <c r="I258" i="3" s="1"/>
  <c r="G258" i="3"/>
  <c r="J258" i="3" s="1"/>
  <c r="F259" i="3"/>
  <c r="I259" i="3" s="1"/>
  <c r="G259" i="3"/>
  <c r="J259" i="3" s="1"/>
  <c r="F260" i="3"/>
  <c r="I260" i="3" s="1"/>
  <c r="G260" i="3"/>
  <c r="J260" i="3" s="1"/>
  <c r="F261" i="3"/>
  <c r="I261" i="3" s="1"/>
  <c r="G261" i="3"/>
  <c r="J261" i="3" s="1"/>
  <c r="F262" i="3"/>
  <c r="I262" i="3" s="1"/>
  <c r="G262" i="3"/>
  <c r="J262" i="3" s="1"/>
  <c r="F263" i="3"/>
  <c r="I263" i="3" s="1"/>
  <c r="G263" i="3"/>
  <c r="J263" i="3" s="1"/>
  <c r="F264" i="3"/>
  <c r="I264" i="3" s="1"/>
  <c r="G264" i="3"/>
  <c r="J264" i="3" s="1"/>
  <c r="F265" i="3"/>
  <c r="I265" i="3" s="1"/>
  <c r="G265" i="3"/>
  <c r="J265" i="3" s="1"/>
  <c r="F266" i="3"/>
  <c r="I266" i="3" s="1"/>
  <c r="G266" i="3"/>
  <c r="J266" i="3" s="1"/>
  <c r="F267" i="3"/>
  <c r="I267" i="3" s="1"/>
  <c r="G267" i="3"/>
  <c r="J267" i="3" s="1"/>
  <c r="F268" i="3"/>
  <c r="I268" i="3" s="1"/>
  <c r="G268" i="3"/>
  <c r="J268" i="3" s="1"/>
  <c r="F269" i="3"/>
  <c r="I269" i="3" s="1"/>
  <c r="G269" i="3"/>
  <c r="J269" i="3" s="1"/>
  <c r="F270" i="3"/>
  <c r="I270" i="3" s="1"/>
  <c r="G270" i="3"/>
  <c r="J270" i="3" s="1"/>
  <c r="F271" i="3"/>
  <c r="I271" i="3" s="1"/>
  <c r="G271" i="3"/>
  <c r="J271" i="3" s="1"/>
  <c r="F272" i="3"/>
  <c r="I272" i="3" s="1"/>
  <c r="G272" i="3"/>
  <c r="J272" i="3" s="1"/>
  <c r="F273" i="3"/>
  <c r="I273" i="3" s="1"/>
  <c r="G273" i="3"/>
  <c r="J273" i="3" s="1"/>
  <c r="F274" i="3"/>
  <c r="I274" i="3" s="1"/>
  <c r="G274" i="3"/>
  <c r="J274" i="3"/>
  <c r="F275" i="3"/>
  <c r="I275" i="3" s="1"/>
  <c r="G275" i="3"/>
  <c r="J275" i="3" s="1"/>
  <c r="F276" i="3"/>
  <c r="I276" i="3" s="1"/>
  <c r="G276" i="3"/>
  <c r="J276" i="3" s="1"/>
  <c r="F277" i="3"/>
  <c r="I277" i="3" s="1"/>
  <c r="G277" i="3"/>
  <c r="J277" i="3" s="1"/>
  <c r="F278" i="3"/>
  <c r="I278" i="3" s="1"/>
  <c r="G278" i="3"/>
  <c r="J278" i="3" s="1"/>
  <c r="F279" i="3"/>
  <c r="I279" i="3" s="1"/>
  <c r="G279" i="3"/>
  <c r="J279" i="3" s="1"/>
  <c r="F280" i="3"/>
  <c r="I280" i="3" s="1"/>
  <c r="G280" i="3"/>
  <c r="J280" i="3"/>
  <c r="F281" i="3"/>
  <c r="I281" i="3" s="1"/>
  <c r="G281" i="3"/>
  <c r="J281" i="3" s="1"/>
  <c r="F282" i="3"/>
  <c r="I282" i="3" s="1"/>
  <c r="G282" i="3"/>
  <c r="J282" i="3"/>
  <c r="F283" i="3"/>
  <c r="G283" i="3"/>
  <c r="J283" i="3" s="1"/>
  <c r="I283" i="3"/>
  <c r="F284" i="3"/>
  <c r="I284" i="3" s="1"/>
  <c r="G284" i="3"/>
  <c r="J284" i="3" s="1"/>
  <c r="F285" i="3"/>
  <c r="I285" i="3" s="1"/>
  <c r="G285" i="3"/>
  <c r="J285" i="3" s="1"/>
  <c r="F286" i="3"/>
  <c r="I286" i="3" s="1"/>
  <c r="G286" i="3"/>
  <c r="J286" i="3"/>
  <c r="F287" i="3"/>
  <c r="I287" i="3" s="1"/>
  <c r="G287" i="3"/>
  <c r="J287" i="3" s="1"/>
  <c r="F288" i="3"/>
  <c r="I288" i="3" s="1"/>
  <c r="G288" i="3"/>
  <c r="J288" i="3" s="1"/>
  <c r="F289" i="3"/>
  <c r="I289" i="3" s="1"/>
  <c r="G289" i="3"/>
  <c r="J289" i="3" s="1"/>
  <c r="F290" i="3"/>
  <c r="I290" i="3" s="1"/>
  <c r="G290" i="3"/>
  <c r="J290" i="3" s="1"/>
  <c r="F291" i="3"/>
  <c r="G291" i="3"/>
  <c r="J291" i="3" s="1"/>
  <c r="I291" i="3"/>
  <c r="F292" i="3"/>
  <c r="I292" i="3" s="1"/>
  <c r="G292" i="3"/>
  <c r="J292" i="3" s="1"/>
  <c r="F293" i="3"/>
  <c r="I293" i="3" s="1"/>
  <c r="G293" i="3"/>
  <c r="J293" i="3" s="1"/>
  <c r="F294" i="3"/>
  <c r="I294" i="3" s="1"/>
  <c r="G294" i="3"/>
  <c r="J294" i="3"/>
  <c r="F295" i="3"/>
  <c r="I295" i="3" s="1"/>
  <c r="G295" i="3"/>
  <c r="J295" i="3" s="1"/>
  <c r="F296" i="3"/>
  <c r="I296" i="3" s="1"/>
  <c r="G296" i="3"/>
  <c r="J296" i="3" s="1"/>
  <c r="F297" i="3"/>
  <c r="I297" i="3" s="1"/>
  <c r="G297" i="3"/>
  <c r="J297" i="3" s="1"/>
  <c r="F298" i="3"/>
  <c r="I298" i="3" s="1"/>
  <c r="G298" i="3"/>
  <c r="J298" i="3" s="1"/>
  <c r="F299" i="3"/>
  <c r="I299" i="3" s="1"/>
  <c r="G299" i="3"/>
  <c r="J299" i="3" s="1"/>
  <c r="F300" i="3"/>
  <c r="I300" i="3" s="1"/>
  <c r="G300" i="3"/>
  <c r="J300" i="3"/>
  <c r="F301" i="3"/>
  <c r="I301" i="3" s="1"/>
  <c r="G301" i="3"/>
  <c r="J301" i="3" s="1"/>
  <c r="F302" i="3"/>
  <c r="I302" i="3" s="1"/>
  <c r="G302" i="3"/>
  <c r="J302" i="3" s="1"/>
  <c r="F303" i="3"/>
  <c r="I303" i="3" s="1"/>
  <c r="G303" i="3"/>
  <c r="J303" i="3" s="1"/>
  <c r="F304" i="3"/>
  <c r="I304" i="3" s="1"/>
  <c r="G304" i="3"/>
  <c r="J304" i="3" s="1"/>
  <c r="F305" i="3"/>
  <c r="I305" i="3" s="1"/>
  <c r="G305" i="3"/>
  <c r="J305" i="3" s="1"/>
  <c r="F306" i="3"/>
  <c r="I306" i="3" s="1"/>
  <c r="G306" i="3"/>
  <c r="J306" i="3" s="1"/>
  <c r="F307" i="3"/>
  <c r="I307" i="3" s="1"/>
  <c r="G307" i="3"/>
  <c r="J307" i="3" s="1"/>
  <c r="F308" i="3"/>
  <c r="I308" i="3" s="1"/>
  <c r="G308" i="3"/>
  <c r="J308" i="3" s="1"/>
  <c r="F309" i="3"/>
  <c r="I309" i="3" s="1"/>
  <c r="G309" i="3"/>
  <c r="J309" i="3" s="1"/>
  <c r="F310" i="3"/>
  <c r="I310" i="3" s="1"/>
  <c r="G310" i="3"/>
  <c r="J310" i="3" s="1"/>
  <c r="F311" i="3"/>
  <c r="I311" i="3" s="1"/>
  <c r="G311" i="3"/>
  <c r="J311" i="3" s="1"/>
  <c r="F312" i="3"/>
  <c r="I312" i="3" s="1"/>
  <c r="G312" i="3"/>
  <c r="J312" i="3"/>
  <c r="F313" i="3"/>
  <c r="I313" i="3" s="1"/>
  <c r="G313" i="3"/>
  <c r="J313" i="3" s="1"/>
  <c r="F314" i="3"/>
  <c r="I314" i="3" s="1"/>
  <c r="G314" i="3"/>
  <c r="J314" i="3" s="1"/>
  <c r="F315" i="3"/>
  <c r="I315" i="3" s="1"/>
  <c r="G315" i="3"/>
  <c r="J315" i="3" s="1"/>
  <c r="F316" i="3"/>
  <c r="I316" i="3" s="1"/>
  <c r="G316" i="3"/>
  <c r="J316" i="3" s="1"/>
  <c r="F317" i="3"/>
  <c r="I317" i="3" s="1"/>
  <c r="G317" i="3"/>
  <c r="J317" i="3" s="1"/>
  <c r="F318" i="3"/>
  <c r="I318" i="3" s="1"/>
  <c r="G318" i="3"/>
  <c r="J318" i="3" s="1"/>
  <c r="F319" i="3"/>
  <c r="I319" i="3" s="1"/>
  <c r="G319" i="3"/>
  <c r="J319" i="3" s="1"/>
  <c r="F320" i="3"/>
  <c r="I320" i="3" s="1"/>
  <c r="G320" i="3"/>
  <c r="J320" i="3" s="1"/>
  <c r="F321" i="3"/>
  <c r="I321" i="3" s="1"/>
  <c r="G321" i="3"/>
  <c r="J321" i="3" s="1"/>
  <c r="F322" i="3"/>
  <c r="I322" i="3" s="1"/>
  <c r="G322" i="3"/>
  <c r="J322" i="3" s="1"/>
  <c r="F323" i="3"/>
  <c r="I323" i="3" s="1"/>
  <c r="G323" i="3"/>
  <c r="J323" i="3" s="1"/>
  <c r="F324" i="3"/>
  <c r="I324" i="3" s="1"/>
  <c r="G324" i="3"/>
  <c r="J324" i="3" s="1"/>
  <c r="F325" i="3"/>
  <c r="I325" i="3" s="1"/>
  <c r="G325" i="3"/>
  <c r="J325" i="3" s="1"/>
  <c r="F326" i="3"/>
  <c r="I326" i="3" s="1"/>
  <c r="G326" i="3"/>
  <c r="J326" i="3" s="1"/>
  <c r="F327" i="3"/>
  <c r="I327" i="3" s="1"/>
  <c r="G327" i="3"/>
  <c r="J327" i="3" s="1"/>
  <c r="F328" i="3"/>
  <c r="I328" i="3" s="1"/>
  <c r="G328" i="3"/>
  <c r="J328" i="3" s="1"/>
  <c r="F329" i="3"/>
  <c r="I329" i="3" s="1"/>
  <c r="G329" i="3"/>
  <c r="J329" i="3" s="1"/>
  <c r="F330" i="3"/>
  <c r="I330" i="3" s="1"/>
  <c r="G330" i="3"/>
  <c r="J330" i="3" s="1"/>
  <c r="F331" i="3"/>
  <c r="G331" i="3"/>
  <c r="J331" i="3" s="1"/>
  <c r="I331" i="3"/>
  <c r="F332" i="3"/>
  <c r="I332" i="3" s="1"/>
  <c r="G332" i="3"/>
  <c r="J332" i="3" s="1"/>
  <c r="F333" i="3"/>
  <c r="I333" i="3" s="1"/>
  <c r="G333" i="3"/>
  <c r="J333" i="3" s="1"/>
  <c r="F334" i="3"/>
  <c r="I334" i="3" s="1"/>
  <c r="G334" i="3"/>
  <c r="J334" i="3" s="1"/>
  <c r="F335" i="3"/>
  <c r="I335" i="3" s="1"/>
  <c r="G335" i="3"/>
  <c r="J335" i="3" s="1"/>
  <c r="F336" i="3"/>
  <c r="I336" i="3" s="1"/>
  <c r="G336" i="3"/>
  <c r="J336" i="3" s="1"/>
  <c r="F337" i="3"/>
  <c r="I337" i="3" s="1"/>
  <c r="G337" i="3"/>
  <c r="J337" i="3" s="1"/>
  <c r="F338" i="3"/>
  <c r="I338" i="3" s="1"/>
  <c r="G338" i="3"/>
  <c r="J338" i="3" s="1"/>
  <c r="F339" i="3"/>
  <c r="I339" i="3" s="1"/>
  <c r="G339" i="3"/>
  <c r="J339" i="3" s="1"/>
  <c r="F340" i="3"/>
  <c r="I340" i="3" s="1"/>
  <c r="G340" i="3"/>
  <c r="J340" i="3" s="1"/>
  <c r="F341" i="3"/>
  <c r="I341" i="3" s="1"/>
  <c r="G341" i="3"/>
  <c r="J341" i="3" s="1"/>
  <c r="D43" i="23"/>
  <c r="D44" i="23" s="1"/>
  <c r="H13" i="23"/>
  <c r="H11" i="23"/>
  <c r="H10" i="23"/>
  <c r="H9" i="23"/>
  <c r="H12" i="23" l="1"/>
  <c r="D576" i="2" l="1"/>
  <c r="A7335" i="19" l="1"/>
  <c r="A7336" i="19"/>
  <c r="A7337" i="19"/>
  <c r="A7338" i="19"/>
  <c r="A7339" i="19"/>
  <c r="A7340" i="19"/>
  <c r="A7341" i="19"/>
  <c r="A7342" i="19"/>
  <c r="A7343" i="19"/>
  <c r="A7344" i="19"/>
  <c r="A7345" i="19"/>
  <c r="A7346" i="19"/>
  <c r="A7347" i="19"/>
  <c r="A7348" i="19"/>
  <c r="A7349" i="19"/>
  <c r="A7350" i="19"/>
  <c r="A7351" i="19"/>
  <c r="A7352" i="19"/>
  <c r="A7353" i="19"/>
  <c r="A7354" i="19"/>
  <c r="A7355" i="19"/>
  <c r="A7356" i="19"/>
  <c r="A7357" i="19"/>
  <c r="A7358" i="19"/>
  <c r="A7359" i="19"/>
  <c r="A7360" i="19"/>
  <c r="A7361" i="19"/>
  <c r="A7362" i="19"/>
  <c r="A7363" i="19"/>
  <c r="A7364" i="19"/>
  <c r="A7365" i="19"/>
  <c r="A7366" i="19"/>
  <c r="A7367" i="19"/>
  <c r="A7368" i="19"/>
  <c r="A7369" i="19"/>
  <c r="A7370" i="19"/>
  <c r="A7371" i="19"/>
  <c r="A7372" i="19"/>
  <c r="A7373" i="19"/>
  <c r="A7374" i="19"/>
  <c r="A7375" i="19"/>
  <c r="A7376" i="19"/>
  <c r="A7377" i="19"/>
  <c r="A7378" i="19"/>
  <c r="A7379" i="19"/>
  <c r="A7380" i="19"/>
  <c r="A7381" i="19"/>
  <c r="A7382" i="19"/>
  <c r="A7383" i="19"/>
  <c r="A7384" i="19"/>
  <c r="A7385" i="19"/>
  <c r="A7386" i="19"/>
  <c r="A7387" i="19"/>
  <c r="A7388" i="19"/>
  <c r="A7389" i="19"/>
  <c r="A7390" i="19"/>
  <c r="A7391" i="19"/>
  <c r="A7392" i="19"/>
  <c r="A7393" i="19"/>
  <c r="A7394" i="19"/>
  <c r="A7395" i="19"/>
  <c r="A7396" i="19"/>
  <c r="A7397" i="19"/>
  <c r="A7398" i="19"/>
  <c r="A7399" i="19"/>
  <c r="A7400" i="19"/>
  <c r="A7401" i="19"/>
  <c r="A7402" i="19"/>
  <c r="A7403" i="19"/>
  <c r="A7404" i="19"/>
  <c r="A7405" i="19"/>
  <c r="A7406" i="19"/>
  <c r="A7407" i="19"/>
  <c r="A7408" i="19"/>
  <c r="A7409" i="19"/>
  <c r="A7410" i="19"/>
  <c r="A7411" i="19"/>
  <c r="A7412" i="19"/>
  <c r="A7413" i="19"/>
  <c r="A7414" i="19"/>
  <c r="A7415" i="19"/>
  <c r="A7416" i="19"/>
  <c r="A7417" i="19"/>
  <c r="A7418" i="19"/>
  <c r="A7419" i="19"/>
  <c r="A7420" i="19"/>
  <c r="A7421" i="19"/>
  <c r="A7422" i="19"/>
  <c r="A7423" i="19"/>
  <c r="A7424" i="19"/>
  <c r="A7425" i="19"/>
  <c r="A7426" i="19"/>
  <c r="A7427" i="19"/>
  <c r="A7428" i="19"/>
  <c r="A7429" i="19"/>
  <c r="A7430" i="19"/>
  <c r="A7431" i="19"/>
  <c r="A7432" i="19"/>
  <c r="A7433" i="19"/>
  <c r="A7434" i="19"/>
  <c r="A7435" i="19"/>
  <c r="A7436" i="19"/>
  <c r="A7437" i="19"/>
  <c r="A7438" i="19"/>
  <c r="A7439" i="19"/>
  <c r="A7440" i="19"/>
  <c r="A7441" i="19"/>
  <c r="A7442" i="19"/>
  <c r="A7443" i="19"/>
  <c r="A7444" i="19"/>
  <c r="A7445" i="19"/>
  <c r="A7446" i="19"/>
  <c r="A7447" i="19"/>
  <c r="A7448" i="19"/>
  <c r="A7449" i="19"/>
  <c r="A7450" i="19"/>
  <c r="A7451" i="19"/>
  <c r="A7452" i="19"/>
  <c r="A7453" i="19"/>
  <c r="A7454" i="19"/>
  <c r="A7455" i="19"/>
  <c r="A7456" i="19"/>
  <c r="A7457" i="19"/>
  <c r="A7458" i="19"/>
  <c r="A7459" i="19"/>
  <c r="A7460" i="19"/>
  <c r="A7461" i="19"/>
  <c r="A7462" i="19"/>
  <c r="A7463" i="19"/>
  <c r="A7464" i="19"/>
  <c r="A7465" i="19"/>
  <c r="A7466" i="19"/>
  <c r="A7467" i="19"/>
  <c r="A7468" i="19"/>
  <c r="A7469" i="19"/>
  <c r="A7470" i="19"/>
  <c r="A7471" i="19"/>
  <c r="A7472" i="19"/>
  <c r="A7473" i="19"/>
  <c r="A7474" i="19"/>
  <c r="A7475" i="19"/>
  <c r="A7476" i="19"/>
  <c r="A7477" i="19"/>
  <c r="A7478" i="19"/>
  <c r="A7479" i="19"/>
  <c r="A7480" i="19"/>
  <c r="A7481" i="19"/>
  <c r="A7482" i="19"/>
  <c r="A7483" i="19"/>
  <c r="A7484" i="19"/>
  <c r="A7485" i="19"/>
  <c r="A7486" i="19"/>
  <c r="A7487" i="19"/>
  <c r="A7488" i="19"/>
  <c r="A7489" i="19"/>
  <c r="A7490" i="19"/>
  <c r="A7491" i="19"/>
  <c r="A7492" i="19"/>
  <c r="A7493" i="19"/>
  <c r="A7494" i="19"/>
  <c r="A7495" i="19"/>
  <c r="A7496" i="19"/>
  <c r="A7497" i="19"/>
  <c r="A7498" i="19"/>
  <c r="A7499" i="19"/>
  <c r="A7500" i="19"/>
  <c r="A7501" i="19"/>
  <c r="A7502" i="19"/>
  <c r="A7503" i="19"/>
  <c r="A7504" i="19"/>
  <c r="A7505" i="19"/>
  <c r="A7506" i="19"/>
  <c r="A7507" i="19"/>
  <c r="A7508" i="19"/>
  <c r="A7509" i="19"/>
  <c r="A7510" i="19"/>
  <c r="A7511" i="19"/>
  <c r="A7512" i="19"/>
  <c r="A7513" i="19"/>
  <c r="A7514" i="19"/>
  <c r="A7515" i="19"/>
  <c r="A7516" i="19"/>
  <c r="A7517" i="19"/>
  <c r="A7518" i="19"/>
  <c r="A7519" i="19"/>
  <c r="A7520" i="19"/>
  <c r="A7521" i="19"/>
  <c r="A7522" i="19"/>
  <c r="A7523" i="19"/>
  <c r="A7524" i="19"/>
  <c r="A7525" i="19"/>
  <c r="A7526" i="19"/>
  <c r="A7527" i="19"/>
  <c r="A7528" i="19"/>
  <c r="A7529" i="19"/>
  <c r="A7530" i="19"/>
  <c r="A7531" i="19"/>
  <c r="A7532" i="19"/>
  <c r="A7533" i="19"/>
  <c r="A7534" i="19"/>
  <c r="A7535" i="19"/>
  <c r="A7536" i="19"/>
  <c r="A7537" i="19"/>
  <c r="A7538" i="19"/>
  <c r="A7539" i="19"/>
  <c r="A7540" i="19"/>
  <c r="A7541" i="19"/>
  <c r="A7334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97" i="19"/>
  <c r="A198" i="19"/>
  <c r="A199" i="19"/>
  <c r="A200" i="19"/>
  <c r="A201" i="19"/>
  <c r="A202" i="19"/>
  <c r="A203" i="19"/>
  <c r="A204" i="19"/>
  <c r="A205" i="19"/>
  <c r="A206" i="19"/>
  <c r="A207" i="19"/>
  <c r="A208" i="19"/>
  <c r="A209" i="19"/>
  <c r="A210" i="19"/>
  <c r="A211" i="19"/>
  <c r="A212" i="19"/>
  <c r="A213" i="19"/>
  <c r="A214" i="19"/>
  <c r="A215" i="19"/>
  <c r="A216" i="19"/>
  <c r="A217" i="19"/>
  <c r="A218" i="19"/>
  <c r="A219" i="19"/>
  <c r="A220" i="19"/>
  <c r="A221" i="19"/>
  <c r="A222" i="19"/>
  <c r="A223" i="19"/>
  <c r="A224" i="19"/>
  <c r="A225" i="19"/>
  <c r="A226" i="19"/>
  <c r="A227" i="19"/>
  <c r="A228" i="19"/>
  <c r="A229" i="19"/>
  <c r="A230" i="19"/>
  <c r="A231" i="19"/>
  <c r="A232" i="19"/>
  <c r="A233" i="19"/>
  <c r="A234" i="19"/>
  <c r="A235" i="19"/>
  <c r="A236" i="19"/>
  <c r="A237" i="19"/>
  <c r="A238" i="19"/>
  <c r="A239" i="19"/>
  <c r="A240" i="19"/>
  <c r="A241" i="19"/>
  <c r="A242" i="19"/>
  <c r="A243" i="19"/>
  <c r="A244" i="19"/>
  <c r="A245" i="19"/>
  <c r="A246" i="19"/>
  <c r="A247" i="19"/>
  <c r="A248" i="19"/>
  <c r="A249" i="19"/>
  <c r="A250" i="19"/>
  <c r="A251" i="19"/>
  <c r="A252" i="19"/>
  <c r="A253" i="19"/>
  <c r="A254" i="19"/>
  <c r="A255" i="19"/>
  <c r="A256" i="19"/>
  <c r="A257" i="19"/>
  <c r="A258" i="19"/>
  <c r="A259" i="19"/>
  <c r="A260" i="19"/>
  <c r="A261" i="19"/>
  <c r="A262" i="19"/>
  <c r="A263" i="19"/>
  <c r="A264" i="19"/>
  <c r="A265" i="19"/>
  <c r="A266" i="19"/>
  <c r="A267" i="19"/>
  <c r="A268" i="19"/>
  <c r="A269" i="19"/>
  <c r="A270" i="19"/>
  <c r="A271" i="19"/>
  <c r="A272" i="19"/>
  <c r="A273" i="19"/>
  <c r="A274" i="19"/>
  <c r="A275" i="19"/>
  <c r="A276" i="19"/>
  <c r="A277" i="19"/>
  <c r="A278" i="19"/>
  <c r="A279" i="19"/>
  <c r="A280" i="19"/>
  <c r="A281" i="19"/>
  <c r="A282" i="19"/>
  <c r="A283" i="19"/>
  <c r="A284" i="19"/>
  <c r="A285" i="19"/>
  <c r="A286" i="19"/>
  <c r="A287" i="19"/>
  <c r="A288" i="19"/>
  <c r="A289" i="19"/>
  <c r="A290" i="19"/>
  <c r="A291" i="19"/>
  <c r="A292" i="19"/>
  <c r="A293" i="19"/>
  <c r="A294" i="19"/>
  <c r="A295" i="19"/>
  <c r="A296" i="19"/>
  <c r="A297" i="19"/>
  <c r="A298" i="19"/>
  <c r="A299" i="19"/>
  <c r="A300" i="19"/>
  <c r="A301" i="19"/>
  <c r="A302" i="19"/>
  <c r="A303" i="19"/>
  <c r="A304" i="19"/>
  <c r="A305" i="19"/>
  <c r="A306" i="19"/>
  <c r="A307" i="19"/>
  <c r="A308" i="19"/>
  <c r="A309" i="19"/>
  <c r="A310" i="19"/>
  <c r="A311" i="19"/>
  <c r="A312" i="19"/>
  <c r="A313" i="19"/>
  <c r="A314" i="19"/>
  <c r="A315" i="19"/>
  <c r="A316" i="19"/>
  <c r="A317" i="19"/>
  <c r="A318" i="19"/>
  <c r="A319" i="19"/>
  <c r="A320" i="19"/>
  <c r="A321" i="19"/>
  <c r="A322" i="19"/>
  <c r="A323" i="19"/>
  <c r="A324" i="19"/>
  <c r="A325" i="19"/>
  <c r="A326" i="19"/>
  <c r="A327" i="19"/>
  <c r="A328" i="19"/>
  <c r="A329" i="19"/>
  <c r="A330" i="19"/>
  <c r="A331" i="19"/>
  <c r="A332" i="19"/>
  <c r="A333" i="19"/>
  <c r="A334" i="19"/>
  <c r="A335" i="19"/>
  <c r="A336" i="19"/>
  <c r="A337" i="19"/>
  <c r="A338" i="19"/>
  <c r="A339" i="19"/>
  <c r="A340" i="19"/>
  <c r="A341" i="19"/>
  <c r="A342" i="19"/>
  <c r="A343" i="19"/>
  <c r="A344" i="19"/>
  <c r="A345" i="19"/>
  <c r="A346" i="19"/>
  <c r="A347" i="19"/>
  <c r="A348" i="19"/>
  <c r="A349" i="19"/>
  <c r="A350" i="19"/>
  <c r="A351" i="19"/>
  <c r="A352" i="19"/>
  <c r="A353" i="19"/>
  <c r="A354" i="19"/>
  <c r="A355" i="19"/>
  <c r="A356" i="19"/>
  <c r="A357" i="19"/>
  <c r="A358" i="19"/>
  <c r="A359" i="19"/>
  <c r="A360" i="19"/>
  <c r="A361" i="19"/>
  <c r="A362" i="19"/>
  <c r="A363" i="19"/>
  <c r="A364" i="19"/>
  <c r="A365" i="19"/>
  <c r="A366" i="19"/>
  <c r="A367" i="19"/>
  <c r="A368" i="19"/>
  <c r="A369" i="19"/>
  <c r="A370" i="19"/>
  <c r="A371" i="19"/>
  <c r="A372" i="19"/>
  <c r="A373" i="19"/>
  <c r="A374" i="19"/>
  <c r="A375" i="19"/>
  <c r="A376" i="19"/>
  <c r="A377" i="19"/>
  <c r="A378" i="19"/>
  <c r="A379" i="19"/>
  <c r="A380" i="19"/>
  <c r="A381" i="19"/>
  <c r="A382" i="19"/>
  <c r="A383" i="19"/>
  <c r="A384" i="19"/>
  <c r="A385" i="19"/>
  <c r="A386" i="19"/>
  <c r="A387" i="19"/>
  <c r="A388" i="19"/>
  <c r="A389" i="19"/>
  <c r="A390" i="19"/>
  <c r="A391" i="19"/>
  <c r="A392" i="19"/>
  <c r="A393" i="19"/>
  <c r="A394" i="19"/>
  <c r="A395" i="19"/>
  <c r="A396" i="19"/>
  <c r="A397" i="19"/>
  <c r="A398" i="19"/>
  <c r="A399" i="19"/>
  <c r="A400" i="19"/>
  <c r="A401" i="19"/>
  <c r="A402" i="19"/>
  <c r="A403" i="19"/>
  <c r="A404" i="19"/>
  <c r="A405" i="19"/>
  <c r="A406" i="19"/>
  <c r="A407" i="19"/>
  <c r="A408" i="19"/>
  <c r="A409" i="19"/>
  <c r="A410" i="19"/>
  <c r="A411" i="19"/>
  <c r="A412" i="19"/>
  <c r="A413" i="19"/>
  <c r="A414" i="19"/>
  <c r="A415" i="19"/>
  <c r="A416" i="19"/>
  <c r="A417" i="19"/>
  <c r="A418" i="19"/>
  <c r="A419" i="19"/>
  <c r="A420" i="19"/>
  <c r="A421" i="19"/>
  <c r="A422" i="19"/>
  <c r="A423" i="19"/>
  <c r="A424" i="19"/>
  <c r="A425" i="19"/>
  <c r="A426" i="19"/>
  <c r="A427" i="19"/>
  <c r="A428" i="19"/>
  <c r="A429" i="19"/>
  <c r="A430" i="19"/>
  <c r="A431" i="19"/>
  <c r="A432" i="19"/>
  <c r="A433" i="19"/>
  <c r="A434" i="19"/>
  <c r="A435" i="19"/>
  <c r="A436" i="19"/>
  <c r="A437" i="19"/>
  <c r="A438" i="19"/>
  <c r="A439" i="19"/>
  <c r="A440" i="19"/>
  <c r="A441" i="19"/>
  <c r="A442" i="19"/>
  <c r="A443" i="19"/>
  <c r="A444" i="19"/>
  <c r="A445" i="19"/>
  <c r="A446" i="19"/>
  <c r="A447" i="19"/>
  <c r="A448" i="19"/>
  <c r="A449" i="19"/>
  <c r="A450" i="19"/>
  <c r="A451" i="19"/>
  <c r="A452" i="19"/>
  <c r="A453" i="19"/>
  <c r="A454" i="19"/>
  <c r="A455" i="19"/>
  <c r="A456" i="19"/>
  <c r="A457" i="19"/>
  <c r="A458" i="19"/>
  <c r="A459" i="19"/>
  <c r="A460" i="19"/>
  <c r="A461" i="19"/>
  <c r="A462" i="19"/>
  <c r="A463" i="19"/>
  <c r="A464" i="19"/>
  <c r="A465" i="19"/>
  <c r="A466" i="19"/>
  <c r="A467" i="19"/>
  <c r="A468" i="19"/>
  <c r="A469" i="19"/>
  <c r="A470" i="19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492" i="19"/>
  <c r="A493" i="19"/>
  <c r="A494" i="19"/>
  <c r="A495" i="19"/>
  <c r="A496" i="19"/>
  <c r="A497" i="19"/>
  <c r="A498" i="19"/>
  <c r="A499" i="19"/>
  <c r="A500" i="19"/>
  <c r="A501" i="19"/>
  <c r="A502" i="19"/>
  <c r="A503" i="19"/>
  <c r="A504" i="19"/>
  <c r="A505" i="19"/>
  <c r="A506" i="19"/>
  <c r="A507" i="19"/>
  <c r="A508" i="19"/>
  <c r="A509" i="19"/>
  <c r="A510" i="19"/>
  <c r="A511" i="19"/>
  <c r="A512" i="19"/>
  <c r="A513" i="19"/>
  <c r="A514" i="19"/>
  <c r="A515" i="19"/>
  <c r="A516" i="19"/>
  <c r="A517" i="19"/>
  <c r="A518" i="19"/>
  <c r="A519" i="19"/>
  <c r="A520" i="19"/>
  <c r="A521" i="19"/>
  <c r="A522" i="19"/>
  <c r="A523" i="19"/>
  <c r="A524" i="19"/>
  <c r="A525" i="19"/>
  <c r="A526" i="19"/>
  <c r="A527" i="19"/>
  <c r="A528" i="19"/>
  <c r="A529" i="19"/>
  <c r="A530" i="19"/>
  <c r="A531" i="19"/>
  <c r="A532" i="19"/>
  <c r="A533" i="19"/>
  <c r="A534" i="19"/>
  <c r="A535" i="19"/>
  <c r="A536" i="19"/>
  <c r="A537" i="19"/>
  <c r="A538" i="19"/>
  <c r="A539" i="19"/>
  <c r="A540" i="19"/>
  <c r="A541" i="19"/>
  <c r="A542" i="19"/>
  <c r="A543" i="19"/>
  <c r="A544" i="19"/>
  <c r="A545" i="19"/>
  <c r="A546" i="19"/>
  <c r="A547" i="19"/>
  <c r="A548" i="19"/>
  <c r="A549" i="19"/>
  <c r="A550" i="19"/>
  <c r="A551" i="19"/>
  <c r="A552" i="19"/>
  <c r="A553" i="19"/>
  <c r="A554" i="19"/>
  <c r="A555" i="19"/>
  <c r="A556" i="19"/>
  <c r="A557" i="19"/>
  <c r="A558" i="19"/>
  <c r="A559" i="19"/>
  <c r="A560" i="19"/>
  <c r="A561" i="19"/>
  <c r="A562" i="19"/>
  <c r="A563" i="19"/>
  <c r="A564" i="19"/>
  <c r="A565" i="19"/>
  <c r="A566" i="19"/>
  <c r="A567" i="19"/>
  <c r="A568" i="19"/>
  <c r="A569" i="19"/>
  <c r="A570" i="19"/>
  <c r="A571" i="19"/>
  <c r="A572" i="19"/>
  <c r="A573" i="19"/>
  <c r="A574" i="19"/>
  <c r="A575" i="19"/>
  <c r="A576" i="19"/>
  <c r="A577" i="19"/>
  <c r="A578" i="19"/>
  <c r="A579" i="19"/>
  <c r="A580" i="19"/>
  <c r="A581" i="19"/>
  <c r="A582" i="19"/>
  <c r="A583" i="19"/>
  <c r="A584" i="19"/>
  <c r="A585" i="19"/>
  <c r="A586" i="19"/>
  <c r="A587" i="19"/>
  <c r="A588" i="19"/>
  <c r="A589" i="19"/>
  <c r="A590" i="19"/>
  <c r="A591" i="19"/>
  <c r="A592" i="19"/>
  <c r="A593" i="19"/>
  <c r="A594" i="19"/>
  <c r="A595" i="19"/>
  <c r="A596" i="19"/>
  <c r="A597" i="19"/>
  <c r="A598" i="19"/>
  <c r="A599" i="19"/>
  <c r="A600" i="19"/>
  <c r="A601" i="19"/>
  <c r="A602" i="19"/>
  <c r="A603" i="19"/>
  <c r="A604" i="19"/>
  <c r="A605" i="19"/>
  <c r="A606" i="19"/>
  <c r="A607" i="19"/>
  <c r="A608" i="19"/>
  <c r="A609" i="19"/>
  <c r="A610" i="19"/>
  <c r="A611" i="19"/>
  <c r="A612" i="19"/>
  <c r="A613" i="19"/>
  <c r="A614" i="19"/>
  <c r="A615" i="19"/>
  <c r="A616" i="19"/>
  <c r="A617" i="19"/>
  <c r="A618" i="19"/>
  <c r="A619" i="19"/>
  <c r="A620" i="19"/>
  <c r="A621" i="19"/>
  <c r="A622" i="19"/>
  <c r="A623" i="19"/>
  <c r="A624" i="19"/>
  <c r="A625" i="19"/>
  <c r="A626" i="19"/>
  <c r="A627" i="19"/>
  <c r="A628" i="19"/>
  <c r="A629" i="19"/>
  <c r="A630" i="19"/>
  <c r="A631" i="19"/>
  <c r="A632" i="19"/>
  <c r="A633" i="19"/>
  <c r="A634" i="19"/>
  <c r="A635" i="19"/>
  <c r="A636" i="19"/>
  <c r="A637" i="19"/>
  <c r="A638" i="19"/>
  <c r="A639" i="19"/>
  <c r="A640" i="19"/>
  <c r="A641" i="19"/>
  <c r="A642" i="19"/>
  <c r="A643" i="19"/>
  <c r="A644" i="19"/>
  <c r="A645" i="19"/>
  <c r="A646" i="19"/>
  <c r="A647" i="19"/>
  <c r="A648" i="19"/>
  <c r="A649" i="19"/>
  <c r="A650" i="19"/>
  <c r="A651" i="19"/>
  <c r="A652" i="19"/>
  <c r="A653" i="19"/>
  <c r="A654" i="19"/>
  <c r="A655" i="19"/>
  <c r="A656" i="19"/>
  <c r="A657" i="19"/>
  <c r="A658" i="19"/>
  <c r="A659" i="19"/>
  <c r="A660" i="19"/>
  <c r="A661" i="19"/>
  <c r="A662" i="19"/>
  <c r="A663" i="19"/>
  <c r="A664" i="19"/>
  <c r="A665" i="19"/>
  <c r="A666" i="19"/>
  <c r="A667" i="19"/>
  <c r="A668" i="19"/>
  <c r="A669" i="19"/>
  <c r="A670" i="19"/>
  <c r="A671" i="19"/>
  <c r="A672" i="19"/>
  <c r="A673" i="19"/>
  <c r="A674" i="19"/>
  <c r="A675" i="19"/>
  <c r="A676" i="19"/>
  <c r="A677" i="19"/>
  <c r="A678" i="19"/>
  <c r="A679" i="19"/>
  <c r="A680" i="19"/>
  <c r="A681" i="19"/>
  <c r="A682" i="19"/>
  <c r="A683" i="19"/>
  <c r="A684" i="19"/>
  <c r="A685" i="19"/>
  <c r="A686" i="19"/>
  <c r="A687" i="19"/>
  <c r="A688" i="19"/>
  <c r="A689" i="19"/>
  <c r="A690" i="19"/>
  <c r="A691" i="19"/>
  <c r="A692" i="19"/>
  <c r="A693" i="19"/>
  <c r="A694" i="19"/>
  <c r="A695" i="19"/>
  <c r="A696" i="19"/>
  <c r="A697" i="19"/>
  <c r="A698" i="19"/>
  <c r="A699" i="19"/>
  <c r="A700" i="19"/>
  <c r="A701" i="19"/>
  <c r="A702" i="19"/>
  <c r="A703" i="19"/>
  <c r="A704" i="19"/>
  <c r="A705" i="19"/>
  <c r="A706" i="19"/>
  <c r="A707" i="19"/>
  <c r="A708" i="19"/>
  <c r="A709" i="19"/>
  <c r="A710" i="19"/>
  <c r="A711" i="19"/>
  <c r="A712" i="19"/>
  <c r="A713" i="19"/>
  <c r="A714" i="19"/>
  <c r="A715" i="19"/>
  <c r="A716" i="19"/>
  <c r="A717" i="19"/>
  <c r="A718" i="19"/>
  <c r="A719" i="19"/>
  <c r="A720" i="19"/>
  <c r="A721" i="19"/>
  <c r="A722" i="19"/>
  <c r="A723" i="19"/>
  <c r="A724" i="19"/>
  <c r="A725" i="19"/>
  <c r="A726" i="19"/>
  <c r="A727" i="19"/>
  <c r="A728" i="19"/>
  <c r="A729" i="19"/>
  <c r="A730" i="19"/>
  <c r="A731" i="19"/>
  <c r="A732" i="19"/>
  <c r="A733" i="19"/>
  <c r="A734" i="19"/>
  <c r="A735" i="19"/>
  <c r="A736" i="19"/>
  <c r="A737" i="19"/>
  <c r="A738" i="19"/>
  <c r="A739" i="19"/>
  <c r="A740" i="19"/>
  <c r="A741" i="19"/>
  <c r="A742" i="19"/>
  <c r="A743" i="19"/>
  <c r="A744" i="19"/>
  <c r="A745" i="19"/>
  <c r="A746" i="19"/>
  <c r="A747" i="19"/>
  <c r="A748" i="19"/>
  <c r="A749" i="19"/>
  <c r="A750" i="19"/>
  <c r="A751" i="19"/>
  <c r="A752" i="19"/>
  <c r="A753" i="19"/>
  <c r="A754" i="19"/>
  <c r="A755" i="19"/>
  <c r="A756" i="19"/>
  <c r="A757" i="19"/>
  <c r="A758" i="19"/>
  <c r="A759" i="19"/>
  <c r="A760" i="19"/>
  <c r="A761" i="19"/>
  <c r="A762" i="19"/>
  <c r="A763" i="19"/>
  <c r="A764" i="19"/>
  <c r="A765" i="19"/>
  <c r="A766" i="19"/>
  <c r="A767" i="19"/>
  <c r="A768" i="19"/>
  <c r="A769" i="19"/>
  <c r="A770" i="19"/>
  <c r="A771" i="19"/>
  <c r="A772" i="19"/>
  <c r="A773" i="19"/>
  <c r="A774" i="19"/>
  <c r="A775" i="19"/>
  <c r="A776" i="19"/>
  <c r="A777" i="19"/>
  <c r="A778" i="19"/>
  <c r="A779" i="19"/>
  <c r="A780" i="19"/>
  <c r="A781" i="19"/>
  <c r="A782" i="19"/>
  <c r="A783" i="19"/>
  <c r="A784" i="19"/>
  <c r="A785" i="19"/>
  <c r="A786" i="19"/>
  <c r="A787" i="19"/>
  <c r="A788" i="19"/>
  <c r="A789" i="19"/>
  <c r="A790" i="19"/>
  <c r="A791" i="19"/>
  <c r="A792" i="19"/>
  <c r="A793" i="19"/>
  <c r="A794" i="19"/>
  <c r="A795" i="19"/>
  <c r="A796" i="19"/>
  <c r="A797" i="19"/>
  <c r="A798" i="19"/>
  <c r="A799" i="19"/>
  <c r="A800" i="19"/>
  <c r="A801" i="19"/>
  <c r="A802" i="19"/>
  <c r="A803" i="19"/>
  <c r="A804" i="19"/>
  <c r="A805" i="19"/>
  <c r="A806" i="19"/>
  <c r="A807" i="19"/>
  <c r="A808" i="19"/>
  <c r="A809" i="19"/>
  <c r="A810" i="19"/>
  <c r="A811" i="19"/>
  <c r="A812" i="19"/>
  <c r="A813" i="19"/>
  <c r="A814" i="19"/>
  <c r="A815" i="19"/>
  <c r="A816" i="19"/>
  <c r="A817" i="19"/>
  <c r="A818" i="19"/>
  <c r="A819" i="19"/>
  <c r="A820" i="19"/>
  <c r="A821" i="19"/>
  <c r="A822" i="19"/>
  <c r="A823" i="19"/>
  <c r="A824" i="19"/>
  <c r="A825" i="19"/>
  <c r="A826" i="19"/>
  <c r="A827" i="19"/>
  <c r="A828" i="19"/>
  <c r="A829" i="19"/>
  <c r="A830" i="19"/>
  <c r="A831" i="19"/>
  <c r="A832" i="19"/>
  <c r="A833" i="19"/>
  <c r="A834" i="19"/>
  <c r="A835" i="19"/>
  <c r="A836" i="19"/>
  <c r="A837" i="19"/>
  <c r="A838" i="19"/>
  <c r="A839" i="19"/>
  <c r="A840" i="19"/>
  <c r="A841" i="19"/>
  <c r="A842" i="19"/>
  <c r="A843" i="19"/>
  <c r="A844" i="19"/>
  <c r="A845" i="19"/>
  <c r="A846" i="19"/>
  <c r="A847" i="19"/>
  <c r="A848" i="19"/>
  <c r="A849" i="19"/>
  <c r="A850" i="19"/>
  <c r="A851" i="19"/>
  <c r="A852" i="19"/>
  <c r="A853" i="19"/>
  <c r="A854" i="19"/>
  <c r="A855" i="19"/>
  <c r="A856" i="19"/>
  <c r="A857" i="19"/>
  <c r="A858" i="19"/>
  <c r="A859" i="19"/>
  <c r="A860" i="19"/>
  <c r="A861" i="19"/>
  <c r="A862" i="19"/>
  <c r="A863" i="19"/>
  <c r="A864" i="19"/>
  <c r="A865" i="19"/>
  <c r="A866" i="19"/>
  <c r="A867" i="19"/>
  <c r="A868" i="19"/>
  <c r="A869" i="19"/>
  <c r="A870" i="19"/>
  <c r="A871" i="19"/>
  <c r="A872" i="19"/>
  <c r="A873" i="19"/>
  <c r="A874" i="19"/>
  <c r="A875" i="19"/>
  <c r="A876" i="19"/>
  <c r="A877" i="19"/>
  <c r="A878" i="19"/>
  <c r="A879" i="19"/>
  <c r="A880" i="19"/>
  <c r="A881" i="19"/>
  <c r="A882" i="19"/>
  <c r="A883" i="19"/>
  <c r="A884" i="19"/>
  <c r="A885" i="19"/>
  <c r="A886" i="19"/>
  <c r="A887" i="19"/>
  <c r="A888" i="19"/>
  <c r="A889" i="19"/>
  <c r="A890" i="19"/>
  <c r="A891" i="19"/>
  <c r="A892" i="19"/>
  <c r="A893" i="19"/>
  <c r="A894" i="19"/>
  <c r="A895" i="19"/>
  <c r="A896" i="19"/>
  <c r="A897" i="19"/>
  <c r="A898" i="19"/>
  <c r="A899" i="19"/>
  <c r="A900" i="19"/>
  <c r="A901" i="19"/>
  <c r="A902" i="19"/>
  <c r="A903" i="19"/>
  <c r="A904" i="19"/>
  <c r="A905" i="19"/>
  <c r="A906" i="19"/>
  <c r="A907" i="19"/>
  <c r="A908" i="19"/>
  <c r="A909" i="19"/>
  <c r="A910" i="19"/>
  <c r="A911" i="19"/>
  <c r="A912" i="19"/>
  <c r="A913" i="19"/>
  <c r="A914" i="19"/>
  <c r="A915" i="19"/>
  <c r="A916" i="19"/>
  <c r="A917" i="19"/>
  <c r="A918" i="19"/>
  <c r="A919" i="19"/>
  <c r="A920" i="19"/>
  <c r="A921" i="19"/>
  <c r="A922" i="19"/>
  <c r="A923" i="19"/>
  <c r="A924" i="19"/>
  <c r="A925" i="19"/>
  <c r="A926" i="19"/>
  <c r="A927" i="19"/>
  <c r="A928" i="19"/>
  <c r="A929" i="19"/>
  <c r="A930" i="19"/>
  <c r="A931" i="19"/>
  <c r="A932" i="19"/>
  <c r="A933" i="19"/>
  <c r="A934" i="19"/>
  <c r="A935" i="19"/>
  <c r="A936" i="19"/>
  <c r="A937" i="19"/>
  <c r="A938" i="19"/>
  <c r="A939" i="19"/>
  <c r="A940" i="19"/>
  <c r="A941" i="19"/>
  <c r="A942" i="19"/>
  <c r="A943" i="19"/>
  <c r="A944" i="19"/>
  <c r="A945" i="19"/>
  <c r="A946" i="19"/>
  <c r="A947" i="19"/>
  <c r="A948" i="19"/>
  <c r="A949" i="19"/>
  <c r="A950" i="19"/>
  <c r="A951" i="19"/>
  <c r="A952" i="19"/>
  <c r="A953" i="19"/>
  <c r="A954" i="19"/>
  <c r="A955" i="19"/>
  <c r="A956" i="19"/>
  <c r="A957" i="19"/>
  <c r="A958" i="19"/>
  <c r="A959" i="19"/>
  <c r="A960" i="19"/>
  <c r="A961" i="19"/>
  <c r="A962" i="19"/>
  <c r="A963" i="19"/>
  <c r="A964" i="19"/>
  <c r="A965" i="19"/>
  <c r="A966" i="19"/>
  <c r="A967" i="19"/>
  <c r="A968" i="19"/>
  <c r="A969" i="19"/>
  <c r="A970" i="19"/>
  <c r="A971" i="19"/>
  <c r="A972" i="19"/>
  <c r="A973" i="19"/>
  <c r="A974" i="19"/>
  <c r="A975" i="19"/>
  <c r="A976" i="19"/>
  <c r="A977" i="19"/>
  <c r="A978" i="19"/>
  <c r="A979" i="19"/>
  <c r="A980" i="19"/>
  <c r="A981" i="19"/>
  <c r="A982" i="19"/>
  <c r="A983" i="19"/>
  <c r="A984" i="19"/>
  <c r="A985" i="19"/>
  <c r="A986" i="19"/>
  <c r="A987" i="19"/>
  <c r="A988" i="19"/>
  <c r="A989" i="19"/>
  <c r="A990" i="19"/>
  <c r="A991" i="19"/>
  <c r="A992" i="19"/>
  <c r="A993" i="19"/>
  <c r="A994" i="19"/>
  <c r="A995" i="19"/>
  <c r="A996" i="19"/>
  <c r="A997" i="19"/>
  <c r="A998" i="19"/>
  <c r="A999" i="19"/>
  <c r="A1000" i="19"/>
  <c r="A1001" i="19"/>
  <c r="A1002" i="19"/>
  <c r="A1003" i="19"/>
  <c r="A1004" i="19"/>
  <c r="A1005" i="19"/>
  <c r="A1006" i="19"/>
  <c r="A1007" i="19"/>
  <c r="A1008" i="19"/>
  <c r="A1009" i="19"/>
  <c r="A1010" i="19"/>
  <c r="A1011" i="19"/>
  <c r="A1012" i="19"/>
  <c r="A1013" i="19"/>
  <c r="A1014" i="19"/>
  <c r="A1015" i="19"/>
  <c r="A1016" i="19"/>
  <c r="A1017" i="19"/>
  <c r="A1018" i="19"/>
  <c r="A1019" i="19"/>
  <c r="A1020" i="19"/>
  <c r="A1021" i="19"/>
  <c r="A1022" i="19"/>
  <c r="A1023" i="19"/>
  <c r="A1024" i="19"/>
  <c r="A1025" i="19"/>
  <c r="A1026" i="19"/>
  <c r="A1027" i="19"/>
  <c r="A1028" i="19"/>
  <c r="A1029" i="19"/>
  <c r="A1030" i="19"/>
  <c r="A1031" i="19"/>
  <c r="A1032" i="19"/>
  <c r="A1033" i="19"/>
  <c r="A1034" i="19"/>
  <c r="A1035" i="19"/>
  <c r="A1036" i="19"/>
  <c r="A1037" i="19"/>
  <c r="A1038" i="19"/>
  <c r="A1039" i="19"/>
  <c r="A1040" i="19"/>
  <c r="A1041" i="19"/>
  <c r="A1042" i="19"/>
  <c r="A1043" i="19"/>
  <c r="A1044" i="19"/>
  <c r="A1045" i="19"/>
  <c r="A1046" i="19"/>
  <c r="A1047" i="19"/>
  <c r="A1048" i="19"/>
  <c r="A1049" i="19"/>
  <c r="A1050" i="19"/>
  <c r="A1051" i="19"/>
  <c r="A1052" i="19"/>
  <c r="A1053" i="19"/>
  <c r="A1054" i="19"/>
  <c r="A1055" i="19"/>
  <c r="A1056" i="19"/>
  <c r="A1057" i="19"/>
  <c r="A1058" i="19"/>
  <c r="A1059" i="19"/>
  <c r="A1060" i="19"/>
  <c r="A1061" i="19"/>
  <c r="A1062" i="19"/>
  <c r="A1063" i="19"/>
  <c r="A1064" i="19"/>
  <c r="A1065" i="19"/>
  <c r="A1066" i="19"/>
  <c r="A1067" i="19"/>
  <c r="A1068" i="19"/>
  <c r="A1069" i="19"/>
  <c r="A1070" i="19"/>
  <c r="A1071" i="19"/>
  <c r="A1072" i="19"/>
  <c r="A1073" i="19"/>
  <c r="A1074" i="19"/>
  <c r="A1075" i="19"/>
  <c r="A1076" i="19"/>
  <c r="A1077" i="19"/>
  <c r="A1078" i="19"/>
  <c r="A1079" i="19"/>
  <c r="A1080" i="19"/>
  <c r="A1081" i="19"/>
  <c r="A1082" i="19"/>
  <c r="A1083" i="19"/>
  <c r="A1084" i="19"/>
  <c r="A1085" i="19"/>
  <c r="A1086" i="19"/>
  <c r="A1087" i="19"/>
  <c r="A1088" i="19"/>
  <c r="A1089" i="19"/>
  <c r="A1090" i="19"/>
  <c r="A1091" i="19"/>
  <c r="A1092" i="19"/>
  <c r="A1093" i="19"/>
  <c r="A1094" i="19"/>
  <c r="A1095" i="19"/>
  <c r="A1096" i="19"/>
  <c r="A1097" i="19"/>
  <c r="A1098" i="19"/>
  <c r="A1099" i="19"/>
  <c r="A1100" i="19"/>
  <c r="A1101" i="19"/>
  <c r="A1102" i="19"/>
  <c r="A1103" i="19"/>
  <c r="A1104" i="19"/>
  <c r="A1105" i="19"/>
  <c r="A1106" i="19"/>
  <c r="A1107" i="19"/>
  <c r="A1108" i="19"/>
  <c r="A1109" i="19"/>
  <c r="A1110" i="19"/>
  <c r="A1111" i="19"/>
  <c r="A1112" i="19"/>
  <c r="A1113" i="19"/>
  <c r="A1114" i="19"/>
  <c r="A1115" i="19"/>
  <c r="A1116" i="19"/>
  <c r="A1117" i="19"/>
  <c r="A1118" i="19"/>
  <c r="A1119" i="19"/>
  <c r="A1120" i="19"/>
  <c r="A1121" i="19"/>
  <c r="A1122" i="19"/>
  <c r="A1123" i="19"/>
  <c r="A1124" i="19"/>
  <c r="A1125" i="19"/>
  <c r="A1126" i="19"/>
  <c r="A1127" i="19"/>
  <c r="A1128" i="19"/>
  <c r="A1129" i="19"/>
  <c r="A1130" i="19"/>
  <c r="A1131" i="19"/>
  <c r="A1132" i="19"/>
  <c r="A1133" i="19"/>
  <c r="A1134" i="19"/>
  <c r="A1135" i="19"/>
  <c r="A1136" i="19"/>
  <c r="A1137" i="19"/>
  <c r="A1138" i="19"/>
  <c r="A1139" i="19"/>
  <c r="A1140" i="19"/>
  <c r="A1141" i="19"/>
  <c r="A1142" i="19"/>
  <c r="A1143" i="19"/>
  <c r="A1144" i="19"/>
  <c r="A1145" i="19"/>
  <c r="A1146" i="19"/>
  <c r="A1147" i="19"/>
  <c r="A1148" i="19"/>
  <c r="A1149" i="19"/>
  <c r="A1150" i="19"/>
  <c r="A1151" i="19"/>
  <c r="A1152" i="19"/>
  <c r="A1153" i="19"/>
  <c r="A1154" i="19"/>
  <c r="A1155" i="19"/>
  <c r="A1156" i="19"/>
  <c r="A1157" i="19"/>
  <c r="A1158" i="19"/>
  <c r="A1159" i="19"/>
  <c r="A1160" i="19"/>
  <c r="A1161" i="19"/>
  <c r="A1162" i="19"/>
  <c r="A1163" i="19"/>
  <c r="A1164" i="19"/>
  <c r="A1165" i="19"/>
  <c r="A1166" i="19"/>
  <c r="A1167" i="19"/>
  <c r="A1168" i="19"/>
  <c r="A1169" i="19"/>
  <c r="A1170" i="19"/>
  <c r="A1171" i="19"/>
  <c r="A1172" i="19"/>
  <c r="A1173" i="19"/>
  <c r="A1174" i="19"/>
  <c r="A1175" i="19"/>
  <c r="A1176" i="19"/>
  <c r="A1177" i="19"/>
  <c r="A1178" i="19"/>
  <c r="A1179" i="19"/>
  <c r="A1180" i="19"/>
  <c r="A1181" i="19"/>
  <c r="A1182" i="19"/>
  <c r="A1183" i="19"/>
  <c r="A1184" i="19"/>
  <c r="A1185" i="19"/>
  <c r="A1186" i="19"/>
  <c r="A1187" i="19"/>
  <c r="A1188" i="19"/>
  <c r="A1189" i="19"/>
  <c r="A1190" i="19"/>
  <c r="A1191" i="19"/>
  <c r="A1192" i="19"/>
  <c r="A1193" i="19"/>
  <c r="A1194" i="19"/>
  <c r="A1195" i="19"/>
  <c r="A1196" i="19"/>
  <c r="A1197" i="19"/>
  <c r="A1198" i="19"/>
  <c r="A1199" i="19"/>
  <c r="A1200" i="19"/>
  <c r="A1201" i="19"/>
  <c r="A1202" i="19"/>
  <c r="A1203" i="19"/>
  <c r="A1204" i="19"/>
  <c r="A1205" i="19"/>
  <c r="A1206" i="19"/>
  <c r="A1207" i="19"/>
  <c r="A1208" i="19"/>
  <c r="A1209" i="19"/>
  <c r="A1210" i="19"/>
  <c r="A1211" i="19"/>
  <c r="A1212" i="19"/>
  <c r="A1213" i="19"/>
  <c r="A1214" i="19"/>
  <c r="A1215" i="19"/>
  <c r="A1216" i="19"/>
  <c r="A1217" i="19"/>
  <c r="A1218" i="19"/>
  <c r="A1219" i="19"/>
  <c r="A1220" i="19"/>
  <c r="A1221" i="19"/>
  <c r="A1222" i="19"/>
  <c r="A1223" i="19"/>
  <c r="A1224" i="19"/>
  <c r="A1225" i="19"/>
  <c r="A1226" i="19"/>
  <c r="A1227" i="19"/>
  <c r="A1228" i="19"/>
  <c r="A1229" i="19"/>
  <c r="A1230" i="19"/>
  <c r="A1231" i="19"/>
  <c r="A1232" i="19"/>
  <c r="A1233" i="19"/>
  <c r="A1234" i="19"/>
  <c r="A1235" i="19"/>
  <c r="A1236" i="19"/>
  <c r="A1237" i="19"/>
  <c r="A1238" i="19"/>
  <c r="A1239" i="19"/>
  <c r="A1240" i="19"/>
  <c r="A1241" i="19"/>
  <c r="A1242" i="19"/>
  <c r="A1243" i="19"/>
  <c r="A1244" i="19"/>
  <c r="A1245" i="19"/>
  <c r="A1246" i="19"/>
  <c r="A1247" i="19"/>
  <c r="A1248" i="19"/>
  <c r="A1249" i="19"/>
  <c r="A1250" i="19"/>
  <c r="A1251" i="19"/>
  <c r="A1252" i="19"/>
  <c r="A1253" i="19"/>
  <c r="A1254" i="19"/>
  <c r="A1255" i="19"/>
  <c r="A1256" i="19"/>
  <c r="A1257" i="19"/>
  <c r="A1258" i="19"/>
  <c r="A1259" i="19"/>
  <c r="A1260" i="19"/>
  <c r="A1261" i="19"/>
  <c r="A1262" i="19"/>
  <c r="A1263" i="19"/>
  <c r="A1264" i="19"/>
  <c r="A1265" i="19"/>
  <c r="A1266" i="19"/>
  <c r="A1267" i="19"/>
  <c r="A1268" i="19"/>
  <c r="A1269" i="19"/>
  <c r="A1270" i="19"/>
  <c r="A1271" i="19"/>
  <c r="A1272" i="19"/>
  <c r="A1273" i="19"/>
  <c r="A1274" i="19"/>
  <c r="A1275" i="19"/>
  <c r="A1276" i="19"/>
  <c r="A1277" i="19"/>
  <c r="A1278" i="19"/>
  <c r="A1279" i="19"/>
  <c r="A1280" i="19"/>
  <c r="A1281" i="19"/>
  <c r="A1282" i="19"/>
  <c r="A1283" i="19"/>
  <c r="A1284" i="19"/>
  <c r="A1285" i="19"/>
  <c r="A1286" i="19"/>
  <c r="A1287" i="19"/>
  <c r="A1288" i="19"/>
  <c r="A1289" i="19"/>
  <c r="A1290" i="19"/>
  <c r="A1291" i="19"/>
  <c r="A1292" i="19"/>
  <c r="A1293" i="19"/>
  <c r="A1294" i="19"/>
  <c r="A1295" i="19"/>
  <c r="A1296" i="19"/>
  <c r="A1297" i="19"/>
  <c r="A1298" i="19"/>
  <c r="A1299" i="19"/>
  <c r="A1300" i="19"/>
  <c r="A1301" i="19"/>
  <c r="A1302" i="19"/>
  <c r="A1303" i="19"/>
  <c r="A1304" i="19"/>
  <c r="A1305" i="19"/>
  <c r="A1306" i="19"/>
  <c r="A1307" i="19"/>
  <c r="A1308" i="19"/>
  <c r="A1309" i="19"/>
  <c r="A1310" i="19"/>
  <c r="A1311" i="19"/>
  <c r="A1312" i="19"/>
  <c r="A1313" i="19"/>
  <c r="A1314" i="19"/>
  <c r="A1315" i="19"/>
  <c r="A1316" i="19"/>
  <c r="A1317" i="19"/>
  <c r="A1318" i="19"/>
  <c r="A1319" i="19"/>
  <c r="A1320" i="19"/>
  <c r="A1321" i="19"/>
  <c r="A1322" i="19"/>
  <c r="A1323" i="19"/>
  <c r="A1324" i="19"/>
  <c r="A1325" i="19"/>
  <c r="A1326" i="19"/>
  <c r="A1327" i="19"/>
  <c r="A1328" i="19"/>
  <c r="A1329" i="19"/>
  <c r="A1330" i="19"/>
  <c r="A1331" i="19"/>
  <c r="A1332" i="19"/>
  <c r="A1333" i="19"/>
  <c r="A1334" i="19"/>
  <c r="A1335" i="19"/>
  <c r="A1336" i="19"/>
  <c r="A1337" i="19"/>
  <c r="A1338" i="19"/>
  <c r="A1339" i="19"/>
  <c r="A1340" i="19"/>
  <c r="A1341" i="19"/>
  <c r="A1342" i="19"/>
  <c r="A1343" i="19"/>
  <c r="A1344" i="19"/>
  <c r="A1345" i="19"/>
  <c r="A1346" i="19"/>
  <c r="A1347" i="19"/>
  <c r="A1348" i="19"/>
  <c r="A1349" i="19"/>
  <c r="A1350" i="19"/>
  <c r="A1351" i="19"/>
  <c r="A1352" i="19"/>
  <c r="A1353" i="19"/>
  <c r="A1354" i="19"/>
  <c r="A1355" i="19"/>
  <c r="A1356" i="19"/>
  <c r="A1357" i="19"/>
  <c r="A1358" i="19"/>
  <c r="A1359" i="19"/>
  <c r="A1360" i="19"/>
  <c r="A1361" i="19"/>
  <c r="A1362" i="19"/>
  <c r="A1363" i="19"/>
  <c r="A1364" i="19"/>
  <c r="A1365" i="19"/>
  <c r="A1366" i="19"/>
  <c r="A1367" i="19"/>
  <c r="A1368" i="19"/>
  <c r="A1369" i="19"/>
  <c r="A1370" i="19"/>
  <c r="A1371" i="19"/>
  <c r="A1372" i="19"/>
  <c r="A1373" i="19"/>
  <c r="A1374" i="19"/>
  <c r="A1375" i="19"/>
  <c r="A1376" i="19"/>
  <c r="A1377" i="19"/>
  <c r="A1378" i="19"/>
  <c r="A1379" i="19"/>
  <c r="A1380" i="19"/>
  <c r="A1381" i="19"/>
  <c r="A1382" i="19"/>
  <c r="A1383" i="19"/>
  <c r="A1384" i="19"/>
  <c r="A1385" i="19"/>
  <c r="A1386" i="19"/>
  <c r="A1387" i="19"/>
  <c r="A1388" i="19"/>
  <c r="A1389" i="19"/>
  <c r="A1390" i="19"/>
  <c r="A1391" i="19"/>
  <c r="A1392" i="19"/>
  <c r="A1393" i="19"/>
  <c r="A1394" i="19"/>
  <c r="A1395" i="19"/>
  <c r="A1396" i="19"/>
  <c r="A1397" i="19"/>
  <c r="A1398" i="19"/>
  <c r="A1399" i="19"/>
  <c r="A1400" i="19"/>
  <c r="A1401" i="19"/>
  <c r="A1402" i="19"/>
  <c r="A1403" i="19"/>
  <c r="A1404" i="19"/>
  <c r="A1405" i="19"/>
  <c r="A1406" i="19"/>
  <c r="A1407" i="19"/>
  <c r="A1408" i="19"/>
  <c r="A1409" i="19"/>
  <c r="A1410" i="19"/>
  <c r="A1411" i="19"/>
  <c r="A1412" i="19"/>
  <c r="A1413" i="19"/>
  <c r="A1414" i="19"/>
  <c r="A1415" i="19"/>
  <c r="A1416" i="19"/>
  <c r="A1417" i="19"/>
  <c r="A1418" i="19"/>
  <c r="A1419" i="19"/>
  <c r="A1420" i="19"/>
  <c r="A1421" i="19"/>
  <c r="A1422" i="19"/>
  <c r="A1423" i="19"/>
  <c r="A1424" i="19"/>
  <c r="A1425" i="19"/>
  <c r="A1426" i="19"/>
  <c r="A1427" i="19"/>
  <c r="A1428" i="19"/>
  <c r="A1429" i="19"/>
  <c r="A1430" i="19"/>
  <c r="A1431" i="19"/>
  <c r="A1432" i="19"/>
  <c r="A1433" i="19"/>
  <c r="A1434" i="19"/>
  <c r="A1435" i="19"/>
  <c r="A1436" i="19"/>
  <c r="A1437" i="19"/>
  <c r="A1438" i="19"/>
  <c r="A1439" i="19"/>
  <c r="A1440" i="19"/>
  <c r="A1441" i="19"/>
  <c r="A1442" i="19"/>
  <c r="A1443" i="19"/>
  <c r="A1444" i="19"/>
  <c r="A1445" i="19"/>
  <c r="A1446" i="19"/>
  <c r="A1447" i="19"/>
  <c r="A1448" i="19"/>
  <c r="A1449" i="19"/>
  <c r="A1450" i="19"/>
  <c r="A1451" i="19"/>
  <c r="A1452" i="19"/>
  <c r="A1453" i="19"/>
  <c r="A1454" i="19"/>
  <c r="A1455" i="19"/>
  <c r="A1456" i="19"/>
  <c r="A1457" i="19"/>
  <c r="A1458" i="19"/>
  <c r="A1459" i="19"/>
  <c r="A1460" i="19"/>
  <c r="A1461" i="19"/>
  <c r="A1462" i="19"/>
  <c r="A1463" i="19"/>
  <c r="A1464" i="19"/>
  <c r="A1465" i="19"/>
  <c r="A1466" i="19"/>
  <c r="A1467" i="19"/>
  <c r="A1468" i="19"/>
  <c r="A1469" i="19"/>
  <c r="A1470" i="19"/>
  <c r="A1471" i="19"/>
  <c r="A1472" i="19"/>
  <c r="A1473" i="19"/>
  <c r="A1474" i="19"/>
  <c r="A1475" i="19"/>
  <c r="A1476" i="19"/>
  <c r="A1477" i="19"/>
  <c r="A1478" i="19"/>
  <c r="A1479" i="19"/>
  <c r="A1480" i="19"/>
  <c r="A1481" i="19"/>
  <c r="A1482" i="19"/>
  <c r="A1483" i="19"/>
  <c r="A1484" i="19"/>
  <c r="A1485" i="19"/>
  <c r="A1486" i="19"/>
  <c r="A1487" i="19"/>
  <c r="A1488" i="19"/>
  <c r="A1489" i="19"/>
  <c r="A1490" i="19"/>
  <c r="A1491" i="19"/>
  <c r="A1492" i="19"/>
  <c r="A1493" i="19"/>
  <c r="A1494" i="19"/>
  <c r="A1495" i="19"/>
  <c r="A1496" i="19"/>
  <c r="A1497" i="19"/>
  <c r="A1498" i="19"/>
  <c r="A1499" i="19"/>
  <c r="A1500" i="19"/>
  <c r="A1501" i="19"/>
  <c r="A1502" i="19"/>
  <c r="A1503" i="19"/>
  <c r="A1504" i="19"/>
  <c r="A1505" i="19"/>
  <c r="A1506" i="19"/>
  <c r="A1507" i="19"/>
  <c r="A1508" i="19"/>
  <c r="A1509" i="19"/>
  <c r="A1510" i="19"/>
  <c r="A1511" i="19"/>
  <c r="A1512" i="19"/>
  <c r="A1513" i="19"/>
  <c r="A1514" i="19"/>
  <c r="A1515" i="19"/>
  <c r="A1516" i="19"/>
  <c r="A1517" i="19"/>
  <c r="A1518" i="19"/>
  <c r="A1519" i="19"/>
  <c r="A1520" i="19"/>
  <c r="A1521" i="19"/>
  <c r="A1522" i="19"/>
  <c r="A1523" i="19"/>
  <c r="A1524" i="19"/>
  <c r="A1525" i="19"/>
  <c r="A1526" i="19"/>
  <c r="A1527" i="19"/>
  <c r="A1528" i="19"/>
  <c r="A1529" i="19"/>
  <c r="A1530" i="19"/>
  <c r="A1531" i="19"/>
  <c r="A1532" i="19"/>
  <c r="A1533" i="19"/>
  <c r="A1534" i="19"/>
  <c r="A1535" i="19"/>
  <c r="A1536" i="19"/>
  <c r="A1537" i="19"/>
  <c r="A1538" i="19"/>
  <c r="A1539" i="19"/>
  <c r="A1540" i="19"/>
  <c r="A1541" i="19"/>
  <c r="A1542" i="19"/>
  <c r="A1543" i="19"/>
  <c r="A1544" i="19"/>
  <c r="A1545" i="19"/>
  <c r="A1546" i="19"/>
  <c r="A1547" i="19"/>
  <c r="A1548" i="19"/>
  <c r="A1549" i="19"/>
  <c r="A1550" i="19"/>
  <c r="A1551" i="19"/>
  <c r="A1552" i="19"/>
  <c r="A1553" i="19"/>
  <c r="A1554" i="19"/>
  <c r="A1555" i="19"/>
  <c r="A1556" i="19"/>
  <c r="A1557" i="19"/>
  <c r="A1558" i="19"/>
  <c r="A1559" i="19"/>
  <c r="A1560" i="19"/>
  <c r="A1561" i="19"/>
  <c r="A1562" i="19"/>
  <c r="A1563" i="19"/>
  <c r="A1564" i="19"/>
  <c r="A1565" i="19"/>
  <c r="A1566" i="19"/>
  <c r="A1567" i="19"/>
  <c r="A1568" i="19"/>
  <c r="A1569" i="19"/>
  <c r="A1570" i="19"/>
  <c r="A1571" i="19"/>
  <c r="A1572" i="19"/>
  <c r="A1573" i="19"/>
  <c r="A1574" i="19"/>
  <c r="A1575" i="19"/>
  <c r="A1576" i="19"/>
  <c r="A1577" i="19"/>
  <c r="A1578" i="19"/>
  <c r="A1579" i="19"/>
  <c r="A1580" i="19"/>
  <c r="A1581" i="19"/>
  <c r="A1582" i="19"/>
  <c r="A1583" i="19"/>
  <c r="A1584" i="19"/>
  <c r="A1585" i="19"/>
  <c r="A1586" i="19"/>
  <c r="A1587" i="19"/>
  <c r="A1588" i="19"/>
  <c r="A1589" i="19"/>
  <c r="A1590" i="19"/>
  <c r="A1591" i="19"/>
  <c r="A1592" i="19"/>
  <c r="A1593" i="19"/>
  <c r="A1594" i="19"/>
  <c r="A1595" i="19"/>
  <c r="A1596" i="19"/>
  <c r="A1597" i="19"/>
  <c r="A1598" i="19"/>
  <c r="A1599" i="19"/>
  <c r="A1600" i="19"/>
  <c r="A1601" i="19"/>
  <c r="A1602" i="19"/>
  <c r="A1603" i="19"/>
  <c r="A1604" i="19"/>
  <c r="A1605" i="19"/>
  <c r="A1606" i="19"/>
  <c r="A1607" i="19"/>
  <c r="A1608" i="19"/>
  <c r="A1609" i="19"/>
  <c r="A1610" i="19"/>
  <c r="A1611" i="19"/>
  <c r="A1612" i="19"/>
  <c r="A1613" i="19"/>
  <c r="A1614" i="19"/>
  <c r="A1615" i="19"/>
  <c r="A1616" i="19"/>
  <c r="A1617" i="19"/>
  <c r="A1618" i="19"/>
  <c r="A1619" i="19"/>
  <c r="A1620" i="19"/>
  <c r="A1621" i="19"/>
  <c r="A1622" i="19"/>
  <c r="A1623" i="19"/>
  <c r="A1624" i="19"/>
  <c r="A1625" i="19"/>
  <c r="A1626" i="19"/>
  <c r="A1627" i="19"/>
  <c r="A1628" i="19"/>
  <c r="A1629" i="19"/>
  <c r="A1630" i="19"/>
  <c r="A1631" i="19"/>
  <c r="A1632" i="19"/>
  <c r="A1633" i="19"/>
  <c r="A1634" i="19"/>
  <c r="A1635" i="19"/>
  <c r="A1636" i="19"/>
  <c r="A1637" i="19"/>
  <c r="A1638" i="19"/>
  <c r="A1639" i="19"/>
  <c r="A1640" i="19"/>
  <c r="A1641" i="19"/>
  <c r="A1642" i="19"/>
  <c r="A1643" i="19"/>
  <c r="A1644" i="19"/>
  <c r="A1645" i="19"/>
  <c r="A1646" i="19"/>
  <c r="A1647" i="19"/>
  <c r="A1648" i="19"/>
  <c r="A1649" i="19"/>
  <c r="A1650" i="19"/>
  <c r="A1651" i="19"/>
  <c r="A1652" i="19"/>
  <c r="A1653" i="19"/>
  <c r="A1654" i="19"/>
  <c r="A1655" i="19"/>
  <c r="A1656" i="19"/>
  <c r="A1657" i="19"/>
  <c r="A1658" i="19"/>
  <c r="A1659" i="19"/>
  <c r="A1660" i="19"/>
  <c r="A1661" i="19"/>
  <c r="A1662" i="19"/>
  <c r="A1663" i="19"/>
  <c r="A1664" i="19"/>
  <c r="A1665" i="19"/>
  <c r="A1666" i="19"/>
  <c r="A1667" i="19"/>
  <c r="A1668" i="19"/>
  <c r="A1669" i="19"/>
  <c r="A1670" i="19"/>
  <c r="A1671" i="19"/>
  <c r="A1672" i="19"/>
  <c r="A1673" i="19"/>
  <c r="A1674" i="19"/>
  <c r="A1675" i="19"/>
  <c r="A1676" i="19"/>
  <c r="A1677" i="19"/>
  <c r="A1678" i="19"/>
  <c r="A1679" i="19"/>
  <c r="A1680" i="19"/>
  <c r="A1681" i="19"/>
  <c r="A1682" i="19"/>
  <c r="A1683" i="19"/>
  <c r="A1684" i="19"/>
  <c r="A1685" i="19"/>
  <c r="A1686" i="19"/>
  <c r="A1687" i="19"/>
  <c r="A1688" i="19"/>
  <c r="A1689" i="19"/>
  <c r="A1690" i="19"/>
  <c r="A1691" i="19"/>
  <c r="A1692" i="19"/>
  <c r="A1693" i="19"/>
  <c r="A1694" i="19"/>
  <c r="A1695" i="19"/>
  <c r="A1696" i="19"/>
  <c r="A1697" i="19"/>
  <c r="A1698" i="19"/>
  <c r="A1699" i="19"/>
  <c r="A1700" i="19"/>
  <c r="A1701" i="19"/>
  <c r="A1702" i="19"/>
  <c r="A1703" i="19"/>
  <c r="A1704" i="19"/>
  <c r="A1705" i="19"/>
  <c r="A1706" i="19"/>
  <c r="A1707" i="19"/>
  <c r="A1708" i="19"/>
  <c r="A1709" i="19"/>
  <c r="A1710" i="19"/>
  <c r="A1711" i="19"/>
  <c r="A1712" i="19"/>
  <c r="A1713" i="19"/>
  <c r="A1714" i="19"/>
  <c r="A1715" i="19"/>
  <c r="A1716" i="19"/>
  <c r="A1717" i="19"/>
  <c r="A1718" i="19"/>
  <c r="A1719" i="19"/>
  <c r="A1720" i="19"/>
  <c r="A1721" i="19"/>
  <c r="A1722" i="19"/>
  <c r="A1723" i="19"/>
  <c r="A1724" i="19"/>
  <c r="A1725" i="19"/>
  <c r="A1726" i="19"/>
  <c r="A1727" i="19"/>
  <c r="A1728" i="19"/>
  <c r="A1729" i="19"/>
  <c r="A1730" i="19"/>
  <c r="A1731" i="19"/>
  <c r="A1732" i="19"/>
  <c r="A1733" i="19"/>
  <c r="A1734" i="19"/>
  <c r="A1735" i="19"/>
  <c r="A1736" i="19"/>
  <c r="A1737" i="19"/>
  <c r="A1738" i="19"/>
  <c r="A1739" i="19"/>
  <c r="A1740" i="19"/>
  <c r="A1741" i="19"/>
  <c r="A1742" i="19"/>
  <c r="A1743" i="19"/>
  <c r="A1744" i="19"/>
  <c r="A1745" i="19"/>
  <c r="A1746" i="19"/>
  <c r="A1747" i="19"/>
  <c r="A1748" i="19"/>
  <c r="A1749" i="19"/>
  <c r="A1750" i="19"/>
  <c r="A1751" i="19"/>
  <c r="A1752" i="19"/>
  <c r="A1753" i="19"/>
  <c r="A1754" i="19"/>
  <c r="A1755" i="19"/>
  <c r="A1756" i="19"/>
  <c r="A1757" i="19"/>
  <c r="A1758" i="19"/>
  <c r="A1759" i="19"/>
  <c r="A1760" i="19"/>
  <c r="A1761" i="19"/>
  <c r="A1762" i="19"/>
  <c r="A1763" i="19"/>
  <c r="A1764" i="19"/>
  <c r="A1765" i="19"/>
  <c r="A1766" i="19"/>
  <c r="A1767" i="19"/>
  <c r="A1768" i="19"/>
  <c r="A1769" i="19"/>
  <c r="A1770" i="19"/>
  <c r="A1771" i="19"/>
  <c r="A1772" i="19"/>
  <c r="A1773" i="19"/>
  <c r="A1774" i="19"/>
  <c r="A1775" i="19"/>
  <c r="A1776" i="19"/>
  <c r="A1777" i="19"/>
  <c r="A1778" i="19"/>
  <c r="A1779" i="19"/>
  <c r="A1780" i="19"/>
  <c r="A1781" i="19"/>
  <c r="A1782" i="19"/>
  <c r="A1783" i="19"/>
  <c r="A1784" i="19"/>
  <c r="A1785" i="19"/>
  <c r="A1786" i="19"/>
  <c r="A1787" i="19"/>
  <c r="A1788" i="19"/>
  <c r="A1789" i="19"/>
  <c r="A1790" i="19"/>
  <c r="A1791" i="19"/>
  <c r="A1792" i="19"/>
  <c r="A1793" i="19"/>
  <c r="A1794" i="19"/>
  <c r="A1795" i="19"/>
  <c r="A1796" i="19"/>
  <c r="A1797" i="19"/>
  <c r="A1798" i="19"/>
  <c r="A1799" i="19"/>
  <c r="A1800" i="19"/>
  <c r="A1801" i="19"/>
  <c r="A1802" i="19"/>
  <c r="A1803" i="19"/>
  <c r="A1804" i="19"/>
  <c r="A1805" i="19"/>
  <c r="A1806" i="19"/>
  <c r="A1807" i="19"/>
  <c r="A1808" i="19"/>
  <c r="A1809" i="19"/>
  <c r="A1810" i="19"/>
  <c r="A1811" i="19"/>
  <c r="A1812" i="19"/>
  <c r="A1813" i="19"/>
  <c r="A1814" i="19"/>
  <c r="A1815" i="19"/>
  <c r="A1816" i="19"/>
  <c r="A1817" i="19"/>
  <c r="A1818" i="19"/>
  <c r="A1819" i="19"/>
  <c r="A1820" i="19"/>
  <c r="A1821" i="19"/>
  <c r="A1822" i="19"/>
  <c r="A1823" i="19"/>
  <c r="A1824" i="19"/>
  <c r="A1825" i="19"/>
  <c r="A1826" i="19"/>
  <c r="A1827" i="19"/>
  <c r="A1828" i="19"/>
  <c r="A1829" i="19"/>
  <c r="A1830" i="19"/>
  <c r="A1831" i="19"/>
  <c r="A1832" i="19"/>
  <c r="A1833" i="19"/>
  <c r="A1834" i="19"/>
  <c r="A1835" i="19"/>
  <c r="A1836" i="19"/>
  <c r="A1837" i="19"/>
  <c r="A1838" i="19"/>
  <c r="A1839" i="19"/>
  <c r="A1840" i="19"/>
  <c r="A1841" i="19"/>
  <c r="A1842" i="19"/>
  <c r="A1843" i="19"/>
  <c r="A1844" i="19"/>
  <c r="A1845" i="19"/>
  <c r="A1846" i="19"/>
  <c r="A1847" i="19"/>
  <c r="A1848" i="19"/>
  <c r="A1849" i="19"/>
  <c r="A1850" i="19"/>
  <c r="A1851" i="19"/>
  <c r="A1852" i="19"/>
  <c r="A1853" i="19"/>
  <c r="A1854" i="19"/>
  <c r="A1855" i="19"/>
  <c r="A1856" i="19"/>
  <c r="A1857" i="19"/>
  <c r="A1858" i="19"/>
  <c r="A1859" i="19"/>
  <c r="A1860" i="19"/>
  <c r="A1861" i="19"/>
  <c r="A1862" i="19"/>
  <c r="A1863" i="19"/>
  <c r="A1864" i="19"/>
  <c r="A1865" i="19"/>
  <c r="A1866" i="19"/>
  <c r="A1867" i="19"/>
  <c r="A1868" i="19"/>
  <c r="A1869" i="19"/>
  <c r="A1870" i="19"/>
  <c r="A1871" i="19"/>
  <c r="A1872" i="19"/>
  <c r="A1873" i="19"/>
  <c r="A1874" i="19"/>
  <c r="A1875" i="19"/>
  <c r="A1876" i="19"/>
  <c r="A1877" i="19"/>
  <c r="A1878" i="19"/>
  <c r="A1879" i="19"/>
  <c r="A1880" i="19"/>
  <c r="A1881" i="19"/>
  <c r="A1882" i="19"/>
  <c r="A1883" i="19"/>
  <c r="A1884" i="19"/>
  <c r="A1885" i="19"/>
  <c r="A1886" i="19"/>
  <c r="A1887" i="19"/>
  <c r="A1888" i="19"/>
  <c r="A1889" i="19"/>
  <c r="A1890" i="19"/>
  <c r="A1891" i="19"/>
  <c r="A1892" i="19"/>
  <c r="A1893" i="19"/>
  <c r="A1894" i="19"/>
  <c r="A1895" i="19"/>
  <c r="A1896" i="19"/>
  <c r="A1897" i="19"/>
  <c r="A1898" i="19"/>
  <c r="A1899" i="19"/>
  <c r="A1900" i="19"/>
  <c r="A1901" i="19"/>
  <c r="A1902" i="19"/>
  <c r="A1903" i="19"/>
  <c r="A1904" i="19"/>
  <c r="A1905" i="19"/>
  <c r="A1906" i="19"/>
  <c r="A1907" i="19"/>
  <c r="A1908" i="19"/>
  <c r="A1909" i="19"/>
  <c r="A1910" i="19"/>
  <c r="A1911" i="19"/>
  <c r="A1912" i="19"/>
  <c r="A1913" i="19"/>
  <c r="A1914" i="19"/>
  <c r="A1915" i="19"/>
  <c r="A1916" i="19"/>
  <c r="A1917" i="19"/>
  <c r="A1918" i="19"/>
  <c r="A1919" i="19"/>
  <c r="A1920" i="19"/>
  <c r="A1921" i="19"/>
  <c r="A1922" i="19"/>
  <c r="A1923" i="19"/>
  <c r="A1924" i="19"/>
  <c r="A1925" i="19"/>
  <c r="A1926" i="19"/>
  <c r="A1927" i="19"/>
  <c r="A1928" i="19"/>
  <c r="A1929" i="19"/>
  <c r="A1930" i="19"/>
  <c r="A1931" i="19"/>
  <c r="A1932" i="19"/>
  <c r="A1933" i="19"/>
  <c r="A1934" i="19"/>
  <c r="A1935" i="19"/>
  <c r="A1936" i="19"/>
  <c r="A1937" i="19"/>
  <c r="A1938" i="19"/>
  <c r="A1939" i="19"/>
  <c r="A1940" i="19"/>
  <c r="A1941" i="19"/>
  <c r="A1942" i="19"/>
  <c r="A1943" i="19"/>
  <c r="A1944" i="19"/>
  <c r="A1945" i="19"/>
  <c r="A1946" i="19"/>
  <c r="A1947" i="19"/>
  <c r="A1948" i="19"/>
  <c r="A1949" i="19"/>
  <c r="A1950" i="19"/>
  <c r="A1951" i="19"/>
  <c r="A1952" i="19"/>
  <c r="A1953" i="19"/>
  <c r="A1954" i="19"/>
  <c r="A1955" i="19"/>
  <c r="A1956" i="19"/>
  <c r="A1957" i="19"/>
  <c r="A1958" i="19"/>
  <c r="A1959" i="19"/>
  <c r="A1960" i="19"/>
  <c r="A1961" i="19"/>
  <c r="A1962" i="19"/>
  <c r="A1963" i="19"/>
  <c r="A1964" i="19"/>
  <c r="A1965" i="19"/>
  <c r="A1966" i="19"/>
  <c r="A1967" i="19"/>
  <c r="A1968" i="19"/>
  <c r="A1969" i="19"/>
  <c r="A1970" i="19"/>
  <c r="A1971" i="19"/>
  <c r="A1972" i="19"/>
  <c r="A1973" i="19"/>
  <c r="A1974" i="19"/>
  <c r="A1975" i="19"/>
  <c r="A1976" i="19"/>
  <c r="A1977" i="19"/>
  <c r="A1978" i="19"/>
  <c r="A1979" i="19"/>
  <c r="A1980" i="19"/>
  <c r="A1981" i="19"/>
  <c r="A1982" i="19"/>
  <c r="A1983" i="19"/>
  <c r="A1984" i="19"/>
  <c r="A1985" i="19"/>
  <c r="A1986" i="19"/>
  <c r="A1987" i="19"/>
  <c r="A1988" i="19"/>
  <c r="A1989" i="19"/>
  <c r="A1990" i="19"/>
  <c r="A1991" i="19"/>
  <c r="A1992" i="19"/>
  <c r="A1993" i="19"/>
  <c r="A1994" i="19"/>
  <c r="A1995" i="19"/>
  <c r="A1996" i="19"/>
  <c r="A1997" i="19"/>
  <c r="A1998" i="19"/>
  <c r="A1999" i="19"/>
  <c r="A2000" i="19"/>
  <c r="A2001" i="19"/>
  <c r="A2002" i="19"/>
  <c r="A2003" i="19"/>
  <c r="A2004" i="19"/>
  <c r="A2005" i="19"/>
  <c r="A2006" i="19"/>
  <c r="A2007" i="19"/>
  <c r="A2008" i="19"/>
  <c r="A2009" i="19"/>
  <c r="A2010" i="19"/>
  <c r="A2011" i="19"/>
  <c r="A2012" i="19"/>
  <c r="A2013" i="19"/>
  <c r="A2014" i="19"/>
  <c r="A2015" i="19"/>
  <c r="A2016" i="19"/>
  <c r="A2017" i="19"/>
  <c r="A2018" i="19"/>
  <c r="A2019" i="19"/>
  <c r="A2020" i="19"/>
  <c r="A2021" i="19"/>
  <c r="A2022" i="19"/>
  <c r="A2023" i="19"/>
  <c r="A2024" i="19"/>
  <c r="A2025" i="19"/>
  <c r="A2026" i="19"/>
  <c r="A2027" i="19"/>
  <c r="A2028" i="19"/>
  <c r="A2029" i="19"/>
  <c r="A2030" i="19"/>
  <c r="A2031" i="19"/>
  <c r="A2032" i="19"/>
  <c r="A2033" i="19"/>
  <c r="A2034" i="19"/>
  <c r="A2035" i="19"/>
  <c r="A2036" i="19"/>
  <c r="A2037" i="19"/>
  <c r="A2038" i="19"/>
  <c r="A2039" i="19"/>
  <c r="A2040" i="19"/>
  <c r="A2041" i="19"/>
  <c r="A2042" i="19"/>
  <c r="A2043" i="19"/>
  <c r="A2044" i="19"/>
  <c r="A2045" i="19"/>
  <c r="A2046" i="19"/>
  <c r="A2047" i="19"/>
  <c r="A2048" i="19"/>
  <c r="A2049" i="19"/>
  <c r="A2050" i="19"/>
  <c r="A2051" i="19"/>
  <c r="A2052" i="19"/>
  <c r="A2053" i="19"/>
  <c r="A2054" i="19"/>
  <c r="A2055" i="19"/>
  <c r="A2056" i="19"/>
  <c r="A2057" i="19"/>
  <c r="A2058" i="19"/>
  <c r="A2059" i="19"/>
  <c r="A2060" i="19"/>
  <c r="A2061" i="19"/>
  <c r="A2062" i="19"/>
  <c r="A2063" i="19"/>
  <c r="A2064" i="19"/>
  <c r="A2065" i="19"/>
  <c r="A2066" i="19"/>
  <c r="A2067" i="19"/>
  <c r="A2068" i="19"/>
  <c r="A2069" i="19"/>
  <c r="A2070" i="19"/>
  <c r="A2071" i="19"/>
  <c r="A2072" i="19"/>
  <c r="A2073" i="19"/>
  <c r="A2074" i="19"/>
  <c r="A2075" i="19"/>
  <c r="A2076" i="19"/>
  <c r="A2077" i="19"/>
  <c r="A2078" i="19"/>
  <c r="A2079" i="19"/>
  <c r="A2080" i="19"/>
  <c r="A2081" i="19"/>
  <c r="A2082" i="19"/>
  <c r="A2083" i="19"/>
  <c r="A2084" i="19"/>
  <c r="A2085" i="19"/>
  <c r="A2086" i="19"/>
  <c r="A2087" i="19"/>
  <c r="A2088" i="19"/>
  <c r="A2089" i="19"/>
  <c r="A2090" i="19"/>
  <c r="A2091" i="19"/>
  <c r="A2092" i="19"/>
  <c r="A2093" i="19"/>
  <c r="A2094" i="19"/>
  <c r="A2095" i="19"/>
  <c r="A2096" i="19"/>
  <c r="A2097" i="19"/>
  <c r="A2098" i="19"/>
  <c r="A2099" i="19"/>
  <c r="A2100" i="19"/>
  <c r="A2101" i="19"/>
  <c r="A2102" i="19"/>
  <c r="A2103" i="19"/>
  <c r="A2104" i="19"/>
  <c r="A2105" i="19"/>
  <c r="A2106" i="19"/>
  <c r="A2107" i="19"/>
  <c r="A2108" i="19"/>
  <c r="A2109" i="19"/>
  <c r="A2110" i="19"/>
  <c r="A2111" i="19"/>
  <c r="A2112" i="19"/>
  <c r="A2113" i="19"/>
  <c r="A2114" i="19"/>
  <c r="A2115" i="19"/>
  <c r="A2116" i="19"/>
  <c r="A2117" i="19"/>
  <c r="A2118" i="19"/>
  <c r="A2119" i="19"/>
  <c r="A2120" i="19"/>
  <c r="A2121" i="19"/>
  <c r="A2122" i="19"/>
  <c r="A2123" i="19"/>
  <c r="A2124" i="19"/>
  <c r="A2125" i="19"/>
  <c r="A2126" i="19"/>
  <c r="A2127" i="19"/>
  <c r="A2128" i="19"/>
  <c r="A2129" i="19"/>
  <c r="A2130" i="19"/>
  <c r="A2131" i="19"/>
  <c r="A2132" i="19"/>
  <c r="A2133" i="19"/>
  <c r="A2134" i="19"/>
  <c r="A2135" i="19"/>
  <c r="A2136" i="19"/>
  <c r="A2137" i="19"/>
  <c r="A2138" i="19"/>
  <c r="A2139" i="19"/>
  <c r="A2140" i="19"/>
  <c r="A2141" i="19"/>
  <c r="A2142" i="19"/>
  <c r="A2143" i="19"/>
  <c r="A2144" i="19"/>
  <c r="A2145" i="19"/>
  <c r="A2146" i="19"/>
  <c r="A2147" i="19"/>
  <c r="A2148" i="19"/>
  <c r="A2149" i="19"/>
  <c r="A2150" i="19"/>
  <c r="A2151" i="19"/>
  <c r="A2152" i="19"/>
  <c r="A2153" i="19"/>
  <c r="A2154" i="19"/>
  <c r="A2155" i="19"/>
  <c r="A2156" i="19"/>
  <c r="A2157" i="19"/>
  <c r="A2158" i="19"/>
  <c r="A2159" i="19"/>
  <c r="A2160" i="19"/>
  <c r="A2161" i="19"/>
  <c r="A2162" i="19"/>
  <c r="A2163" i="19"/>
  <c r="A2164" i="19"/>
  <c r="A2165" i="19"/>
  <c r="A2166" i="19"/>
  <c r="A2167" i="19"/>
  <c r="A2168" i="19"/>
  <c r="A2169" i="19"/>
  <c r="A2170" i="19"/>
  <c r="A2171" i="19"/>
  <c r="A2172" i="19"/>
  <c r="A2173" i="19"/>
  <c r="A2174" i="19"/>
  <c r="A2175" i="19"/>
  <c r="A2176" i="19"/>
  <c r="A2177" i="19"/>
  <c r="A2178" i="19"/>
  <c r="A2179" i="19"/>
  <c r="A2180" i="19"/>
  <c r="A2181" i="19"/>
  <c r="A2182" i="19"/>
  <c r="A2183" i="19"/>
  <c r="A2184" i="19"/>
  <c r="A2185" i="19"/>
  <c r="A2186" i="19"/>
  <c r="A2187" i="19"/>
  <c r="A2188" i="19"/>
  <c r="A2189" i="19"/>
  <c r="A2190" i="19"/>
  <c r="A2191" i="19"/>
  <c r="A2192" i="19"/>
  <c r="A2193" i="19"/>
  <c r="A2194" i="19"/>
  <c r="A2195" i="19"/>
  <c r="A2196" i="19"/>
  <c r="A2197" i="19"/>
  <c r="A2198" i="19"/>
  <c r="A2199" i="19"/>
  <c r="A2200" i="19"/>
  <c r="A2201" i="19"/>
  <c r="A2202" i="19"/>
  <c r="A2203" i="19"/>
  <c r="A2204" i="19"/>
  <c r="A2205" i="19"/>
  <c r="A2206" i="19"/>
  <c r="A2207" i="19"/>
  <c r="A2208" i="19"/>
  <c r="A2209" i="19"/>
  <c r="A2210" i="19"/>
  <c r="A2211" i="19"/>
  <c r="A2212" i="19"/>
  <c r="A2213" i="19"/>
  <c r="A2214" i="19"/>
  <c r="A2215" i="19"/>
  <c r="A2216" i="19"/>
  <c r="A2217" i="19"/>
  <c r="A2218" i="19"/>
  <c r="A2219" i="19"/>
  <c r="A2220" i="19"/>
  <c r="A2221" i="19"/>
  <c r="A2222" i="19"/>
  <c r="A2223" i="19"/>
  <c r="A2224" i="19"/>
  <c r="A2225" i="19"/>
  <c r="A2226" i="19"/>
  <c r="A2227" i="19"/>
  <c r="A2228" i="19"/>
  <c r="A2229" i="19"/>
  <c r="A2230" i="19"/>
  <c r="A2231" i="19"/>
  <c r="A2232" i="19"/>
  <c r="A2233" i="19"/>
  <c r="A2234" i="19"/>
  <c r="A2235" i="19"/>
  <c r="A2236" i="19"/>
  <c r="A2237" i="19"/>
  <c r="A2238" i="19"/>
  <c r="A2239" i="19"/>
  <c r="A2240" i="19"/>
  <c r="A2241" i="19"/>
  <c r="A2242" i="19"/>
  <c r="A2243" i="19"/>
  <c r="A2244" i="19"/>
  <c r="A2245" i="19"/>
  <c r="A2246" i="19"/>
  <c r="A2247" i="19"/>
  <c r="A2248" i="19"/>
  <c r="A2249" i="19"/>
  <c r="A2250" i="19"/>
  <c r="A2251" i="19"/>
  <c r="A2252" i="19"/>
  <c r="A2253" i="19"/>
  <c r="A2254" i="19"/>
  <c r="A2255" i="19"/>
  <c r="A2256" i="19"/>
  <c r="A2257" i="19"/>
  <c r="A2258" i="19"/>
  <c r="A2259" i="19"/>
  <c r="A2260" i="19"/>
  <c r="A2261" i="19"/>
  <c r="A2262" i="19"/>
  <c r="A2263" i="19"/>
  <c r="A2264" i="19"/>
  <c r="A2265" i="19"/>
  <c r="A2266" i="19"/>
  <c r="A2267" i="19"/>
  <c r="A2268" i="19"/>
  <c r="A2269" i="19"/>
  <c r="A2270" i="19"/>
  <c r="A2271" i="19"/>
  <c r="A2272" i="19"/>
  <c r="A2273" i="19"/>
  <c r="A2274" i="19"/>
  <c r="A2275" i="19"/>
  <c r="A2276" i="19"/>
  <c r="A2277" i="19"/>
  <c r="A2278" i="19"/>
  <c r="A2279" i="19"/>
  <c r="A2280" i="19"/>
  <c r="A2281" i="19"/>
  <c r="A2282" i="19"/>
  <c r="A2283" i="19"/>
  <c r="A2284" i="19"/>
  <c r="A2285" i="19"/>
  <c r="A2286" i="19"/>
  <c r="A2287" i="19"/>
  <c r="A2288" i="19"/>
  <c r="A2289" i="19"/>
  <c r="A2290" i="19"/>
  <c r="A2291" i="19"/>
  <c r="A2292" i="19"/>
  <c r="A2293" i="19"/>
  <c r="A2294" i="19"/>
  <c r="A2295" i="19"/>
  <c r="A2296" i="19"/>
  <c r="A2297" i="19"/>
  <c r="A2298" i="19"/>
  <c r="A2299" i="19"/>
  <c r="A2300" i="19"/>
  <c r="A2301" i="19"/>
  <c r="A2302" i="19"/>
  <c r="A2303" i="19"/>
  <c r="A2304" i="19"/>
  <c r="A2305" i="19"/>
  <c r="A2306" i="19"/>
  <c r="A2307" i="19"/>
  <c r="A2308" i="19"/>
  <c r="A2309" i="19"/>
  <c r="A2310" i="19"/>
  <c r="A2311" i="19"/>
  <c r="A2312" i="19"/>
  <c r="A2313" i="19"/>
  <c r="A2314" i="19"/>
  <c r="A2315" i="19"/>
  <c r="A2316" i="19"/>
  <c r="A2317" i="19"/>
  <c r="A2318" i="19"/>
  <c r="A2319" i="19"/>
  <c r="A2320" i="19"/>
  <c r="A2321" i="19"/>
  <c r="A2322" i="19"/>
  <c r="A2323" i="19"/>
  <c r="A2324" i="19"/>
  <c r="A2325" i="19"/>
  <c r="A2326" i="19"/>
  <c r="A2327" i="19"/>
  <c r="A2328" i="19"/>
  <c r="A2329" i="19"/>
  <c r="A2330" i="19"/>
  <c r="A2331" i="19"/>
  <c r="A2332" i="19"/>
  <c r="A2333" i="19"/>
  <c r="A2334" i="19"/>
  <c r="A2335" i="19"/>
  <c r="A2336" i="19"/>
  <c r="A2337" i="19"/>
  <c r="A2338" i="19"/>
  <c r="A2339" i="19"/>
  <c r="A2340" i="19"/>
  <c r="A2341" i="19"/>
  <c r="A2342" i="19"/>
  <c r="A2343" i="19"/>
  <c r="A2344" i="19"/>
  <c r="A2345" i="19"/>
  <c r="A2346" i="19"/>
  <c r="A2347" i="19"/>
  <c r="A2348" i="19"/>
  <c r="A2349" i="19"/>
  <c r="A2350" i="19"/>
  <c r="A2351" i="19"/>
  <c r="A2352" i="19"/>
  <c r="A2353" i="19"/>
  <c r="A2354" i="19"/>
  <c r="A2355" i="19"/>
  <c r="A2356" i="19"/>
  <c r="A2357" i="19"/>
  <c r="A2358" i="19"/>
  <c r="A2359" i="19"/>
  <c r="A2360" i="19"/>
  <c r="A2361" i="19"/>
  <c r="A2362" i="19"/>
  <c r="A2363" i="19"/>
  <c r="A2364" i="19"/>
  <c r="A2365" i="19"/>
  <c r="A2366" i="19"/>
  <c r="A2367" i="19"/>
  <c r="A2368" i="19"/>
  <c r="A2369" i="19"/>
  <c r="A2370" i="19"/>
  <c r="A2371" i="19"/>
  <c r="A2372" i="19"/>
  <c r="A2373" i="19"/>
  <c r="A2374" i="19"/>
  <c r="A2375" i="19"/>
  <c r="A2376" i="19"/>
  <c r="A2377" i="19"/>
  <c r="A2378" i="19"/>
  <c r="A2379" i="19"/>
  <c r="A2380" i="19"/>
  <c r="A2381" i="19"/>
  <c r="A2382" i="19"/>
  <c r="A2383" i="19"/>
  <c r="A2384" i="19"/>
  <c r="A2385" i="19"/>
  <c r="A2386" i="19"/>
  <c r="A2387" i="19"/>
  <c r="A2388" i="19"/>
  <c r="A2389" i="19"/>
  <c r="A2390" i="19"/>
  <c r="A2391" i="19"/>
  <c r="A2392" i="19"/>
  <c r="A2393" i="19"/>
  <c r="A2394" i="19"/>
  <c r="A2395" i="19"/>
  <c r="A2396" i="19"/>
  <c r="A2397" i="19"/>
  <c r="A2398" i="19"/>
  <c r="A2399" i="19"/>
  <c r="A2400" i="19"/>
  <c r="A2401" i="19"/>
  <c r="A2402" i="19"/>
  <c r="A2403" i="19"/>
  <c r="A2404" i="19"/>
  <c r="A2405" i="19"/>
  <c r="A2406" i="19"/>
  <c r="A2407" i="19"/>
  <c r="A2408" i="19"/>
  <c r="A2409" i="19"/>
  <c r="A2410" i="19"/>
  <c r="A2411" i="19"/>
  <c r="A2412" i="19"/>
  <c r="A2413" i="19"/>
  <c r="A2414" i="19"/>
  <c r="A2415" i="19"/>
  <c r="A2416" i="19"/>
  <c r="A2417" i="19"/>
  <c r="A2418" i="19"/>
  <c r="A2419" i="19"/>
  <c r="A2420" i="19"/>
  <c r="A2421" i="19"/>
  <c r="A2422" i="19"/>
  <c r="A2423" i="19"/>
  <c r="A2424" i="19"/>
  <c r="A2425" i="19"/>
  <c r="A2426" i="19"/>
  <c r="A2427" i="19"/>
  <c r="A2428" i="19"/>
  <c r="A2429" i="19"/>
  <c r="A2430" i="19"/>
  <c r="A2431" i="19"/>
  <c r="A2432" i="19"/>
  <c r="A2433" i="19"/>
  <c r="A2434" i="19"/>
  <c r="A2435" i="19"/>
  <c r="A2436" i="19"/>
  <c r="A2437" i="19"/>
  <c r="A2438" i="19"/>
  <c r="A2439" i="19"/>
  <c r="A2440" i="19"/>
  <c r="A2441" i="19"/>
  <c r="A2442" i="19"/>
  <c r="A2443" i="19"/>
  <c r="A2444" i="19"/>
  <c r="A2445" i="19"/>
  <c r="A2446" i="19"/>
  <c r="A2447" i="19"/>
  <c r="A2448" i="19"/>
  <c r="A2449" i="19"/>
  <c r="A2450" i="19"/>
  <c r="A2451" i="19"/>
  <c r="A2452" i="19"/>
  <c r="A2453" i="19"/>
  <c r="A2454" i="19"/>
  <c r="A2455" i="19"/>
  <c r="A2456" i="19"/>
  <c r="A2457" i="19"/>
  <c r="A2458" i="19"/>
  <c r="A2459" i="19"/>
  <c r="A2460" i="19"/>
  <c r="A2461" i="19"/>
  <c r="A2462" i="19"/>
  <c r="A2463" i="19"/>
  <c r="A2464" i="19"/>
  <c r="A2465" i="19"/>
  <c r="A2466" i="19"/>
  <c r="A2467" i="19"/>
  <c r="A2468" i="19"/>
  <c r="A2469" i="19"/>
  <c r="A2470" i="19"/>
  <c r="A2471" i="19"/>
  <c r="A2472" i="19"/>
  <c r="A2473" i="19"/>
  <c r="A2474" i="19"/>
  <c r="A2475" i="19"/>
  <c r="A2476" i="19"/>
  <c r="A2477" i="19"/>
  <c r="A2478" i="19"/>
  <c r="A2479" i="19"/>
  <c r="A2480" i="19"/>
  <c r="A2481" i="19"/>
  <c r="A2482" i="19"/>
  <c r="A2483" i="19"/>
  <c r="A2484" i="19"/>
  <c r="A2485" i="19"/>
  <c r="A2486" i="19"/>
  <c r="A2487" i="19"/>
  <c r="A2488" i="19"/>
  <c r="A2489" i="19"/>
  <c r="A2490" i="19"/>
  <c r="A2491" i="19"/>
  <c r="A2492" i="19"/>
  <c r="A2493" i="19"/>
  <c r="A2494" i="19"/>
  <c r="A2495" i="19"/>
  <c r="A2496" i="19"/>
  <c r="A2497" i="19"/>
  <c r="A2498" i="19"/>
  <c r="A2499" i="19"/>
  <c r="A2500" i="19"/>
  <c r="A2501" i="19"/>
  <c r="A2502" i="19"/>
  <c r="A2503" i="19"/>
  <c r="A2504" i="19"/>
  <c r="A2505" i="19"/>
  <c r="A2506" i="19"/>
  <c r="A2507" i="19"/>
  <c r="A2508" i="19"/>
  <c r="A2509" i="19"/>
  <c r="A2510" i="19"/>
  <c r="A2511" i="19"/>
  <c r="A2512" i="19"/>
  <c r="A2513" i="19"/>
  <c r="A2514" i="19"/>
  <c r="A2515" i="19"/>
  <c r="A2516" i="19"/>
  <c r="A2517" i="19"/>
  <c r="A2518" i="19"/>
  <c r="A2519" i="19"/>
  <c r="A2520" i="19"/>
  <c r="A2521" i="19"/>
  <c r="A2522" i="19"/>
  <c r="A2523" i="19"/>
  <c r="A2524" i="19"/>
  <c r="A2525" i="19"/>
  <c r="A2526" i="19"/>
  <c r="A2527" i="19"/>
  <c r="A2528" i="19"/>
  <c r="A2529" i="19"/>
  <c r="A2530" i="19"/>
  <c r="A2531" i="19"/>
  <c r="A2532" i="19"/>
  <c r="A2533" i="19"/>
  <c r="A2534" i="19"/>
  <c r="A2535" i="19"/>
  <c r="A2536" i="19"/>
  <c r="A2537" i="19"/>
  <c r="A2538" i="19"/>
  <c r="A2539" i="19"/>
  <c r="A2540" i="19"/>
  <c r="A2541" i="19"/>
  <c r="A2542" i="19"/>
  <c r="A2543" i="19"/>
  <c r="A2544" i="19"/>
  <c r="A2545" i="19"/>
  <c r="A2546" i="19"/>
  <c r="A2547" i="19"/>
  <c r="A2548" i="19"/>
  <c r="A2549" i="19"/>
  <c r="A2550" i="19"/>
  <c r="A2551" i="19"/>
  <c r="A2552" i="19"/>
  <c r="A2553" i="19"/>
  <c r="A2554" i="19"/>
  <c r="A2555" i="19"/>
  <c r="A2556" i="19"/>
  <c r="A2557" i="19"/>
  <c r="A2558" i="19"/>
  <c r="A2559" i="19"/>
  <c r="A2560" i="19"/>
  <c r="A2561" i="19"/>
  <c r="A2562" i="19"/>
  <c r="A2563" i="19"/>
  <c r="A2564" i="19"/>
  <c r="A2565" i="19"/>
  <c r="A2566" i="19"/>
  <c r="A2567" i="19"/>
  <c r="A2568" i="19"/>
  <c r="A2569" i="19"/>
  <c r="A2570" i="19"/>
  <c r="A2571" i="19"/>
  <c r="A2572" i="19"/>
  <c r="A2573" i="19"/>
  <c r="A2574" i="19"/>
  <c r="A2575" i="19"/>
  <c r="A2576" i="19"/>
  <c r="A2577" i="19"/>
  <c r="A2578" i="19"/>
  <c r="A2579" i="19"/>
  <c r="A2580" i="19"/>
  <c r="A2581" i="19"/>
  <c r="A2582" i="19"/>
  <c r="A2583" i="19"/>
  <c r="A2584" i="19"/>
  <c r="A2585" i="19"/>
  <c r="A2586" i="19"/>
  <c r="A2587" i="19"/>
  <c r="A2588" i="19"/>
  <c r="A2589" i="19"/>
  <c r="A2590" i="19"/>
  <c r="A2591" i="19"/>
  <c r="A2592" i="19"/>
  <c r="A2593" i="19"/>
  <c r="A2594" i="19"/>
  <c r="A2595" i="19"/>
  <c r="A2596" i="19"/>
  <c r="A2597" i="19"/>
  <c r="A2598" i="19"/>
  <c r="A2599" i="19"/>
  <c r="A2600" i="19"/>
  <c r="A2601" i="19"/>
  <c r="A2602" i="19"/>
  <c r="A2603" i="19"/>
  <c r="A2604" i="19"/>
  <c r="A2605" i="19"/>
  <c r="A2606" i="19"/>
  <c r="A2607" i="19"/>
  <c r="A2608" i="19"/>
  <c r="A2609" i="19"/>
  <c r="A2610" i="19"/>
  <c r="A2611" i="19"/>
  <c r="A2612" i="19"/>
  <c r="A2613" i="19"/>
  <c r="A2614" i="19"/>
  <c r="A2615" i="19"/>
  <c r="A2616" i="19"/>
  <c r="A2617" i="19"/>
  <c r="A2618" i="19"/>
  <c r="A2619" i="19"/>
  <c r="A2620" i="19"/>
  <c r="A2621" i="19"/>
  <c r="A2622" i="19"/>
  <c r="A2623" i="19"/>
  <c r="A2624" i="19"/>
  <c r="A2625" i="19"/>
  <c r="A2626" i="19"/>
  <c r="A2627" i="19"/>
  <c r="A2628" i="19"/>
  <c r="A2629" i="19"/>
  <c r="A2630" i="19"/>
  <c r="A2631" i="19"/>
  <c r="A2632" i="19"/>
  <c r="A2633" i="19"/>
  <c r="A2634" i="19"/>
  <c r="A2635" i="19"/>
  <c r="A2636" i="19"/>
  <c r="A2637" i="19"/>
  <c r="A2638" i="19"/>
  <c r="A2639" i="19"/>
  <c r="A2640" i="19"/>
  <c r="A2641" i="19"/>
  <c r="A2642" i="19"/>
  <c r="A2643" i="19"/>
  <c r="A2644" i="19"/>
  <c r="A2645" i="19"/>
  <c r="A2646" i="19"/>
  <c r="A2647" i="19"/>
  <c r="A2648" i="19"/>
  <c r="A2649" i="19"/>
  <c r="A2650" i="19"/>
  <c r="A2651" i="19"/>
  <c r="A2652" i="19"/>
  <c r="A2653" i="19"/>
  <c r="A2654" i="19"/>
  <c r="A2655" i="19"/>
  <c r="A2656" i="19"/>
  <c r="A2657" i="19"/>
  <c r="A2658" i="19"/>
  <c r="A2659" i="19"/>
  <c r="A2660" i="19"/>
  <c r="A2661" i="19"/>
  <c r="A2662" i="19"/>
  <c r="A2663" i="19"/>
  <c r="A2664" i="19"/>
  <c r="A2665" i="19"/>
  <c r="A2666" i="19"/>
  <c r="A2667" i="19"/>
  <c r="A2668" i="19"/>
  <c r="A2669" i="19"/>
  <c r="A2670" i="19"/>
  <c r="A2671" i="19"/>
  <c r="A2672" i="19"/>
  <c r="A2673" i="19"/>
  <c r="A2674" i="19"/>
  <c r="A2675" i="19"/>
  <c r="A2676" i="19"/>
  <c r="A2677" i="19"/>
  <c r="A2678" i="19"/>
  <c r="A2679" i="19"/>
  <c r="A2680" i="19"/>
  <c r="A2681" i="19"/>
  <c r="A2682" i="19"/>
  <c r="A2683" i="19"/>
  <c r="A2684" i="19"/>
  <c r="A2685" i="19"/>
  <c r="A2686" i="19"/>
  <c r="A2687" i="19"/>
  <c r="A2688" i="19"/>
  <c r="A2689" i="19"/>
  <c r="A2690" i="19"/>
  <c r="A2691" i="19"/>
  <c r="A2692" i="19"/>
  <c r="A2693" i="19"/>
  <c r="A2694" i="19"/>
  <c r="A2695" i="19"/>
  <c r="A2696" i="19"/>
  <c r="A2697" i="19"/>
  <c r="A2698" i="19"/>
  <c r="A2699" i="19"/>
  <c r="A2700" i="19"/>
  <c r="A2701" i="19"/>
  <c r="A2702" i="19"/>
  <c r="A2703" i="19"/>
  <c r="A2704" i="19"/>
  <c r="A2705" i="19"/>
  <c r="A2706" i="19"/>
  <c r="A2707" i="19"/>
  <c r="A2708" i="19"/>
  <c r="A2709" i="19"/>
  <c r="A2710" i="19"/>
  <c r="A2711" i="19"/>
  <c r="A2712" i="19"/>
  <c r="A2713" i="19"/>
  <c r="A2714" i="19"/>
  <c r="A2715" i="19"/>
  <c r="A2716" i="19"/>
  <c r="A2717" i="19"/>
  <c r="A2718" i="19"/>
  <c r="A2719" i="19"/>
  <c r="A2720" i="19"/>
  <c r="A2721" i="19"/>
  <c r="A2722" i="19"/>
  <c r="A2723" i="19"/>
  <c r="A2724" i="19"/>
  <c r="A2725" i="19"/>
  <c r="A2726" i="19"/>
  <c r="A2727" i="19"/>
  <c r="A2728" i="19"/>
  <c r="A2729" i="19"/>
  <c r="A2730" i="19"/>
  <c r="A2731" i="19"/>
  <c r="A2732" i="19"/>
  <c r="A2733" i="19"/>
  <c r="A2734" i="19"/>
  <c r="A2735" i="19"/>
  <c r="A2736" i="19"/>
  <c r="A2737" i="19"/>
  <c r="A2738" i="19"/>
  <c r="A2739" i="19"/>
  <c r="A2740" i="19"/>
  <c r="A2741" i="19"/>
  <c r="A2742" i="19"/>
  <c r="A2743" i="19"/>
  <c r="A2744" i="19"/>
  <c r="A2745" i="19"/>
  <c r="A2746" i="19"/>
  <c r="A2747" i="19"/>
  <c r="A2748" i="19"/>
  <c r="A2749" i="19"/>
  <c r="A2750" i="19"/>
  <c r="A2751" i="19"/>
  <c r="A2752" i="19"/>
  <c r="A2753" i="19"/>
  <c r="A2754" i="19"/>
  <c r="A2755" i="19"/>
  <c r="A2756" i="19"/>
  <c r="A2757" i="19"/>
  <c r="A2758" i="19"/>
  <c r="A2759" i="19"/>
  <c r="A2760" i="19"/>
  <c r="A2761" i="19"/>
  <c r="A2762" i="19"/>
  <c r="A2763" i="19"/>
  <c r="A2764" i="19"/>
  <c r="A2765" i="19"/>
  <c r="A2766" i="19"/>
  <c r="A2767" i="19"/>
  <c r="A2768" i="19"/>
  <c r="A2769" i="19"/>
  <c r="A2770" i="19"/>
  <c r="A2771" i="19"/>
  <c r="A2772" i="19"/>
  <c r="A2773" i="19"/>
  <c r="A2774" i="19"/>
  <c r="A2775" i="19"/>
  <c r="A2776" i="19"/>
  <c r="A2777" i="19"/>
  <c r="A2778" i="19"/>
  <c r="A2779" i="19"/>
  <c r="A2780" i="19"/>
  <c r="A2781" i="19"/>
  <c r="A2782" i="19"/>
  <c r="A2783" i="19"/>
  <c r="A2784" i="19"/>
  <c r="A2785" i="19"/>
  <c r="A2786" i="19"/>
  <c r="A2787" i="19"/>
  <c r="A2788" i="19"/>
  <c r="A2789" i="19"/>
  <c r="A2790" i="19"/>
  <c r="A2791" i="19"/>
  <c r="A2792" i="19"/>
  <c r="A2793" i="19"/>
  <c r="A2794" i="19"/>
  <c r="A2795" i="19"/>
  <c r="A2796" i="19"/>
  <c r="A2797" i="19"/>
  <c r="A2798" i="19"/>
  <c r="A2799" i="19"/>
  <c r="A2800" i="19"/>
  <c r="A2801" i="19"/>
  <c r="A2802" i="19"/>
  <c r="A2803" i="19"/>
  <c r="A2804" i="19"/>
  <c r="A2805" i="19"/>
  <c r="A2806" i="19"/>
  <c r="A2807" i="19"/>
  <c r="A2808" i="19"/>
  <c r="A2809" i="19"/>
  <c r="A2810" i="19"/>
  <c r="A2811" i="19"/>
  <c r="A2812" i="19"/>
  <c r="A2813" i="19"/>
  <c r="A2814" i="19"/>
  <c r="A2815" i="19"/>
  <c r="A2816" i="19"/>
  <c r="A2817" i="19"/>
  <c r="A2818" i="19"/>
  <c r="A2819" i="19"/>
  <c r="A2820" i="19"/>
  <c r="A2821" i="19"/>
  <c r="A2822" i="19"/>
  <c r="A2823" i="19"/>
  <c r="A2824" i="19"/>
  <c r="A2825" i="19"/>
  <c r="A2826" i="19"/>
  <c r="A2827" i="19"/>
  <c r="A2828" i="19"/>
  <c r="A2829" i="19"/>
  <c r="A2830" i="19"/>
  <c r="A2831" i="19"/>
  <c r="A2832" i="19"/>
  <c r="A2833" i="19"/>
  <c r="A2834" i="19"/>
  <c r="A2835" i="19"/>
  <c r="A2836" i="19"/>
  <c r="A2837" i="19"/>
  <c r="A2838" i="19"/>
  <c r="A2839" i="19"/>
  <c r="A2840" i="19"/>
  <c r="A2841" i="19"/>
  <c r="A2842" i="19"/>
  <c r="A2843" i="19"/>
  <c r="A2844" i="19"/>
  <c r="A2845" i="19"/>
  <c r="A2846" i="19"/>
  <c r="A2847" i="19"/>
  <c r="A2848" i="19"/>
  <c r="A2849" i="19"/>
  <c r="A2850" i="19"/>
  <c r="A2851" i="19"/>
  <c r="A2852" i="19"/>
  <c r="A2853" i="19"/>
  <c r="A2854" i="19"/>
  <c r="A2855" i="19"/>
  <c r="A2856" i="19"/>
  <c r="A2857" i="19"/>
  <c r="A2858" i="19"/>
  <c r="A2859" i="19"/>
  <c r="A2860" i="19"/>
  <c r="A2861" i="19"/>
  <c r="A2862" i="19"/>
  <c r="A2863" i="19"/>
  <c r="A2864" i="19"/>
  <c r="A2865" i="19"/>
  <c r="A2866" i="19"/>
  <c r="A2867" i="19"/>
  <c r="A2868" i="19"/>
  <c r="A2869" i="19"/>
  <c r="A2870" i="19"/>
  <c r="A2871" i="19"/>
  <c r="A2872" i="19"/>
  <c r="A2873" i="19"/>
  <c r="A2874" i="19"/>
  <c r="A2875" i="19"/>
  <c r="A2876" i="19"/>
  <c r="A2877" i="19"/>
  <c r="A2878" i="19"/>
  <c r="A2879" i="19"/>
  <c r="A2880" i="19"/>
  <c r="A2881" i="19"/>
  <c r="A2882" i="19"/>
  <c r="A2883" i="19"/>
  <c r="A2884" i="19"/>
  <c r="A2885" i="19"/>
  <c r="A2886" i="19"/>
  <c r="A2887" i="19"/>
  <c r="A2888" i="19"/>
  <c r="A2889" i="19"/>
  <c r="A2890" i="19"/>
  <c r="A2891" i="19"/>
  <c r="A2892" i="19"/>
  <c r="A2893" i="19"/>
  <c r="A2894" i="19"/>
  <c r="A2895" i="19"/>
  <c r="A2896" i="19"/>
  <c r="A2897" i="19"/>
  <c r="A2898" i="19"/>
  <c r="A2899" i="19"/>
  <c r="A2900" i="19"/>
  <c r="A2901" i="19"/>
  <c r="A2902" i="19"/>
  <c r="A2903" i="19"/>
  <c r="A2904" i="19"/>
  <c r="A2905" i="19"/>
  <c r="A2906" i="19"/>
  <c r="A2907" i="19"/>
  <c r="A2908" i="19"/>
  <c r="A2909" i="19"/>
  <c r="A2910" i="19"/>
  <c r="A2911" i="19"/>
  <c r="A2912" i="19"/>
  <c r="A2913" i="19"/>
  <c r="A2914" i="19"/>
  <c r="A2915" i="19"/>
  <c r="A2916" i="19"/>
  <c r="A2917" i="19"/>
  <c r="A2918" i="19"/>
  <c r="A2919" i="19"/>
  <c r="A2920" i="19"/>
  <c r="A2921" i="19"/>
  <c r="A2922" i="19"/>
  <c r="A2923" i="19"/>
  <c r="A2924" i="19"/>
  <c r="A2925" i="19"/>
  <c r="A2926" i="19"/>
  <c r="A2927" i="19"/>
  <c r="A2928" i="19"/>
  <c r="A2929" i="19"/>
  <c r="A2930" i="19"/>
  <c r="A2931" i="19"/>
  <c r="A2932" i="19"/>
  <c r="A2933" i="19"/>
  <c r="A2934" i="19"/>
  <c r="A2935" i="19"/>
  <c r="A2936" i="19"/>
  <c r="A2937" i="19"/>
  <c r="A2938" i="19"/>
  <c r="A2939" i="19"/>
  <c r="A2940" i="19"/>
  <c r="A2941" i="19"/>
  <c r="A2942" i="19"/>
  <c r="A2943" i="19"/>
  <c r="A2944" i="19"/>
  <c r="A2945" i="19"/>
  <c r="A2946" i="19"/>
  <c r="A2947" i="19"/>
  <c r="A2948" i="19"/>
  <c r="A2949" i="19"/>
  <c r="A2950" i="19"/>
  <c r="A2951" i="19"/>
  <c r="A2952" i="19"/>
  <c r="A2953" i="19"/>
  <c r="A2954" i="19"/>
  <c r="A2955" i="19"/>
  <c r="A2956" i="19"/>
  <c r="A2957" i="19"/>
  <c r="A2958" i="19"/>
  <c r="A2959" i="19"/>
  <c r="A2960" i="19"/>
  <c r="A2961" i="19"/>
  <c r="A2962" i="19"/>
  <c r="A2963" i="19"/>
  <c r="A2964" i="19"/>
  <c r="A2965" i="19"/>
  <c r="A2966" i="19"/>
  <c r="A2967" i="19"/>
  <c r="A2968" i="19"/>
  <c r="A2969" i="19"/>
  <c r="A2970" i="19"/>
  <c r="A2971" i="19"/>
  <c r="A2972" i="19"/>
  <c r="A2973" i="19"/>
  <c r="A2974" i="19"/>
  <c r="A2975" i="19"/>
  <c r="A2976" i="19"/>
  <c r="A2977" i="19"/>
  <c r="A2978" i="19"/>
  <c r="A2979" i="19"/>
  <c r="A2980" i="19"/>
  <c r="A2981" i="19"/>
  <c r="A2982" i="19"/>
  <c r="A2983" i="19"/>
  <c r="A2984" i="19"/>
  <c r="A2985" i="19"/>
  <c r="A2986" i="19"/>
  <c r="A2987" i="19"/>
  <c r="A2988" i="19"/>
  <c r="A2989" i="19"/>
  <c r="A2990" i="19"/>
  <c r="A2991" i="19"/>
  <c r="A2992" i="19"/>
  <c r="A2993" i="19"/>
  <c r="A2994" i="19"/>
  <c r="A2995" i="19"/>
  <c r="A2996" i="19"/>
  <c r="A2997" i="19"/>
  <c r="A2998" i="19"/>
  <c r="A2999" i="19"/>
  <c r="A3000" i="19"/>
  <c r="A3001" i="19"/>
  <c r="A3002" i="19"/>
  <c r="A3003" i="19"/>
  <c r="A3004" i="19"/>
  <c r="A3005" i="19"/>
  <c r="A3006" i="19"/>
  <c r="A3007" i="19"/>
  <c r="A3008" i="19"/>
  <c r="A3009" i="19"/>
  <c r="A3010" i="19"/>
  <c r="A3011" i="19"/>
  <c r="A3012" i="19"/>
  <c r="A3013" i="19"/>
  <c r="A3014" i="19"/>
  <c r="A3015" i="19"/>
  <c r="A3016" i="19"/>
  <c r="A3017" i="19"/>
  <c r="A3018" i="19"/>
  <c r="A3019" i="19"/>
  <c r="A3020" i="19"/>
  <c r="A3021" i="19"/>
  <c r="A3022" i="19"/>
  <c r="A3023" i="19"/>
  <c r="A3024" i="19"/>
  <c r="A3025" i="19"/>
  <c r="A3026" i="19"/>
  <c r="A3027" i="19"/>
  <c r="A3028" i="19"/>
  <c r="A3029" i="19"/>
  <c r="A3030" i="19"/>
  <c r="A3031" i="19"/>
  <c r="A3032" i="19"/>
  <c r="A3033" i="19"/>
  <c r="A3034" i="19"/>
  <c r="A3035" i="19"/>
  <c r="A3036" i="19"/>
  <c r="A3037" i="19"/>
  <c r="A3038" i="19"/>
  <c r="A3039" i="19"/>
  <c r="A3040" i="19"/>
  <c r="A3041" i="19"/>
  <c r="A3042" i="19"/>
  <c r="A3043" i="19"/>
  <c r="A3044" i="19"/>
  <c r="A3045" i="19"/>
  <c r="A3046" i="19"/>
  <c r="A3047" i="19"/>
  <c r="A3048" i="19"/>
  <c r="A3049" i="19"/>
  <c r="A3050" i="19"/>
  <c r="A3051" i="19"/>
  <c r="A3052" i="19"/>
  <c r="A3053" i="19"/>
  <c r="A3054" i="19"/>
  <c r="A3055" i="19"/>
  <c r="A3056" i="19"/>
  <c r="A3057" i="19"/>
  <c r="A3058" i="19"/>
  <c r="A3059" i="19"/>
  <c r="A3060" i="19"/>
  <c r="A3061" i="19"/>
  <c r="A3062" i="19"/>
  <c r="A3063" i="19"/>
  <c r="A3064" i="19"/>
  <c r="A3065" i="19"/>
  <c r="A3066" i="19"/>
  <c r="A3067" i="19"/>
  <c r="A3068" i="19"/>
  <c r="A3069" i="19"/>
  <c r="A3070" i="19"/>
  <c r="A3071" i="19"/>
  <c r="A3072" i="19"/>
  <c r="A3073" i="19"/>
  <c r="A3074" i="19"/>
  <c r="A3075" i="19"/>
  <c r="A3076" i="19"/>
  <c r="A3077" i="19"/>
  <c r="A3078" i="19"/>
  <c r="A3079" i="19"/>
  <c r="A3080" i="19"/>
  <c r="A3081" i="19"/>
  <c r="A3082" i="19"/>
  <c r="A3083" i="19"/>
  <c r="A3084" i="19"/>
  <c r="A3085" i="19"/>
  <c r="A3086" i="19"/>
  <c r="A3087" i="19"/>
  <c r="A3088" i="19"/>
  <c r="A3089" i="19"/>
  <c r="A3090" i="19"/>
  <c r="A3091" i="19"/>
  <c r="A3092" i="19"/>
  <c r="A3093" i="19"/>
  <c r="A3094" i="19"/>
  <c r="A3095" i="19"/>
  <c r="A3096" i="19"/>
  <c r="A3097" i="19"/>
  <c r="A3098" i="19"/>
  <c r="A3099" i="19"/>
  <c r="A3100" i="19"/>
  <c r="A3101" i="19"/>
  <c r="A3102" i="19"/>
  <c r="A3103" i="19"/>
  <c r="A3104" i="19"/>
  <c r="A3105" i="19"/>
  <c r="A3106" i="19"/>
  <c r="A3107" i="19"/>
  <c r="A3108" i="19"/>
  <c r="A3109" i="19"/>
  <c r="A3110" i="19"/>
  <c r="A3111" i="19"/>
  <c r="A3112" i="19"/>
  <c r="A3113" i="19"/>
  <c r="A3114" i="19"/>
  <c r="A3115" i="19"/>
  <c r="A3116" i="19"/>
  <c r="A3117" i="19"/>
  <c r="A3118" i="19"/>
  <c r="A3119" i="19"/>
  <c r="A3120" i="19"/>
  <c r="A3121" i="19"/>
  <c r="A3122" i="19"/>
  <c r="A3123" i="19"/>
  <c r="A3124" i="19"/>
  <c r="A3125" i="19"/>
  <c r="A3126" i="19"/>
  <c r="A3127" i="19"/>
  <c r="A3128" i="19"/>
  <c r="A3129" i="19"/>
  <c r="A3130" i="19"/>
  <c r="A3131" i="19"/>
  <c r="A3132" i="19"/>
  <c r="A3133" i="19"/>
  <c r="A3134" i="19"/>
  <c r="A3135" i="19"/>
  <c r="A3136" i="19"/>
  <c r="A3137" i="19"/>
  <c r="A3138" i="19"/>
  <c r="A3139" i="19"/>
  <c r="A3140" i="19"/>
  <c r="A3141" i="19"/>
  <c r="A3142" i="19"/>
  <c r="A3143" i="19"/>
  <c r="A3144" i="19"/>
  <c r="A3145" i="19"/>
  <c r="A3146" i="19"/>
  <c r="A3147" i="19"/>
  <c r="A3148" i="19"/>
  <c r="A3149" i="19"/>
  <c r="A3150" i="19"/>
  <c r="A3151" i="19"/>
  <c r="A3152" i="19"/>
  <c r="A3153" i="19"/>
  <c r="A3154" i="19"/>
  <c r="A3155" i="19"/>
  <c r="A3156" i="19"/>
  <c r="A3157" i="19"/>
  <c r="A3158" i="19"/>
  <c r="A3159" i="19"/>
  <c r="A3160" i="19"/>
  <c r="A3161" i="19"/>
  <c r="A3162" i="19"/>
  <c r="A3163" i="19"/>
  <c r="A3164" i="19"/>
  <c r="A3165" i="19"/>
  <c r="A3166" i="19"/>
  <c r="A3167" i="19"/>
  <c r="A3168" i="19"/>
  <c r="A3169" i="19"/>
  <c r="A3170" i="19"/>
  <c r="A3171" i="19"/>
  <c r="A3172" i="19"/>
  <c r="A3173" i="19"/>
  <c r="A3174" i="19"/>
  <c r="A3175" i="19"/>
  <c r="A3176" i="19"/>
  <c r="A3177" i="19"/>
  <c r="A3178" i="19"/>
  <c r="A3179" i="19"/>
  <c r="A3180" i="19"/>
  <c r="A3181" i="19"/>
  <c r="A3182" i="19"/>
  <c r="A3183" i="19"/>
  <c r="A3184" i="19"/>
  <c r="A3185" i="19"/>
  <c r="A3186" i="19"/>
  <c r="A3187" i="19"/>
  <c r="A3188" i="19"/>
  <c r="A3189" i="19"/>
  <c r="A3190" i="19"/>
  <c r="A3191" i="19"/>
  <c r="A3192" i="19"/>
  <c r="A3193" i="19"/>
  <c r="A3194" i="19"/>
  <c r="A3195" i="19"/>
  <c r="A3196" i="19"/>
  <c r="A3197" i="19"/>
  <c r="A3198" i="19"/>
  <c r="A3199" i="19"/>
  <c r="A3200" i="19"/>
  <c r="A3201" i="19"/>
  <c r="A3202" i="19"/>
  <c r="A3203" i="19"/>
  <c r="A3204" i="19"/>
  <c r="A3205" i="19"/>
  <c r="A3206" i="19"/>
  <c r="A3207" i="19"/>
  <c r="A3208" i="19"/>
  <c r="A3209" i="19"/>
  <c r="A3210" i="19"/>
  <c r="A3211" i="19"/>
  <c r="A3212" i="19"/>
  <c r="A3213" i="19"/>
  <c r="A3214" i="19"/>
  <c r="A3215" i="19"/>
  <c r="A3216" i="19"/>
  <c r="A3217" i="19"/>
  <c r="A3218" i="19"/>
  <c r="A3219" i="19"/>
  <c r="A3220" i="19"/>
  <c r="A3221" i="19"/>
  <c r="A3222" i="19"/>
  <c r="A3223" i="19"/>
  <c r="A3224" i="19"/>
  <c r="A3225" i="19"/>
  <c r="A3226" i="19"/>
  <c r="A3227" i="19"/>
  <c r="A3228" i="19"/>
  <c r="A3229" i="19"/>
  <c r="A3230" i="19"/>
  <c r="A3231" i="19"/>
  <c r="A3232" i="19"/>
  <c r="A3233" i="19"/>
  <c r="A3234" i="19"/>
  <c r="A3235" i="19"/>
  <c r="A3236" i="19"/>
  <c r="A3237" i="19"/>
  <c r="A3238" i="19"/>
  <c r="A3239" i="19"/>
  <c r="A3240" i="19"/>
  <c r="A3241" i="19"/>
  <c r="A3242" i="19"/>
  <c r="A3243" i="19"/>
  <c r="A3244" i="19"/>
  <c r="A3245" i="19"/>
  <c r="A3246" i="19"/>
  <c r="A3247" i="19"/>
  <c r="A3248" i="19"/>
  <c r="A3249" i="19"/>
  <c r="A3250" i="19"/>
  <c r="A3251" i="19"/>
  <c r="A3252" i="19"/>
  <c r="A3253" i="19"/>
  <c r="A3254" i="19"/>
  <c r="A3255" i="19"/>
  <c r="A3256" i="19"/>
  <c r="A3257" i="19"/>
  <c r="A3258" i="19"/>
  <c r="A3259" i="19"/>
  <c r="A3260" i="19"/>
  <c r="A3261" i="19"/>
  <c r="A3262" i="19"/>
  <c r="A3263" i="19"/>
  <c r="A3264" i="19"/>
  <c r="A3265" i="19"/>
  <c r="A3266" i="19"/>
  <c r="A3267" i="19"/>
  <c r="A3268" i="19"/>
  <c r="A3269" i="19"/>
  <c r="A3270" i="19"/>
  <c r="A3271" i="19"/>
  <c r="A3272" i="19"/>
  <c r="A3273" i="19"/>
  <c r="A3274" i="19"/>
  <c r="A3275" i="19"/>
  <c r="A3276" i="19"/>
  <c r="A3277" i="19"/>
  <c r="A3278" i="19"/>
  <c r="A3279" i="19"/>
  <c r="A3280" i="19"/>
  <c r="A3281" i="19"/>
  <c r="A3282" i="19"/>
  <c r="A3283" i="19"/>
  <c r="A3284" i="19"/>
  <c r="A3285" i="19"/>
  <c r="A3286" i="19"/>
  <c r="A3287" i="19"/>
  <c r="A3288" i="19"/>
  <c r="A3289" i="19"/>
  <c r="A3290" i="19"/>
  <c r="A3291" i="19"/>
  <c r="A3292" i="19"/>
  <c r="A3293" i="19"/>
  <c r="A3294" i="19"/>
  <c r="A3295" i="19"/>
  <c r="A3296" i="19"/>
  <c r="A3297" i="19"/>
  <c r="A3298" i="19"/>
  <c r="A3299" i="19"/>
  <c r="A3300" i="19"/>
  <c r="A3301" i="19"/>
  <c r="A3302" i="19"/>
  <c r="A3303" i="19"/>
  <c r="A3304" i="19"/>
  <c r="A3305" i="19"/>
  <c r="A3306" i="19"/>
  <c r="A3307" i="19"/>
  <c r="A3308" i="19"/>
  <c r="A3309" i="19"/>
  <c r="A3310" i="19"/>
  <c r="A3311" i="19"/>
  <c r="A3312" i="19"/>
  <c r="A3313" i="19"/>
  <c r="A3314" i="19"/>
  <c r="A3315" i="19"/>
  <c r="A3316" i="19"/>
  <c r="A3317" i="19"/>
  <c r="A3318" i="19"/>
  <c r="A3319" i="19"/>
  <c r="A3320" i="19"/>
  <c r="A3321" i="19"/>
  <c r="A3322" i="19"/>
  <c r="A3323" i="19"/>
  <c r="A3324" i="19"/>
  <c r="A3325" i="19"/>
  <c r="A3326" i="19"/>
  <c r="A3327" i="19"/>
  <c r="A3328" i="19"/>
  <c r="A3329" i="19"/>
  <c r="A3330" i="19"/>
  <c r="A3331" i="19"/>
  <c r="A3332" i="19"/>
  <c r="A3333" i="19"/>
  <c r="A3334" i="19"/>
  <c r="A3335" i="19"/>
  <c r="A3336" i="19"/>
  <c r="A3337" i="19"/>
  <c r="A3338" i="19"/>
  <c r="A3339" i="19"/>
  <c r="A3340" i="19"/>
  <c r="A3341" i="19"/>
  <c r="A3342" i="19"/>
  <c r="A3343" i="19"/>
  <c r="A3344" i="19"/>
  <c r="A3345" i="19"/>
  <c r="A3346" i="19"/>
  <c r="A3347" i="19"/>
  <c r="A3348" i="19"/>
  <c r="A3349" i="19"/>
  <c r="A3350" i="19"/>
  <c r="A3351" i="19"/>
  <c r="A3352" i="19"/>
  <c r="A3353" i="19"/>
  <c r="A3354" i="19"/>
  <c r="A3355" i="19"/>
  <c r="A3356" i="19"/>
  <c r="A3357" i="19"/>
  <c r="A3358" i="19"/>
  <c r="A3359" i="19"/>
  <c r="A3360" i="19"/>
  <c r="A3361" i="19"/>
  <c r="A3362" i="19"/>
  <c r="A3363" i="19"/>
  <c r="A3364" i="19"/>
  <c r="A3365" i="19"/>
  <c r="A3366" i="19"/>
  <c r="A3367" i="19"/>
  <c r="A3368" i="19"/>
  <c r="A3369" i="19"/>
  <c r="A3370" i="19"/>
  <c r="A3371" i="19"/>
  <c r="A3372" i="19"/>
  <c r="A3373" i="19"/>
  <c r="A3374" i="19"/>
  <c r="A3375" i="19"/>
  <c r="A3376" i="19"/>
  <c r="A3377" i="19"/>
  <c r="A3378" i="19"/>
  <c r="A3379" i="19"/>
  <c r="A3380" i="19"/>
  <c r="A3381" i="19"/>
  <c r="A3382" i="19"/>
  <c r="A3383" i="19"/>
  <c r="A3384" i="19"/>
  <c r="A3385" i="19"/>
  <c r="A3386" i="19"/>
  <c r="A3387" i="19"/>
  <c r="A3388" i="19"/>
  <c r="A3389" i="19"/>
  <c r="A3390" i="19"/>
  <c r="A3391" i="19"/>
  <c r="A3392" i="19"/>
  <c r="A3393" i="19"/>
  <c r="A3394" i="19"/>
  <c r="A3395" i="19"/>
  <c r="A3396" i="19"/>
  <c r="A3397" i="19"/>
  <c r="A3398" i="19"/>
  <c r="A3399" i="19"/>
  <c r="A3400" i="19"/>
  <c r="A3401" i="19"/>
  <c r="A3402" i="19"/>
  <c r="A3403" i="19"/>
  <c r="A3404" i="19"/>
  <c r="A3405" i="19"/>
  <c r="A3406" i="19"/>
  <c r="A3407" i="19"/>
  <c r="A3408" i="19"/>
  <c r="A3409" i="19"/>
  <c r="A3410" i="19"/>
  <c r="A3411" i="19"/>
  <c r="A3412" i="19"/>
  <c r="A3413" i="19"/>
  <c r="A3414" i="19"/>
  <c r="A3415" i="19"/>
  <c r="A3416" i="19"/>
  <c r="A3417" i="19"/>
  <c r="A3418" i="19"/>
  <c r="A3419" i="19"/>
  <c r="A3420" i="19"/>
  <c r="A3421" i="19"/>
  <c r="A3422" i="19"/>
  <c r="A3423" i="19"/>
  <c r="A3424" i="19"/>
  <c r="A3425" i="19"/>
  <c r="A3426" i="19"/>
  <c r="A3427" i="19"/>
  <c r="A3428" i="19"/>
  <c r="A3429" i="19"/>
  <c r="A3430" i="19"/>
  <c r="A3431" i="19"/>
  <c r="A3432" i="19"/>
  <c r="A3433" i="19"/>
  <c r="A3434" i="19"/>
  <c r="A3435" i="19"/>
  <c r="A3436" i="19"/>
  <c r="A3437" i="19"/>
  <c r="A3438" i="19"/>
  <c r="A3439" i="19"/>
  <c r="A3440" i="19"/>
  <c r="A3441" i="19"/>
  <c r="A3442" i="19"/>
  <c r="A3443" i="19"/>
  <c r="A3444" i="19"/>
  <c r="A3445" i="19"/>
  <c r="A3446" i="19"/>
  <c r="A3447" i="19"/>
  <c r="A3448" i="19"/>
  <c r="A3449" i="19"/>
  <c r="A3450" i="19"/>
  <c r="A3451" i="19"/>
  <c r="A3452" i="19"/>
  <c r="A3453" i="19"/>
  <c r="A3454" i="19"/>
  <c r="A3455" i="19"/>
  <c r="A3456" i="19"/>
  <c r="A3457" i="19"/>
  <c r="A3458" i="19"/>
  <c r="A3459" i="19"/>
  <c r="A3460" i="19"/>
  <c r="A3461" i="19"/>
  <c r="A3462" i="19"/>
  <c r="A3463" i="19"/>
  <c r="A3464" i="19"/>
  <c r="A3465" i="19"/>
  <c r="A3466" i="19"/>
  <c r="A3467" i="19"/>
  <c r="A3468" i="19"/>
  <c r="A3469" i="19"/>
  <c r="A3470" i="19"/>
  <c r="A3471" i="19"/>
  <c r="A3472" i="19"/>
  <c r="A3473" i="19"/>
  <c r="A3474" i="19"/>
  <c r="A3475" i="19"/>
  <c r="A3476" i="19"/>
  <c r="A3477" i="19"/>
  <c r="A3478" i="19"/>
  <c r="A3479" i="19"/>
  <c r="A3480" i="19"/>
  <c r="A3481" i="19"/>
  <c r="A3482" i="19"/>
  <c r="A3483" i="19"/>
  <c r="A3484" i="19"/>
  <c r="A3485" i="19"/>
  <c r="A3486" i="19"/>
  <c r="A3487" i="19"/>
  <c r="A3488" i="19"/>
  <c r="A3489" i="19"/>
  <c r="A3490" i="19"/>
  <c r="A3491" i="19"/>
  <c r="A3492" i="19"/>
  <c r="A3493" i="19"/>
  <c r="A3494" i="19"/>
  <c r="A3495" i="19"/>
  <c r="A3496" i="19"/>
  <c r="A3497" i="19"/>
  <c r="A3498" i="19"/>
  <c r="A3499" i="19"/>
  <c r="A3500" i="19"/>
  <c r="A3501" i="19"/>
  <c r="A3502" i="19"/>
  <c r="A3503" i="19"/>
  <c r="A3504" i="19"/>
  <c r="A3505" i="19"/>
  <c r="A3506" i="19"/>
  <c r="A3507" i="19"/>
  <c r="A3508" i="19"/>
  <c r="A3509" i="19"/>
  <c r="A3510" i="19"/>
  <c r="A3511" i="19"/>
  <c r="A3512" i="19"/>
  <c r="A3513" i="19"/>
  <c r="A3514" i="19"/>
  <c r="A3515" i="19"/>
  <c r="A3516" i="19"/>
  <c r="A3517" i="19"/>
  <c r="A3518" i="19"/>
  <c r="A3519" i="19"/>
  <c r="A3520" i="19"/>
  <c r="A3521" i="19"/>
  <c r="A3522" i="19"/>
  <c r="A3523" i="19"/>
  <c r="A3524" i="19"/>
  <c r="A3525" i="19"/>
  <c r="A3526" i="19"/>
  <c r="A3527" i="19"/>
  <c r="A3528" i="19"/>
  <c r="A3529" i="19"/>
  <c r="A3530" i="19"/>
  <c r="A3531" i="19"/>
  <c r="A3532" i="19"/>
  <c r="A3533" i="19"/>
  <c r="A3534" i="19"/>
  <c r="A3535" i="19"/>
  <c r="A3536" i="19"/>
  <c r="A3537" i="19"/>
  <c r="A3538" i="19"/>
  <c r="A3539" i="19"/>
  <c r="A3540" i="19"/>
  <c r="A3541" i="19"/>
  <c r="A3542" i="19"/>
  <c r="A3543" i="19"/>
  <c r="A3544" i="19"/>
  <c r="A3545" i="19"/>
  <c r="A3546" i="19"/>
  <c r="A3547" i="19"/>
  <c r="A3548" i="19"/>
  <c r="A3549" i="19"/>
  <c r="A3550" i="19"/>
  <c r="A3551" i="19"/>
  <c r="A3552" i="19"/>
  <c r="A3553" i="19"/>
  <c r="A3554" i="19"/>
  <c r="A3555" i="19"/>
  <c r="A3556" i="19"/>
  <c r="A3557" i="19"/>
  <c r="A3558" i="19"/>
  <c r="A3559" i="19"/>
  <c r="A3560" i="19"/>
  <c r="A3561" i="19"/>
  <c r="A3562" i="19"/>
  <c r="A3563" i="19"/>
  <c r="A3564" i="19"/>
  <c r="A3565" i="19"/>
  <c r="A3566" i="19"/>
  <c r="A3567" i="19"/>
  <c r="A3568" i="19"/>
  <c r="A3569" i="19"/>
  <c r="A3570" i="19"/>
  <c r="A3571" i="19"/>
  <c r="A3572" i="19"/>
  <c r="A3573" i="19"/>
  <c r="A3574" i="19"/>
  <c r="A3575" i="19"/>
  <c r="A3576" i="19"/>
  <c r="A3577" i="19"/>
  <c r="A3578" i="19"/>
  <c r="A3579" i="19"/>
  <c r="A3580" i="19"/>
  <c r="A3581" i="19"/>
  <c r="A3582" i="19"/>
  <c r="A3583" i="19"/>
  <c r="A3584" i="19"/>
  <c r="A3585" i="19"/>
  <c r="A3586" i="19"/>
  <c r="A3587" i="19"/>
  <c r="A3588" i="19"/>
  <c r="A3589" i="19"/>
  <c r="A3590" i="19"/>
  <c r="A3591" i="19"/>
  <c r="A3592" i="19"/>
  <c r="A3593" i="19"/>
  <c r="A3594" i="19"/>
  <c r="A3595" i="19"/>
  <c r="A3596" i="19"/>
  <c r="A3597" i="19"/>
  <c r="A3598" i="19"/>
  <c r="A3599" i="19"/>
  <c r="A3600" i="19"/>
  <c r="A3601" i="19"/>
  <c r="A3602" i="19"/>
  <c r="A3603" i="19"/>
  <c r="A3604" i="19"/>
  <c r="A3605" i="19"/>
  <c r="A3606" i="19"/>
  <c r="A3607" i="19"/>
  <c r="A3608" i="19"/>
  <c r="A3609" i="19"/>
  <c r="A3610" i="19"/>
  <c r="A3611" i="19"/>
  <c r="A3612" i="19"/>
  <c r="A3613" i="19"/>
  <c r="A3614" i="19"/>
  <c r="A3615" i="19"/>
  <c r="A3616" i="19"/>
  <c r="A3617" i="19"/>
  <c r="A3618" i="19"/>
  <c r="A3619" i="19"/>
  <c r="A3620" i="19"/>
  <c r="A3621" i="19"/>
  <c r="A3622" i="19"/>
  <c r="A3623" i="19"/>
  <c r="A3624" i="19"/>
  <c r="A3625" i="19"/>
  <c r="A3626" i="19"/>
  <c r="A3627" i="19"/>
  <c r="A3628" i="19"/>
  <c r="A3629" i="19"/>
  <c r="A3630" i="19"/>
  <c r="A3631" i="19"/>
  <c r="A3632" i="19"/>
  <c r="A3633" i="19"/>
  <c r="A3634" i="19"/>
  <c r="A3635" i="19"/>
  <c r="A3636" i="19"/>
  <c r="A3637" i="19"/>
  <c r="A3638" i="19"/>
  <c r="A3639" i="19"/>
  <c r="A3640" i="19"/>
  <c r="A3641" i="19"/>
  <c r="A3642" i="19"/>
  <c r="A3643" i="19"/>
  <c r="A3644" i="19"/>
  <c r="A3645" i="19"/>
  <c r="A3646" i="19"/>
  <c r="A3647" i="19"/>
  <c r="A3648" i="19"/>
  <c r="A3649" i="19"/>
  <c r="A3650" i="19"/>
  <c r="A3651" i="19"/>
  <c r="A3652" i="19"/>
  <c r="A3653" i="19"/>
  <c r="A3654" i="19"/>
  <c r="A3655" i="19"/>
  <c r="A3656" i="19"/>
  <c r="A3657" i="19"/>
  <c r="A3658" i="19"/>
  <c r="A3659" i="19"/>
  <c r="A3660" i="19"/>
  <c r="A3661" i="19"/>
  <c r="A3662" i="19"/>
  <c r="A3663" i="19"/>
  <c r="A3664" i="19"/>
  <c r="A3665" i="19"/>
  <c r="A3666" i="19"/>
  <c r="A3667" i="19"/>
  <c r="A3668" i="19"/>
  <c r="A3669" i="19"/>
  <c r="A3670" i="19"/>
  <c r="A3671" i="19"/>
  <c r="A3672" i="19"/>
  <c r="A3673" i="19"/>
  <c r="A3674" i="19"/>
  <c r="A3675" i="19"/>
  <c r="A3676" i="19"/>
  <c r="A3677" i="19"/>
  <c r="A3678" i="19"/>
  <c r="A3679" i="19"/>
  <c r="A3680" i="19"/>
  <c r="A3681" i="19"/>
  <c r="A3682" i="19"/>
  <c r="A3683" i="19"/>
  <c r="A3684" i="19"/>
  <c r="A3685" i="19"/>
  <c r="A3686" i="19"/>
  <c r="A3687" i="19"/>
  <c r="A3688" i="19"/>
  <c r="A3689" i="19"/>
  <c r="A3690" i="19"/>
  <c r="A3691" i="19"/>
  <c r="A3692" i="19"/>
  <c r="A3693" i="19"/>
  <c r="A3694" i="19"/>
  <c r="A3695" i="19"/>
  <c r="A3696" i="19"/>
  <c r="A3697" i="19"/>
  <c r="A3698" i="19"/>
  <c r="A3699" i="19"/>
  <c r="A3700" i="19"/>
  <c r="A3701" i="19"/>
  <c r="A3702" i="19"/>
  <c r="A3703" i="19"/>
  <c r="A3704" i="19"/>
  <c r="A3705" i="19"/>
  <c r="A3706" i="19"/>
  <c r="A3707" i="19"/>
  <c r="A3708" i="19"/>
  <c r="A3709" i="19"/>
  <c r="A3710" i="19"/>
  <c r="A3711" i="19"/>
  <c r="A3712" i="19"/>
  <c r="A3713" i="19"/>
  <c r="A3714" i="19"/>
  <c r="A3715" i="19"/>
  <c r="A3716" i="19"/>
  <c r="A3717" i="19"/>
  <c r="A3718" i="19"/>
  <c r="A3719" i="19"/>
  <c r="A3720" i="19"/>
  <c r="A3721" i="19"/>
  <c r="A3722" i="19"/>
  <c r="A3723" i="19"/>
  <c r="A3724" i="19"/>
  <c r="A3725" i="19"/>
  <c r="A3726" i="19"/>
  <c r="A3727" i="19"/>
  <c r="A3728" i="19"/>
  <c r="A3729" i="19"/>
  <c r="A3730" i="19"/>
  <c r="A3731" i="19"/>
  <c r="A3732" i="19"/>
  <c r="A3733" i="19"/>
  <c r="A3734" i="19"/>
  <c r="A3735" i="19"/>
  <c r="A3736" i="19"/>
  <c r="A3737" i="19"/>
  <c r="A3738" i="19"/>
  <c r="A3739" i="19"/>
  <c r="A3740" i="19"/>
  <c r="A3741" i="19"/>
  <c r="A3742" i="19"/>
  <c r="A3743" i="19"/>
  <c r="A3744" i="19"/>
  <c r="A3745" i="19"/>
  <c r="A3746" i="19"/>
  <c r="A3747" i="19"/>
  <c r="A3748" i="19"/>
  <c r="A3749" i="19"/>
  <c r="A3750" i="19"/>
  <c r="A3751" i="19"/>
  <c r="A3752" i="19"/>
  <c r="A3753" i="19"/>
  <c r="A3754" i="19"/>
  <c r="A3755" i="19"/>
  <c r="A3756" i="19"/>
  <c r="A3757" i="19"/>
  <c r="A3758" i="19"/>
  <c r="A3759" i="19"/>
  <c r="A3760" i="19"/>
  <c r="A3761" i="19"/>
  <c r="A3762" i="19"/>
  <c r="A3763" i="19"/>
  <c r="A3764" i="19"/>
  <c r="A3765" i="19"/>
  <c r="A3766" i="19"/>
  <c r="A3767" i="19"/>
  <c r="A3768" i="19"/>
  <c r="A3769" i="19"/>
  <c r="A3770" i="19"/>
  <c r="A3771" i="19"/>
  <c r="A3772" i="19"/>
  <c r="A3773" i="19"/>
  <c r="A3774" i="19"/>
  <c r="A3775" i="19"/>
  <c r="A3776" i="19"/>
  <c r="A3777" i="19"/>
  <c r="A3778" i="19"/>
  <c r="A3779" i="19"/>
  <c r="A3780" i="19"/>
  <c r="A3781" i="19"/>
  <c r="A3782" i="19"/>
  <c r="A3783" i="19"/>
  <c r="A3784" i="19"/>
  <c r="A3785" i="19"/>
  <c r="A3786" i="19"/>
  <c r="A3787" i="19"/>
  <c r="A3788" i="19"/>
  <c r="A3789" i="19"/>
  <c r="A3790" i="19"/>
  <c r="A3791" i="19"/>
  <c r="A3792" i="19"/>
  <c r="A3793" i="19"/>
  <c r="A3794" i="19"/>
  <c r="A3795" i="19"/>
  <c r="A3796" i="19"/>
  <c r="A3797" i="19"/>
  <c r="A3798" i="19"/>
  <c r="A3799" i="19"/>
  <c r="A3800" i="19"/>
  <c r="A3801" i="19"/>
  <c r="A3802" i="19"/>
  <c r="A3803" i="19"/>
  <c r="A3804" i="19"/>
  <c r="A3805" i="19"/>
  <c r="A3806" i="19"/>
  <c r="A3807" i="19"/>
  <c r="A3808" i="19"/>
  <c r="A3809" i="19"/>
  <c r="A3810" i="19"/>
  <c r="A3811" i="19"/>
  <c r="A3812" i="19"/>
  <c r="A3813" i="19"/>
  <c r="A3814" i="19"/>
  <c r="A3815" i="19"/>
  <c r="A3816" i="19"/>
  <c r="A3817" i="19"/>
  <c r="A3818" i="19"/>
  <c r="A3819" i="19"/>
  <c r="A3820" i="19"/>
  <c r="A3821" i="19"/>
  <c r="A3822" i="19"/>
  <c r="A3823" i="19"/>
  <c r="A3824" i="19"/>
  <c r="A3825" i="19"/>
  <c r="A3826" i="19"/>
  <c r="A3827" i="19"/>
  <c r="A3828" i="19"/>
  <c r="A3829" i="19"/>
  <c r="A3830" i="19"/>
  <c r="A3831" i="19"/>
  <c r="A3832" i="19"/>
  <c r="A3833" i="19"/>
  <c r="A3834" i="19"/>
  <c r="A3835" i="19"/>
  <c r="A3836" i="19"/>
  <c r="A3837" i="19"/>
  <c r="A3838" i="19"/>
  <c r="A3839" i="19"/>
  <c r="A3840" i="19"/>
  <c r="A3841" i="19"/>
  <c r="A3842" i="19"/>
  <c r="A3843" i="19"/>
  <c r="A3844" i="19"/>
  <c r="A3845" i="19"/>
  <c r="A3846" i="19"/>
  <c r="A3847" i="19"/>
  <c r="A3848" i="19"/>
  <c r="A3849" i="19"/>
  <c r="A3850" i="19"/>
  <c r="A3851" i="19"/>
  <c r="A3852" i="19"/>
  <c r="A3853" i="19"/>
  <c r="A3854" i="19"/>
  <c r="A3855" i="19"/>
  <c r="A3856" i="19"/>
  <c r="A3857" i="19"/>
  <c r="A3858" i="19"/>
  <c r="A3859" i="19"/>
  <c r="A3860" i="19"/>
  <c r="A3861" i="19"/>
  <c r="A3862" i="19"/>
  <c r="A3863" i="19"/>
  <c r="A3864" i="19"/>
  <c r="A3865" i="19"/>
  <c r="A3866" i="19"/>
  <c r="A3867" i="19"/>
  <c r="A3868" i="19"/>
  <c r="A3869" i="19"/>
  <c r="A3870" i="19"/>
  <c r="A3871" i="19"/>
  <c r="A3872" i="19"/>
  <c r="A3873" i="19"/>
  <c r="A3874" i="19"/>
  <c r="A3875" i="19"/>
  <c r="A3876" i="19"/>
  <c r="A3877" i="19"/>
  <c r="A3878" i="19"/>
  <c r="A3879" i="19"/>
  <c r="A3880" i="19"/>
  <c r="A3881" i="19"/>
  <c r="A3882" i="19"/>
  <c r="A3883" i="19"/>
  <c r="A3884" i="19"/>
  <c r="A3885" i="19"/>
  <c r="A3886" i="19"/>
  <c r="A3887" i="19"/>
  <c r="A3888" i="19"/>
  <c r="A3889" i="19"/>
  <c r="A3890" i="19"/>
  <c r="A3891" i="19"/>
  <c r="A3892" i="19"/>
  <c r="A3893" i="19"/>
  <c r="A3894" i="19"/>
  <c r="A3895" i="19"/>
  <c r="A3896" i="19"/>
  <c r="A3897" i="19"/>
  <c r="A3898" i="19"/>
  <c r="A3899" i="19"/>
  <c r="A3900" i="19"/>
  <c r="A3901" i="19"/>
  <c r="A3902" i="19"/>
  <c r="A3903" i="19"/>
  <c r="A3904" i="19"/>
  <c r="A3905" i="19"/>
  <c r="A3906" i="19"/>
  <c r="A3907" i="19"/>
  <c r="A3908" i="19"/>
  <c r="A3909" i="19"/>
  <c r="A3910" i="19"/>
  <c r="A3911" i="19"/>
  <c r="A3912" i="19"/>
  <c r="A3913" i="19"/>
  <c r="A3914" i="19"/>
  <c r="A3915" i="19"/>
  <c r="A3916" i="19"/>
  <c r="A3917" i="19"/>
  <c r="A3918" i="19"/>
  <c r="A3919" i="19"/>
  <c r="A3920" i="19"/>
  <c r="A3921" i="19"/>
  <c r="A3922" i="19"/>
  <c r="A3923" i="19"/>
  <c r="A3924" i="19"/>
  <c r="A3925" i="19"/>
  <c r="A3926" i="19"/>
  <c r="A3927" i="19"/>
  <c r="A3928" i="19"/>
  <c r="A3929" i="19"/>
  <c r="A3930" i="19"/>
  <c r="A3931" i="19"/>
  <c r="A3932" i="19"/>
  <c r="A3933" i="19"/>
  <c r="A3934" i="19"/>
  <c r="A3935" i="19"/>
  <c r="A3936" i="19"/>
  <c r="A3937" i="19"/>
  <c r="A3938" i="19"/>
  <c r="A3939" i="19"/>
  <c r="A3940" i="19"/>
  <c r="A3941" i="19"/>
  <c r="A3942" i="19"/>
  <c r="A3943" i="19"/>
  <c r="A3944" i="19"/>
  <c r="A3945" i="19"/>
  <c r="A3946" i="19"/>
  <c r="A3947" i="19"/>
  <c r="A3948" i="19"/>
  <c r="A3949" i="19"/>
  <c r="A3950" i="19"/>
  <c r="A3951" i="19"/>
  <c r="A3952" i="19"/>
  <c r="A3953" i="19"/>
  <c r="A3954" i="19"/>
  <c r="A3955" i="19"/>
  <c r="A3956" i="19"/>
  <c r="A3957" i="19"/>
  <c r="A3958" i="19"/>
  <c r="A3959" i="19"/>
  <c r="A3960" i="19"/>
  <c r="A3961" i="19"/>
  <c r="A3962" i="19"/>
  <c r="A3963" i="19"/>
  <c r="A3964" i="19"/>
  <c r="A3965" i="19"/>
  <c r="A3966" i="19"/>
  <c r="A3967" i="19"/>
  <c r="A3968" i="19"/>
  <c r="A3969" i="19"/>
  <c r="A3970" i="19"/>
  <c r="A3971" i="19"/>
  <c r="A3972" i="19"/>
  <c r="A3973" i="19"/>
  <c r="A3974" i="19"/>
  <c r="A3975" i="19"/>
  <c r="A3976" i="19"/>
  <c r="A3977" i="19"/>
  <c r="A3978" i="19"/>
  <c r="A3979" i="19"/>
  <c r="A3980" i="19"/>
  <c r="A3981" i="19"/>
  <c r="A3982" i="19"/>
  <c r="A3983" i="19"/>
  <c r="A3984" i="19"/>
  <c r="A3985" i="19"/>
  <c r="A3986" i="19"/>
  <c r="A3987" i="19"/>
  <c r="A3988" i="19"/>
  <c r="A3989" i="19"/>
  <c r="A3990" i="19"/>
  <c r="A3991" i="19"/>
  <c r="A3992" i="19"/>
  <c r="A3993" i="19"/>
  <c r="A3994" i="19"/>
  <c r="A3995" i="19"/>
  <c r="A3996" i="19"/>
  <c r="A3997" i="19"/>
  <c r="A3998" i="19"/>
  <c r="A3999" i="19"/>
  <c r="A4000" i="19"/>
  <c r="A4001" i="19"/>
  <c r="A4002" i="19"/>
  <c r="A4003" i="19"/>
  <c r="A4004" i="19"/>
  <c r="A4005" i="19"/>
  <c r="A4006" i="19"/>
  <c r="A4007" i="19"/>
  <c r="A4008" i="19"/>
  <c r="A4009" i="19"/>
  <c r="A4010" i="19"/>
  <c r="A4011" i="19"/>
  <c r="A4012" i="19"/>
  <c r="A4013" i="19"/>
  <c r="A4014" i="19"/>
  <c r="A4015" i="19"/>
  <c r="A4016" i="19"/>
  <c r="A4017" i="19"/>
  <c r="A4018" i="19"/>
  <c r="A4019" i="19"/>
  <c r="A4020" i="19"/>
  <c r="A4021" i="19"/>
  <c r="A4022" i="19"/>
  <c r="A4023" i="19"/>
  <c r="A4024" i="19"/>
  <c r="A4025" i="19"/>
  <c r="A4026" i="19"/>
  <c r="A4027" i="19"/>
  <c r="A4028" i="19"/>
  <c r="A4029" i="19"/>
  <c r="A4030" i="19"/>
  <c r="A4031" i="19"/>
  <c r="A4032" i="19"/>
  <c r="A4033" i="19"/>
  <c r="A4034" i="19"/>
  <c r="A4035" i="19"/>
  <c r="A4036" i="19"/>
  <c r="A4037" i="19"/>
  <c r="A4038" i="19"/>
  <c r="A4039" i="19"/>
  <c r="A4040" i="19"/>
  <c r="A4041" i="19"/>
  <c r="A4042" i="19"/>
  <c r="A4043" i="19"/>
  <c r="A4044" i="19"/>
  <c r="A4045" i="19"/>
  <c r="A4046" i="19"/>
  <c r="A4047" i="19"/>
  <c r="A4048" i="19"/>
  <c r="A4049" i="19"/>
  <c r="A4050" i="19"/>
  <c r="A4051" i="19"/>
  <c r="A4052" i="19"/>
  <c r="A4053" i="19"/>
  <c r="A4054" i="19"/>
  <c r="A4055" i="19"/>
  <c r="A4056" i="19"/>
  <c r="A4057" i="19"/>
  <c r="A4058" i="19"/>
  <c r="A4059" i="19"/>
  <c r="A4060" i="19"/>
  <c r="A4061" i="19"/>
  <c r="A4062" i="19"/>
  <c r="A4063" i="19"/>
  <c r="A4064" i="19"/>
  <c r="A4065" i="19"/>
  <c r="A4066" i="19"/>
  <c r="A4067" i="19"/>
  <c r="A4068" i="19"/>
  <c r="A4069" i="19"/>
  <c r="A4070" i="19"/>
  <c r="A4071" i="19"/>
  <c r="A4072" i="19"/>
  <c r="A4073" i="19"/>
  <c r="A4074" i="19"/>
  <c r="A4075" i="19"/>
  <c r="A4076" i="19"/>
  <c r="A4077" i="19"/>
  <c r="A4078" i="19"/>
  <c r="A4079" i="19"/>
  <c r="A4080" i="19"/>
  <c r="A4081" i="19"/>
  <c r="A4082" i="19"/>
  <c r="A4083" i="19"/>
  <c r="A4084" i="19"/>
  <c r="A4085" i="19"/>
  <c r="A4086" i="19"/>
  <c r="A4087" i="19"/>
  <c r="A4088" i="19"/>
  <c r="A4089" i="19"/>
  <c r="A4090" i="19"/>
  <c r="A4091" i="19"/>
  <c r="A4092" i="19"/>
  <c r="A4093" i="19"/>
  <c r="A4094" i="19"/>
  <c r="A4095" i="19"/>
  <c r="A4096" i="19"/>
  <c r="A4097" i="19"/>
  <c r="A4098" i="19"/>
  <c r="A4099" i="19"/>
  <c r="A4100" i="19"/>
  <c r="A4101" i="19"/>
  <c r="A4102" i="19"/>
  <c r="A4103" i="19"/>
  <c r="A4104" i="19"/>
  <c r="A4105" i="19"/>
  <c r="A4106" i="19"/>
  <c r="A4107" i="19"/>
  <c r="A4108" i="19"/>
  <c r="A4109" i="19"/>
  <c r="A4110" i="19"/>
  <c r="A4111" i="19"/>
  <c r="A4112" i="19"/>
  <c r="A4113" i="19"/>
  <c r="A4114" i="19"/>
  <c r="A4115" i="19"/>
  <c r="A4116" i="19"/>
  <c r="A4117" i="19"/>
  <c r="A4118" i="19"/>
  <c r="A4119" i="19"/>
  <c r="A4120" i="19"/>
  <c r="A4121" i="19"/>
  <c r="A4122" i="19"/>
  <c r="A4123" i="19"/>
  <c r="A4124" i="19"/>
  <c r="A4125" i="19"/>
  <c r="A4126" i="19"/>
  <c r="A4127" i="19"/>
  <c r="A4128" i="19"/>
  <c r="A4129" i="19"/>
  <c r="A4130" i="19"/>
  <c r="A4131" i="19"/>
  <c r="A4132" i="19"/>
  <c r="A4133" i="19"/>
  <c r="A4134" i="19"/>
  <c r="A4135" i="19"/>
  <c r="A4136" i="19"/>
  <c r="A4137" i="19"/>
  <c r="A4138" i="19"/>
  <c r="A4139" i="19"/>
  <c r="A4140" i="19"/>
  <c r="A4141" i="19"/>
  <c r="A4142" i="19"/>
  <c r="A4143" i="19"/>
  <c r="A4144" i="19"/>
  <c r="A4145" i="19"/>
  <c r="A4146" i="19"/>
  <c r="A4147" i="19"/>
  <c r="A4148" i="19"/>
  <c r="A4149" i="19"/>
  <c r="A4150" i="19"/>
  <c r="A4151" i="19"/>
  <c r="A4152" i="19"/>
  <c r="A4153" i="19"/>
  <c r="A4154" i="19"/>
  <c r="A4155" i="19"/>
  <c r="A4156" i="19"/>
  <c r="A4157" i="19"/>
  <c r="A4158" i="19"/>
  <c r="A4159" i="19"/>
  <c r="A4160" i="19"/>
  <c r="A4161" i="19"/>
  <c r="A4162" i="19"/>
  <c r="A4163" i="19"/>
  <c r="A4164" i="19"/>
  <c r="A4165" i="19"/>
  <c r="A4166" i="19"/>
  <c r="A4167" i="19"/>
  <c r="A4168" i="19"/>
  <c r="A4169" i="19"/>
  <c r="A4170" i="19"/>
  <c r="A4171" i="19"/>
  <c r="A4172" i="19"/>
  <c r="A4173" i="19"/>
  <c r="A4174" i="19"/>
  <c r="A4175" i="19"/>
  <c r="A4176" i="19"/>
  <c r="A4177" i="19"/>
  <c r="A4178" i="19"/>
  <c r="A4179" i="19"/>
  <c r="A4180" i="19"/>
  <c r="A4181" i="19"/>
  <c r="A4182" i="19"/>
  <c r="A4183" i="19"/>
  <c r="A4184" i="19"/>
  <c r="A4185" i="19"/>
  <c r="A4186" i="19"/>
  <c r="A4187" i="19"/>
  <c r="A4188" i="19"/>
  <c r="A4189" i="19"/>
  <c r="A4190" i="19"/>
  <c r="A4191" i="19"/>
  <c r="A4192" i="19"/>
  <c r="A4193" i="19"/>
  <c r="A4194" i="19"/>
  <c r="A4195" i="19"/>
  <c r="A4196" i="19"/>
  <c r="A4197" i="19"/>
  <c r="A4198" i="19"/>
  <c r="A4199" i="19"/>
  <c r="A4200" i="19"/>
  <c r="A4201" i="19"/>
  <c r="A4202" i="19"/>
  <c r="A4203" i="19"/>
  <c r="A4204" i="19"/>
  <c r="A4205" i="19"/>
  <c r="A4206" i="19"/>
  <c r="A4207" i="19"/>
  <c r="A4208" i="19"/>
  <c r="A4209" i="19"/>
  <c r="A4210" i="19"/>
  <c r="A4211" i="19"/>
  <c r="A4212" i="19"/>
  <c r="A4213" i="19"/>
  <c r="A4214" i="19"/>
  <c r="A4215" i="19"/>
  <c r="A4216" i="19"/>
  <c r="A4217" i="19"/>
  <c r="A4218" i="19"/>
  <c r="A4219" i="19"/>
  <c r="A4220" i="19"/>
  <c r="A4221" i="19"/>
  <c r="A4222" i="19"/>
  <c r="A4223" i="19"/>
  <c r="A4224" i="19"/>
  <c r="A4225" i="19"/>
  <c r="A4226" i="19"/>
  <c r="A4227" i="19"/>
  <c r="A4228" i="19"/>
  <c r="A4229" i="19"/>
  <c r="A4230" i="19"/>
  <c r="A4231" i="19"/>
  <c r="A4232" i="19"/>
  <c r="A4233" i="19"/>
  <c r="A4234" i="19"/>
  <c r="A4235" i="19"/>
  <c r="A4236" i="19"/>
  <c r="A4237" i="19"/>
  <c r="A4238" i="19"/>
  <c r="A4239" i="19"/>
  <c r="A4240" i="19"/>
  <c r="A4241" i="19"/>
  <c r="A4242" i="19"/>
  <c r="A4243" i="19"/>
  <c r="A4244" i="19"/>
  <c r="A4245" i="19"/>
  <c r="A4246" i="19"/>
  <c r="A4247" i="19"/>
  <c r="A4248" i="19"/>
  <c r="A4249" i="19"/>
  <c r="A4250" i="19"/>
  <c r="A4251" i="19"/>
  <c r="A4252" i="19"/>
  <c r="A4253" i="19"/>
  <c r="A4254" i="19"/>
  <c r="A4255" i="19"/>
  <c r="A4256" i="19"/>
  <c r="A4257" i="19"/>
  <c r="A4258" i="19"/>
  <c r="A4259" i="19"/>
  <c r="A4260" i="19"/>
  <c r="A4261" i="19"/>
  <c r="A4262" i="19"/>
  <c r="A4263" i="19"/>
  <c r="A4264" i="19"/>
  <c r="A4265" i="19"/>
  <c r="A4266" i="19"/>
  <c r="A4267" i="19"/>
  <c r="A4268" i="19"/>
  <c r="A4269" i="19"/>
  <c r="A4270" i="19"/>
  <c r="A4271" i="19"/>
  <c r="A4272" i="19"/>
  <c r="A4273" i="19"/>
  <c r="A4274" i="19"/>
  <c r="A4275" i="19"/>
  <c r="A4276" i="19"/>
  <c r="A4277" i="19"/>
  <c r="A4278" i="19"/>
  <c r="A4279" i="19"/>
  <c r="A4280" i="19"/>
  <c r="A4281" i="19"/>
  <c r="A4282" i="19"/>
  <c r="A4283" i="19"/>
  <c r="A4284" i="19"/>
  <c r="A4285" i="19"/>
  <c r="A4286" i="19"/>
  <c r="A4287" i="19"/>
  <c r="A4288" i="19"/>
  <c r="A4289" i="19"/>
  <c r="A4290" i="19"/>
  <c r="A4291" i="19"/>
  <c r="A4292" i="19"/>
  <c r="A4293" i="19"/>
  <c r="A4294" i="19"/>
  <c r="A4295" i="19"/>
  <c r="A4296" i="19"/>
  <c r="A4297" i="19"/>
  <c r="A4298" i="19"/>
  <c r="A4299" i="19"/>
  <c r="A4300" i="19"/>
  <c r="A4301" i="19"/>
  <c r="A4302" i="19"/>
  <c r="A4303" i="19"/>
  <c r="A4304" i="19"/>
  <c r="A4305" i="19"/>
  <c r="A4306" i="19"/>
  <c r="A4307" i="19"/>
  <c r="A4308" i="19"/>
  <c r="A4309" i="19"/>
  <c r="A4310" i="19"/>
  <c r="A4311" i="19"/>
  <c r="A4312" i="19"/>
  <c r="A4313" i="19"/>
  <c r="A4314" i="19"/>
  <c r="A4315" i="19"/>
  <c r="A4316" i="19"/>
  <c r="A4317" i="19"/>
  <c r="A4318" i="19"/>
  <c r="A4319" i="19"/>
  <c r="A4320" i="19"/>
  <c r="A4321" i="19"/>
  <c r="A4322" i="19"/>
  <c r="A4323" i="19"/>
  <c r="A4324" i="19"/>
  <c r="A4325" i="19"/>
  <c r="A4326" i="19"/>
  <c r="A4327" i="19"/>
  <c r="A4328" i="19"/>
  <c r="A4329" i="19"/>
  <c r="A4330" i="19"/>
  <c r="A4331" i="19"/>
  <c r="A4332" i="19"/>
  <c r="A4333" i="19"/>
  <c r="A4334" i="19"/>
  <c r="A4335" i="19"/>
  <c r="A4336" i="19"/>
  <c r="A4337" i="19"/>
  <c r="A4338" i="19"/>
  <c r="A4339" i="19"/>
  <c r="A4340" i="19"/>
  <c r="A4341" i="19"/>
  <c r="A4342" i="19"/>
  <c r="A4343" i="19"/>
  <c r="A4344" i="19"/>
  <c r="A4345" i="19"/>
  <c r="A4346" i="19"/>
  <c r="A4347" i="19"/>
  <c r="A4348" i="19"/>
  <c r="A4349" i="19"/>
  <c r="A4350" i="19"/>
  <c r="A4351" i="19"/>
  <c r="A4352" i="19"/>
  <c r="A4353" i="19"/>
  <c r="A4354" i="19"/>
  <c r="A4355" i="19"/>
  <c r="A4356" i="19"/>
  <c r="A4357" i="19"/>
  <c r="A4358" i="19"/>
  <c r="A4359" i="19"/>
  <c r="A4360" i="19"/>
  <c r="A4361" i="19"/>
  <c r="A4362" i="19"/>
  <c r="A4363" i="19"/>
  <c r="A4364" i="19"/>
  <c r="A4365" i="19"/>
  <c r="A4366" i="19"/>
  <c r="A4367" i="19"/>
  <c r="A4368" i="19"/>
  <c r="A4369" i="19"/>
  <c r="A4370" i="19"/>
  <c r="A4371" i="19"/>
  <c r="A4372" i="19"/>
  <c r="A4373" i="19"/>
  <c r="A4374" i="19"/>
  <c r="A4375" i="19"/>
  <c r="A4376" i="19"/>
  <c r="A4377" i="19"/>
  <c r="A4378" i="19"/>
  <c r="A4379" i="19"/>
  <c r="A4380" i="19"/>
  <c r="A4381" i="19"/>
  <c r="A4382" i="19"/>
  <c r="A4383" i="19"/>
  <c r="A4384" i="19"/>
  <c r="A4385" i="19"/>
  <c r="A4386" i="19"/>
  <c r="A4387" i="19"/>
  <c r="A4388" i="19"/>
  <c r="A4389" i="19"/>
  <c r="A4390" i="19"/>
  <c r="A4391" i="19"/>
  <c r="A4392" i="19"/>
  <c r="A4393" i="19"/>
  <c r="A4394" i="19"/>
  <c r="A4395" i="19"/>
  <c r="A4396" i="19"/>
  <c r="A4397" i="19"/>
  <c r="A4398" i="19"/>
  <c r="A4399" i="19"/>
  <c r="A4400" i="19"/>
  <c r="A4401" i="19"/>
  <c r="A4402" i="19"/>
  <c r="A4403" i="19"/>
  <c r="A4404" i="19"/>
  <c r="A4405" i="19"/>
  <c r="A4406" i="19"/>
  <c r="A4407" i="19"/>
  <c r="A4408" i="19"/>
  <c r="A4409" i="19"/>
  <c r="A4410" i="19"/>
  <c r="A4411" i="19"/>
  <c r="A4412" i="19"/>
  <c r="A4413" i="19"/>
  <c r="A4414" i="19"/>
  <c r="A4415" i="19"/>
  <c r="A4416" i="19"/>
  <c r="A4417" i="19"/>
  <c r="A4418" i="19"/>
  <c r="A4419" i="19"/>
  <c r="A4420" i="19"/>
  <c r="A4421" i="19"/>
  <c r="A4422" i="19"/>
  <c r="A4423" i="19"/>
  <c r="A4424" i="19"/>
  <c r="A4425" i="19"/>
  <c r="A4426" i="19"/>
  <c r="A4427" i="19"/>
  <c r="A4428" i="19"/>
  <c r="A4429" i="19"/>
  <c r="A4430" i="19"/>
  <c r="A4431" i="19"/>
  <c r="A4432" i="19"/>
  <c r="A4433" i="19"/>
  <c r="A4434" i="19"/>
  <c r="A4435" i="19"/>
  <c r="A4436" i="19"/>
  <c r="A4437" i="19"/>
  <c r="A4438" i="19"/>
  <c r="A4439" i="19"/>
  <c r="A4440" i="19"/>
  <c r="A4441" i="19"/>
  <c r="A4442" i="19"/>
  <c r="A4443" i="19"/>
  <c r="A4444" i="19"/>
  <c r="A4445" i="19"/>
  <c r="A4446" i="19"/>
  <c r="A4447" i="19"/>
  <c r="A4448" i="19"/>
  <c r="A4449" i="19"/>
  <c r="A4450" i="19"/>
  <c r="A4451" i="19"/>
  <c r="A4452" i="19"/>
  <c r="A4453" i="19"/>
  <c r="A4454" i="19"/>
  <c r="A4455" i="19"/>
  <c r="A4456" i="19"/>
  <c r="A4457" i="19"/>
  <c r="A4458" i="19"/>
  <c r="A4459" i="19"/>
  <c r="A4460" i="19"/>
  <c r="A4461" i="19"/>
  <c r="A4462" i="19"/>
  <c r="A4463" i="19"/>
  <c r="A4464" i="19"/>
  <c r="A4465" i="19"/>
  <c r="A4466" i="19"/>
  <c r="A4467" i="19"/>
  <c r="A4468" i="19"/>
  <c r="A4469" i="19"/>
  <c r="A4470" i="19"/>
  <c r="A4471" i="19"/>
  <c r="A4472" i="19"/>
  <c r="A4473" i="19"/>
  <c r="A4474" i="19"/>
  <c r="A4475" i="19"/>
  <c r="A4476" i="19"/>
  <c r="A4477" i="19"/>
  <c r="A4478" i="19"/>
  <c r="A4479" i="19"/>
  <c r="A4480" i="19"/>
  <c r="A4481" i="19"/>
  <c r="A4482" i="19"/>
  <c r="A4483" i="19"/>
  <c r="A4484" i="19"/>
  <c r="A4485" i="19"/>
  <c r="A4486" i="19"/>
  <c r="A4487" i="19"/>
  <c r="A4488" i="19"/>
  <c r="A4489" i="19"/>
  <c r="A4490" i="19"/>
  <c r="A4491" i="19"/>
  <c r="A4492" i="19"/>
  <c r="A4493" i="19"/>
  <c r="A4494" i="19"/>
  <c r="A4495" i="19"/>
  <c r="A4496" i="19"/>
  <c r="A4497" i="19"/>
  <c r="A4498" i="19"/>
  <c r="A4499" i="19"/>
  <c r="A4500" i="19"/>
  <c r="A4501" i="19"/>
  <c r="A4502" i="19"/>
  <c r="A4503" i="19"/>
  <c r="A4504" i="19"/>
  <c r="A4505" i="19"/>
  <c r="A4506" i="19"/>
  <c r="A4507" i="19"/>
  <c r="A4508" i="19"/>
  <c r="A4509" i="19"/>
  <c r="A4510" i="19"/>
  <c r="A4511" i="19"/>
  <c r="A4512" i="19"/>
  <c r="A4513" i="19"/>
  <c r="A4514" i="19"/>
  <c r="A4515" i="19"/>
  <c r="A4516" i="19"/>
  <c r="A4517" i="19"/>
  <c r="A4518" i="19"/>
  <c r="A4519" i="19"/>
  <c r="A4520" i="19"/>
  <c r="A4521" i="19"/>
  <c r="A4522" i="19"/>
  <c r="A4523" i="19"/>
  <c r="A4524" i="19"/>
  <c r="A4525" i="19"/>
  <c r="A4526" i="19"/>
  <c r="A4527" i="19"/>
  <c r="A4528" i="19"/>
  <c r="A4529" i="19"/>
  <c r="A4530" i="19"/>
  <c r="A4531" i="19"/>
  <c r="A4532" i="19"/>
  <c r="A4533" i="19"/>
  <c r="A4534" i="19"/>
  <c r="A4535" i="19"/>
  <c r="A4536" i="19"/>
  <c r="A4537" i="19"/>
  <c r="A4538" i="19"/>
  <c r="A4539" i="19"/>
  <c r="A4540" i="19"/>
  <c r="A4541" i="19"/>
  <c r="A4542" i="19"/>
  <c r="A4543" i="19"/>
  <c r="A4544" i="19"/>
  <c r="A4545" i="19"/>
  <c r="A4546" i="19"/>
  <c r="A4547" i="19"/>
  <c r="A4548" i="19"/>
  <c r="A4549" i="19"/>
  <c r="A4550" i="19"/>
  <c r="A4551" i="19"/>
  <c r="A4552" i="19"/>
  <c r="A4553" i="19"/>
  <c r="A4554" i="19"/>
  <c r="A4555" i="19"/>
  <c r="A4556" i="19"/>
  <c r="A4557" i="19"/>
  <c r="A4558" i="19"/>
  <c r="A4559" i="19"/>
  <c r="A4560" i="19"/>
  <c r="A4561" i="19"/>
  <c r="A4562" i="19"/>
  <c r="A4563" i="19"/>
  <c r="A4564" i="19"/>
  <c r="A4565" i="19"/>
  <c r="A4566" i="19"/>
  <c r="A4567" i="19"/>
  <c r="A4568" i="19"/>
  <c r="A4569" i="19"/>
  <c r="A4570" i="19"/>
  <c r="A4571" i="19"/>
  <c r="A4572" i="19"/>
  <c r="A4573" i="19"/>
  <c r="A4574" i="19"/>
  <c r="A4575" i="19"/>
  <c r="A4576" i="19"/>
  <c r="A4577" i="19"/>
  <c r="A4578" i="19"/>
  <c r="A4579" i="19"/>
  <c r="A4580" i="19"/>
  <c r="A4581" i="19"/>
  <c r="A4582" i="19"/>
  <c r="A4583" i="19"/>
  <c r="A4584" i="19"/>
  <c r="A4585" i="19"/>
  <c r="A4586" i="19"/>
  <c r="A4587" i="19"/>
  <c r="A4588" i="19"/>
  <c r="A4589" i="19"/>
  <c r="A4590" i="19"/>
  <c r="A4591" i="19"/>
  <c r="A4592" i="19"/>
  <c r="A4593" i="19"/>
  <c r="A4594" i="19"/>
  <c r="A4595" i="19"/>
  <c r="A4596" i="19"/>
  <c r="A4597" i="19"/>
  <c r="A4598" i="19"/>
  <c r="A4599" i="19"/>
  <c r="A4600" i="19"/>
  <c r="A4601" i="19"/>
  <c r="A4602" i="19"/>
  <c r="A4603" i="19"/>
  <c r="A4604" i="19"/>
  <c r="A4605" i="19"/>
  <c r="A4606" i="19"/>
  <c r="A4607" i="19"/>
  <c r="A4608" i="19"/>
  <c r="A4609" i="19"/>
  <c r="A4610" i="19"/>
  <c r="A4611" i="19"/>
  <c r="A4612" i="19"/>
  <c r="A4613" i="19"/>
  <c r="A4614" i="19"/>
  <c r="A4615" i="19"/>
  <c r="A4616" i="19"/>
  <c r="A4617" i="19"/>
  <c r="A4618" i="19"/>
  <c r="A4619" i="19"/>
  <c r="A4620" i="19"/>
  <c r="A4621" i="19"/>
  <c r="A4622" i="19"/>
  <c r="A4623" i="19"/>
  <c r="A4624" i="19"/>
  <c r="A4625" i="19"/>
  <c r="A4626" i="19"/>
  <c r="A4627" i="19"/>
  <c r="A4628" i="19"/>
  <c r="A4629" i="19"/>
  <c r="A4630" i="19"/>
  <c r="A4631" i="19"/>
  <c r="A4632" i="19"/>
  <c r="A4633" i="19"/>
  <c r="A4634" i="19"/>
  <c r="A4635" i="19"/>
  <c r="A4636" i="19"/>
  <c r="A4637" i="19"/>
  <c r="A4638" i="19"/>
  <c r="A4639" i="19"/>
  <c r="A4640" i="19"/>
  <c r="A4641" i="19"/>
  <c r="A4642" i="19"/>
  <c r="A4643" i="19"/>
  <c r="A4644" i="19"/>
  <c r="A4645" i="19"/>
  <c r="A4646" i="19"/>
  <c r="A4647" i="19"/>
  <c r="A4648" i="19"/>
  <c r="A4649" i="19"/>
  <c r="A4650" i="19"/>
  <c r="A4651" i="19"/>
  <c r="A4652" i="19"/>
  <c r="A4653" i="19"/>
  <c r="A4654" i="19"/>
  <c r="A4655" i="19"/>
  <c r="A4656" i="19"/>
  <c r="A4657" i="19"/>
  <c r="A4658" i="19"/>
  <c r="A4659" i="19"/>
  <c r="A4660" i="19"/>
  <c r="A4661" i="19"/>
  <c r="A4662" i="19"/>
  <c r="A4663" i="19"/>
  <c r="A4664" i="19"/>
  <c r="A4665" i="19"/>
  <c r="A4666" i="19"/>
  <c r="A4667" i="19"/>
  <c r="A4668" i="19"/>
  <c r="A4669" i="19"/>
  <c r="A4670" i="19"/>
  <c r="A4671" i="19"/>
  <c r="A4672" i="19"/>
  <c r="A4673" i="19"/>
  <c r="A4674" i="19"/>
  <c r="A4675" i="19"/>
  <c r="A4676" i="19"/>
  <c r="A4677" i="19"/>
  <c r="A4678" i="19"/>
  <c r="A4679" i="19"/>
  <c r="A4680" i="19"/>
  <c r="A4681" i="19"/>
  <c r="A4682" i="19"/>
  <c r="A4683" i="19"/>
  <c r="A4684" i="19"/>
  <c r="A4685" i="19"/>
  <c r="A4686" i="19"/>
  <c r="A4687" i="19"/>
  <c r="A4688" i="19"/>
  <c r="A4689" i="19"/>
  <c r="A4690" i="19"/>
  <c r="A4691" i="19"/>
  <c r="A4692" i="19"/>
  <c r="A4693" i="19"/>
  <c r="A4694" i="19"/>
  <c r="A4695" i="19"/>
  <c r="A4696" i="19"/>
  <c r="A4697" i="19"/>
  <c r="A4698" i="19"/>
  <c r="A4699" i="19"/>
  <c r="A4700" i="19"/>
  <c r="A4701" i="19"/>
  <c r="A4702" i="19"/>
  <c r="A4703" i="19"/>
  <c r="A4704" i="19"/>
  <c r="A4705" i="19"/>
  <c r="A4706" i="19"/>
  <c r="A4707" i="19"/>
  <c r="A4708" i="19"/>
  <c r="A4709" i="19"/>
  <c r="A4710" i="19"/>
  <c r="A4711" i="19"/>
  <c r="A4712" i="19"/>
  <c r="A4713" i="19"/>
  <c r="A4714" i="19"/>
  <c r="A4715" i="19"/>
  <c r="A4716" i="19"/>
  <c r="A4717" i="19"/>
  <c r="A4718" i="19"/>
  <c r="A4719" i="19"/>
  <c r="A4720" i="19"/>
  <c r="A4721" i="19"/>
  <c r="A4722" i="19"/>
  <c r="A4723" i="19"/>
  <c r="A4724" i="19"/>
  <c r="A4725" i="19"/>
  <c r="A4726" i="19"/>
  <c r="A4727" i="19"/>
  <c r="A4728" i="19"/>
  <c r="A4729" i="19"/>
  <c r="A4730" i="19"/>
  <c r="A4731" i="19"/>
  <c r="A4732" i="19"/>
  <c r="A4733" i="19"/>
  <c r="A4734" i="19"/>
  <c r="A4735" i="19"/>
  <c r="A4736" i="19"/>
  <c r="A4737" i="19"/>
  <c r="A4738" i="19"/>
  <c r="A4739" i="19"/>
  <c r="A4740" i="19"/>
  <c r="A4741" i="19"/>
  <c r="A4742" i="19"/>
  <c r="A4743" i="19"/>
  <c r="A4744" i="19"/>
  <c r="A4745" i="19"/>
  <c r="A4746" i="19"/>
  <c r="A4747" i="19"/>
  <c r="A4748" i="19"/>
  <c r="A4749" i="19"/>
  <c r="A4750" i="19"/>
  <c r="A4751" i="19"/>
  <c r="A4752" i="19"/>
  <c r="A4753" i="19"/>
  <c r="A4754" i="19"/>
  <c r="A4755" i="19"/>
  <c r="A4756" i="19"/>
  <c r="A4757" i="19"/>
  <c r="A4758" i="19"/>
  <c r="A4759" i="19"/>
  <c r="A4760" i="19"/>
  <c r="A4761" i="19"/>
  <c r="A4762" i="19"/>
  <c r="A4763" i="19"/>
  <c r="A4764" i="19"/>
  <c r="A4765" i="19"/>
  <c r="A4766" i="19"/>
  <c r="A4767" i="19"/>
  <c r="A4768" i="19"/>
  <c r="A4769" i="19"/>
  <c r="A4770" i="19"/>
  <c r="A4771" i="19"/>
  <c r="A4772" i="19"/>
  <c r="A4773" i="19"/>
  <c r="A4774" i="19"/>
  <c r="A4775" i="19"/>
  <c r="A4776" i="19"/>
  <c r="A4777" i="19"/>
  <c r="A4778" i="19"/>
  <c r="A4779" i="19"/>
  <c r="A4780" i="19"/>
  <c r="A4781" i="19"/>
  <c r="A4782" i="19"/>
  <c r="A4783" i="19"/>
  <c r="A4784" i="19"/>
  <c r="A4785" i="19"/>
  <c r="A4786" i="19"/>
  <c r="A4787" i="19"/>
  <c r="A4788" i="19"/>
  <c r="A4789" i="19"/>
  <c r="A4790" i="19"/>
  <c r="A4791" i="19"/>
  <c r="A4792" i="19"/>
  <c r="A4793" i="19"/>
  <c r="A4794" i="19"/>
  <c r="A4795" i="19"/>
  <c r="A4796" i="19"/>
  <c r="A4797" i="19"/>
  <c r="A4798" i="19"/>
  <c r="A4799" i="19"/>
  <c r="A4800" i="19"/>
  <c r="A4801" i="19"/>
  <c r="A4802" i="19"/>
  <c r="A4803" i="19"/>
  <c r="A4804" i="19"/>
  <c r="A4805" i="19"/>
  <c r="A4806" i="19"/>
  <c r="A4807" i="19"/>
  <c r="A4808" i="19"/>
  <c r="A4809" i="19"/>
  <c r="A4810" i="19"/>
  <c r="A4811" i="19"/>
  <c r="A4812" i="19"/>
  <c r="A4813" i="19"/>
  <c r="A4814" i="19"/>
  <c r="A4815" i="19"/>
  <c r="A4816" i="19"/>
  <c r="A4817" i="19"/>
  <c r="A4818" i="19"/>
  <c r="A4819" i="19"/>
  <c r="A4820" i="19"/>
  <c r="A4821" i="19"/>
  <c r="A4822" i="19"/>
  <c r="A4823" i="19"/>
  <c r="A4824" i="19"/>
  <c r="A4825" i="19"/>
  <c r="A4826" i="19"/>
  <c r="A4827" i="19"/>
  <c r="A4828" i="19"/>
  <c r="A4829" i="19"/>
  <c r="A4830" i="19"/>
  <c r="A4831" i="19"/>
  <c r="A4832" i="19"/>
  <c r="A4833" i="19"/>
  <c r="A4834" i="19"/>
  <c r="A4835" i="19"/>
  <c r="A4836" i="19"/>
  <c r="A4837" i="19"/>
  <c r="A4838" i="19"/>
  <c r="A4839" i="19"/>
  <c r="A4840" i="19"/>
  <c r="A4841" i="19"/>
  <c r="A4842" i="19"/>
  <c r="A4843" i="19"/>
  <c r="A4844" i="19"/>
  <c r="A4845" i="19"/>
  <c r="A4846" i="19"/>
  <c r="A4847" i="19"/>
  <c r="A4848" i="19"/>
  <c r="A4849" i="19"/>
  <c r="A4850" i="19"/>
  <c r="A4851" i="19"/>
  <c r="A4852" i="19"/>
  <c r="A4853" i="19"/>
  <c r="A4854" i="19"/>
  <c r="A4855" i="19"/>
  <c r="A4856" i="19"/>
  <c r="A4857" i="19"/>
  <c r="A4858" i="19"/>
  <c r="A4859" i="19"/>
  <c r="A4860" i="19"/>
  <c r="A4861" i="19"/>
  <c r="A4862" i="19"/>
  <c r="A4863" i="19"/>
  <c r="A4864" i="19"/>
  <c r="A4865" i="19"/>
  <c r="A4866" i="19"/>
  <c r="A4867" i="19"/>
  <c r="A4868" i="19"/>
  <c r="A4869" i="19"/>
  <c r="A4870" i="19"/>
  <c r="A4871" i="19"/>
  <c r="A4872" i="19"/>
  <c r="A4873" i="19"/>
  <c r="A4874" i="19"/>
  <c r="A4875" i="19"/>
  <c r="A4876" i="19"/>
  <c r="A4877" i="19"/>
  <c r="A4878" i="19"/>
  <c r="A4879" i="19"/>
  <c r="A4880" i="19"/>
  <c r="A4881" i="19"/>
  <c r="A4882" i="19"/>
  <c r="A4883" i="19"/>
  <c r="A4884" i="19"/>
  <c r="A4885" i="19"/>
  <c r="A4886" i="19"/>
  <c r="A4887" i="19"/>
  <c r="A4888" i="19"/>
  <c r="A4889" i="19"/>
  <c r="A4890" i="19"/>
  <c r="A4891" i="19"/>
  <c r="A4892" i="19"/>
  <c r="A4893" i="19"/>
  <c r="A4894" i="19"/>
  <c r="A4895" i="19"/>
  <c r="A4896" i="19"/>
  <c r="A4897" i="19"/>
  <c r="A4898" i="19"/>
  <c r="A4899" i="19"/>
  <c r="A4900" i="19"/>
  <c r="A4901" i="19"/>
  <c r="A4902" i="19"/>
  <c r="A4903" i="19"/>
  <c r="A4904" i="19"/>
  <c r="A4905" i="19"/>
  <c r="A4906" i="19"/>
  <c r="A4907" i="19"/>
  <c r="A4908" i="19"/>
  <c r="A4909" i="19"/>
  <c r="A4910" i="19"/>
  <c r="A4911" i="19"/>
  <c r="A4912" i="19"/>
  <c r="A4913" i="19"/>
  <c r="A4914" i="19"/>
  <c r="A4915" i="19"/>
  <c r="A4916" i="19"/>
  <c r="A4917" i="19"/>
  <c r="A4918" i="19"/>
  <c r="A4919" i="19"/>
  <c r="A4920" i="19"/>
  <c r="A4921" i="19"/>
  <c r="A4922" i="19"/>
  <c r="A4923" i="19"/>
  <c r="A4924" i="19"/>
  <c r="A4925" i="19"/>
  <c r="A4926" i="19"/>
  <c r="A4927" i="19"/>
  <c r="A4928" i="19"/>
  <c r="A4929" i="19"/>
  <c r="A4930" i="19"/>
  <c r="A4931" i="19"/>
  <c r="A4932" i="19"/>
  <c r="A4933" i="19"/>
  <c r="A4934" i="19"/>
  <c r="A4935" i="19"/>
  <c r="A4936" i="19"/>
  <c r="A4937" i="19"/>
  <c r="A4938" i="19"/>
  <c r="A4939" i="19"/>
  <c r="A4940" i="19"/>
  <c r="A4941" i="19"/>
  <c r="A4942" i="19"/>
  <c r="A4943" i="19"/>
  <c r="A4944" i="19"/>
  <c r="A4945" i="19"/>
  <c r="A4946" i="19"/>
  <c r="A4947" i="19"/>
  <c r="A4948" i="19"/>
  <c r="A4949" i="19"/>
  <c r="A4950" i="19"/>
  <c r="A4951" i="19"/>
  <c r="A4952" i="19"/>
  <c r="A4953" i="19"/>
  <c r="A4954" i="19"/>
  <c r="A4955" i="19"/>
  <c r="A4956" i="19"/>
  <c r="A4957" i="19"/>
  <c r="A4958" i="19"/>
  <c r="A4959" i="19"/>
  <c r="A4960" i="19"/>
  <c r="A4961" i="19"/>
  <c r="A4962" i="19"/>
  <c r="A4963" i="19"/>
  <c r="A4964" i="19"/>
  <c r="A4965" i="19"/>
  <c r="A4966" i="19"/>
  <c r="A4967" i="19"/>
  <c r="A4968" i="19"/>
  <c r="A4969" i="19"/>
  <c r="A4970" i="19"/>
  <c r="A4971" i="19"/>
  <c r="A4972" i="19"/>
  <c r="A4973" i="19"/>
  <c r="A4974" i="19"/>
  <c r="A4975" i="19"/>
  <c r="A4976" i="19"/>
  <c r="A4977" i="19"/>
  <c r="A4978" i="19"/>
  <c r="A4979" i="19"/>
  <c r="A4980" i="19"/>
  <c r="A4981" i="19"/>
  <c r="A4982" i="19"/>
  <c r="A4983" i="19"/>
  <c r="A4984" i="19"/>
  <c r="A4985" i="19"/>
  <c r="A4986" i="19"/>
  <c r="A4987" i="19"/>
  <c r="A4988" i="19"/>
  <c r="A4989" i="19"/>
  <c r="A4990" i="19"/>
  <c r="A4991" i="19"/>
  <c r="A4992" i="19"/>
  <c r="A4993" i="19"/>
  <c r="A4994" i="19"/>
  <c r="A4995" i="19"/>
  <c r="A4996" i="19"/>
  <c r="A4997" i="19"/>
  <c r="A4998" i="19"/>
  <c r="A4999" i="19"/>
  <c r="A5000" i="19"/>
  <c r="A5001" i="19"/>
  <c r="A5002" i="19"/>
  <c r="A5003" i="19"/>
  <c r="A5004" i="19"/>
  <c r="A5005" i="19"/>
  <c r="A5006" i="19"/>
  <c r="A5007" i="19"/>
  <c r="A5008" i="19"/>
  <c r="A5009" i="19"/>
  <c r="A5010" i="19"/>
  <c r="A5011" i="19"/>
  <c r="A5012" i="19"/>
  <c r="A5013" i="19"/>
  <c r="A5014" i="19"/>
  <c r="A5015" i="19"/>
  <c r="A5016" i="19"/>
  <c r="A5017" i="19"/>
  <c r="A5018" i="19"/>
  <c r="A5019" i="19"/>
  <c r="A5020" i="19"/>
  <c r="A5021" i="19"/>
  <c r="A5022" i="19"/>
  <c r="A5023" i="19"/>
  <c r="A5024" i="19"/>
  <c r="A5025" i="19"/>
  <c r="A5026" i="19"/>
  <c r="A5027" i="19"/>
  <c r="A5028" i="19"/>
  <c r="A5029" i="19"/>
  <c r="A5030" i="19"/>
  <c r="A5031" i="19"/>
  <c r="A5032" i="19"/>
  <c r="A5033" i="19"/>
  <c r="A5034" i="19"/>
  <c r="A5035" i="19"/>
  <c r="A5036" i="19"/>
  <c r="A5037" i="19"/>
  <c r="A5038" i="19"/>
  <c r="A5039" i="19"/>
  <c r="A5040" i="19"/>
  <c r="A5041" i="19"/>
  <c r="A5042" i="19"/>
  <c r="A5043" i="19"/>
  <c r="A5044" i="19"/>
  <c r="A5045" i="19"/>
  <c r="A5046" i="19"/>
  <c r="A5047" i="19"/>
  <c r="A5048" i="19"/>
  <c r="A5049" i="19"/>
  <c r="A5050" i="19"/>
  <c r="A5051" i="19"/>
  <c r="A5052" i="19"/>
  <c r="A5053" i="19"/>
  <c r="A5054" i="19"/>
  <c r="A5055" i="19"/>
  <c r="A5056" i="19"/>
  <c r="A5057" i="19"/>
  <c r="A5058" i="19"/>
  <c r="A5059" i="19"/>
  <c r="A5060" i="19"/>
  <c r="A5061" i="19"/>
  <c r="A5062" i="19"/>
  <c r="A5063" i="19"/>
  <c r="A5064" i="19"/>
  <c r="A5065" i="19"/>
  <c r="A5066" i="19"/>
  <c r="A5067" i="19"/>
  <c r="A5068" i="19"/>
  <c r="A5069" i="19"/>
  <c r="A5070" i="19"/>
  <c r="A5071" i="19"/>
  <c r="A5072" i="19"/>
  <c r="A5073" i="19"/>
  <c r="A5074" i="19"/>
  <c r="A5075" i="19"/>
  <c r="A5076" i="19"/>
  <c r="A5077" i="19"/>
  <c r="A5078" i="19"/>
  <c r="A5079" i="19"/>
  <c r="A5080" i="19"/>
  <c r="A5081" i="19"/>
  <c r="A5082" i="19"/>
  <c r="A5083" i="19"/>
  <c r="A5084" i="19"/>
  <c r="A5085" i="19"/>
  <c r="A5086" i="19"/>
  <c r="A5087" i="19"/>
  <c r="A5088" i="19"/>
  <c r="A5089" i="19"/>
  <c r="A5090" i="19"/>
  <c r="A5091" i="19"/>
  <c r="A5092" i="19"/>
  <c r="A5093" i="19"/>
  <c r="A5094" i="19"/>
  <c r="A5095" i="19"/>
  <c r="A5096" i="19"/>
  <c r="A5097" i="19"/>
  <c r="A5098" i="19"/>
  <c r="A5099" i="19"/>
  <c r="A5100" i="19"/>
  <c r="A5101" i="19"/>
  <c r="A5102" i="19"/>
  <c r="A5103" i="19"/>
  <c r="A5104" i="19"/>
  <c r="A5105" i="19"/>
  <c r="A5106" i="19"/>
  <c r="A5107" i="19"/>
  <c r="A5108" i="19"/>
  <c r="A5109" i="19"/>
  <c r="A5110" i="19"/>
  <c r="A5111" i="19"/>
  <c r="A5112" i="19"/>
  <c r="A5113" i="19"/>
  <c r="A5114" i="19"/>
  <c r="A5115" i="19"/>
  <c r="A5116" i="19"/>
  <c r="A5117" i="19"/>
  <c r="A5118" i="19"/>
  <c r="A5119" i="19"/>
  <c r="A5120" i="19"/>
  <c r="A5121" i="19"/>
  <c r="A5122" i="19"/>
  <c r="A5123" i="19"/>
  <c r="A5124" i="19"/>
  <c r="A5125" i="19"/>
  <c r="A5126" i="19"/>
  <c r="A5127" i="19"/>
  <c r="A5128" i="19"/>
  <c r="A5129" i="19"/>
  <c r="A5130" i="19"/>
  <c r="A5131" i="19"/>
  <c r="A5132" i="19"/>
  <c r="A5133" i="19"/>
  <c r="A5134" i="19"/>
  <c r="A5135" i="19"/>
  <c r="A5136" i="19"/>
  <c r="A5137" i="19"/>
  <c r="A5138" i="19"/>
  <c r="A5139" i="19"/>
  <c r="A5140" i="19"/>
  <c r="A5141" i="19"/>
  <c r="A5142" i="19"/>
  <c r="A5143" i="19"/>
  <c r="A5144" i="19"/>
  <c r="A5145" i="19"/>
  <c r="A5146" i="19"/>
  <c r="A5147" i="19"/>
  <c r="A5148" i="19"/>
  <c r="A5149" i="19"/>
  <c r="A5150" i="19"/>
  <c r="A5151" i="19"/>
  <c r="A5152" i="19"/>
  <c r="A5153" i="19"/>
  <c r="A5154" i="19"/>
  <c r="A5155" i="19"/>
  <c r="A5156" i="19"/>
  <c r="A5157" i="19"/>
  <c r="A5158" i="19"/>
  <c r="A5159" i="19"/>
  <c r="A5160" i="19"/>
  <c r="A5161" i="19"/>
  <c r="A5162" i="19"/>
  <c r="A5163" i="19"/>
  <c r="A5164" i="19"/>
  <c r="A5165" i="19"/>
  <c r="A5166" i="19"/>
  <c r="A5167" i="19"/>
  <c r="A5168" i="19"/>
  <c r="A5169" i="19"/>
  <c r="A5170" i="19"/>
  <c r="A5171" i="19"/>
  <c r="A5172" i="19"/>
  <c r="A5173" i="19"/>
  <c r="A5174" i="19"/>
  <c r="A5175" i="19"/>
  <c r="A5176" i="19"/>
  <c r="A5177" i="19"/>
  <c r="A5178" i="19"/>
  <c r="A5179" i="19"/>
  <c r="A5180" i="19"/>
  <c r="A5181" i="19"/>
  <c r="A5182" i="19"/>
  <c r="A5183" i="19"/>
  <c r="A5184" i="19"/>
  <c r="A5185" i="19"/>
  <c r="A5186" i="19"/>
  <c r="A5187" i="19"/>
  <c r="A5188" i="19"/>
  <c r="A5189" i="19"/>
  <c r="A5190" i="19"/>
  <c r="A5191" i="19"/>
  <c r="A5192" i="19"/>
  <c r="A5193" i="19"/>
  <c r="A5194" i="19"/>
  <c r="A5195" i="19"/>
  <c r="A5196" i="19"/>
  <c r="A5197" i="19"/>
  <c r="A5198" i="19"/>
  <c r="A5199" i="19"/>
  <c r="A5200" i="19"/>
  <c r="A5201" i="19"/>
  <c r="A5202" i="19"/>
  <c r="A5203" i="19"/>
  <c r="A5204" i="19"/>
  <c r="A5205" i="19"/>
  <c r="A5206" i="19"/>
  <c r="A5207" i="19"/>
  <c r="A5208" i="19"/>
  <c r="A5209" i="19"/>
  <c r="A5210" i="19"/>
  <c r="A5211" i="19"/>
  <c r="A5212" i="19"/>
  <c r="A5213" i="19"/>
  <c r="A5214" i="19"/>
  <c r="A5215" i="19"/>
  <c r="A5216" i="19"/>
  <c r="A5217" i="19"/>
  <c r="A5218" i="19"/>
  <c r="A5219" i="19"/>
  <c r="A5220" i="19"/>
  <c r="A5221" i="19"/>
  <c r="A5222" i="19"/>
  <c r="A5223" i="19"/>
  <c r="A5224" i="19"/>
  <c r="A5225" i="19"/>
  <c r="A5226" i="19"/>
  <c r="A5227" i="19"/>
  <c r="A5228" i="19"/>
  <c r="A5229" i="19"/>
  <c r="A5230" i="19"/>
  <c r="A5231" i="19"/>
  <c r="A5232" i="19"/>
  <c r="A5233" i="19"/>
  <c r="A5234" i="19"/>
  <c r="A5235" i="19"/>
  <c r="A5236" i="19"/>
  <c r="A5237" i="19"/>
  <c r="A5238" i="19"/>
  <c r="A5239" i="19"/>
  <c r="A5240" i="19"/>
  <c r="A5241" i="19"/>
  <c r="A5242" i="19"/>
  <c r="A5243" i="19"/>
  <c r="A5244" i="19"/>
  <c r="A5245" i="19"/>
  <c r="A5246" i="19"/>
  <c r="A5247" i="19"/>
  <c r="A5248" i="19"/>
  <c r="A5249" i="19"/>
  <c r="A5250" i="19"/>
  <c r="A5251" i="19"/>
  <c r="A5252" i="19"/>
  <c r="A5253" i="19"/>
  <c r="A5254" i="19"/>
  <c r="A5255" i="19"/>
  <c r="A5256" i="19"/>
  <c r="A5257" i="19"/>
  <c r="A5258" i="19"/>
  <c r="A5259" i="19"/>
  <c r="A5260" i="19"/>
  <c r="A5261" i="19"/>
  <c r="A5262" i="19"/>
  <c r="A5263" i="19"/>
  <c r="A5264" i="19"/>
  <c r="A5265" i="19"/>
  <c r="A5266" i="19"/>
  <c r="A5267" i="19"/>
  <c r="A5268" i="19"/>
  <c r="A5269" i="19"/>
  <c r="A5270" i="19"/>
  <c r="A5271" i="19"/>
  <c r="A5272" i="19"/>
  <c r="A5273" i="19"/>
  <c r="A5274" i="19"/>
  <c r="A5275" i="19"/>
  <c r="A5276" i="19"/>
  <c r="A5277" i="19"/>
  <c r="A5278" i="19"/>
  <c r="A5279" i="19"/>
  <c r="A5280" i="19"/>
  <c r="A5281" i="19"/>
  <c r="A5282" i="19"/>
  <c r="A5283" i="19"/>
  <c r="A5284" i="19"/>
  <c r="A5285" i="19"/>
  <c r="A5286" i="19"/>
  <c r="A5287" i="19"/>
  <c r="A5288" i="19"/>
  <c r="A5289" i="19"/>
  <c r="A5290" i="19"/>
  <c r="A5291" i="19"/>
  <c r="A5292" i="19"/>
  <c r="A5293" i="19"/>
  <c r="A5294" i="19"/>
  <c r="A5295" i="19"/>
  <c r="A5296" i="19"/>
  <c r="A5297" i="19"/>
  <c r="A5298" i="19"/>
  <c r="A5299" i="19"/>
  <c r="A5300" i="19"/>
  <c r="A5301" i="19"/>
  <c r="A5302" i="19"/>
  <c r="A5303" i="19"/>
  <c r="A5304" i="19"/>
  <c r="A5305" i="19"/>
  <c r="A5306" i="19"/>
  <c r="A5307" i="19"/>
  <c r="A5308" i="19"/>
  <c r="A5309" i="19"/>
  <c r="A5310" i="19"/>
  <c r="A5311" i="19"/>
  <c r="A5312" i="19"/>
  <c r="A5313" i="19"/>
  <c r="A5314" i="19"/>
  <c r="A5315" i="19"/>
  <c r="A5316" i="19"/>
  <c r="A5317" i="19"/>
  <c r="A5318" i="19"/>
  <c r="A5319" i="19"/>
  <c r="A5320" i="19"/>
  <c r="A5321" i="19"/>
  <c r="A5322" i="19"/>
  <c r="A5323" i="19"/>
  <c r="A5324" i="19"/>
  <c r="A5325" i="19"/>
  <c r="A5326" i="19"/>
  <c r="A5327" i="19"/>
  <c r="A5328" i="19"/>
  <c r="A5329" i="19"/>
  <c r="A5330" i="19"/>
  <c r="A5331" i="19"/>
  <c r="A5332" i="19"/>
  <c r="A5333" i="19"/>
  <c r="A5334" i="19"/>
  <c r="A5335" i="19"/>
  <c r="A5336" i="19"/>
  <c r="A5337" i="19"/>
  <c r="A5338" i="19"/>
  <c r="A5339" i="19"/>
  <c r="A5340" i="19"/>
  <c r="A5341" i="19"/>
  <c r="A5342" i="19"/>
  <c r="A5343" i="19"/>
  <c r="A5344" i="19"/>
  <c r="A5345" i="19"/>
  <c r="A5346" i="19"/>
  <c r="A5347" i="19"/>
  <c r="A5348" i="19"/>
  <c r="A5349" i="19"/>
  <c r="A5350" i="19"/>
  <c r="A5351" i="19"/>
  <c r="A5352" i="19"/>
  <c r="A5353" i="19"/>
  <c r="A5354" i="19"/>
  <c r="A5355" i="19"/>
  <c r="A5356" i="19"/>
  <c r="A5357" i="19"/>
  <c r="A5358" i="19"/>
  <c r="A5359" i="19"/>
  <c r="A5360" i="19"/>
  <c r="A5361" i="19"/>
  <c r="A5362" i="19"/>
  <c r="A5363" i="19"/>
  <c r="A5364" i="19"/>
  <c r="A5365" i="19"/>
  <c r="A5366" i="19"/>
  <c r="A5367" i="19"/>
  <c r="A5368" i="19"/>
  <c r="A5369" i="19"/>
  <c r="A5370" i="19"/>
  <c r="A5371" i="19"/>
  <c r="A5372" i="19"/>
  <c r="A5373" i="19"/>
  <c r="A5374" i="19"/>
  <c r="A5375" i="19"/>
  <c r="A5376" i="19"/>
  <c r="A5377" i="19"/>
  <c r="A5378" i="19"/>
  <c r="A5379" i="19"/>
  <c r="A5380" i="19"/>
  <c r="A5381" i="19"/>
  <c r="A5382" i="19"/>
  <c r="A5383" i="19"/>
  <c r="A5384" i="19"/>
  <c r="A5385" i="19"/>
  <c r="A5386" i="19"/>
  <c r="A5387" i="19"/>
  <c r="A5388" i="19"/>
  <c r="A5389" i="19"/>
  <c r="A5390" i="19"/>
  <c r="A5391" i="19"/>
  <c r="A5392" i="19"/>
  <c r="A5393" i="19"/>
  <c r="A5394" i="19"/>
  <c r="A5395" i="19"/>
  <c r="A5396" i="19"/>
  <c r="A5397" i="19"/>
  <c r="A5398" i="19"/>
  <c r="A5399" i="19"/>
  <c r="A5400" i="19"/>
  <c r="A5401" i="19"/>
  <c r="A5402" i="19"/>
  <c r="A5403" i="19"/>
  <c r="A5404" i="19"/>
  <c r="A5405" i="19"/>
  <c r="A5406" i="19"/>
  <c r="A5407" i="19"/>
  <c r="A5408" i="19"/>
  <c r="A5409" i="19"/>
  <c r="A5410" i="19"/>
  <c r="A5411" i="19"/>
  <c r="A5412" i="19"/>
  <c r="A5413" i="19"/>
  <c r="A5414" i="19"/>
  <c r="A5415" i="19"/>
  <c r="A5416" i="19"/>
  <c r="A5417" i="19"/>
  <c r="A5418" i="19"/>
  <c r="A5419" i="19"/>
  <c r="A5420" i="19"/>
  <c r="A5421" i="19"/>
  <c r="A5422" i="19"/>
  <c r="A5423" i="19"/>
  <c r="A5424" i="19"/>
  <c r="A5425" i="19"/>
  <c r="A5426" i="19"/>
  <c r="A5427" i="19"/>
  <c r="A5428" i="19"/>
  <c r="A5429" i="19"/>
  <c r="A5430" i="19"/>
  <c r="A5431" i="19"/>
  <c r="A5432" i="19"/>
  <c r="A5433" i="19"/>
  <c r="A5434" i="19"/>
  <c r="A5435" i="19"/>
  <c r="A5436" i="19"/>
  <c r="A5437" i="19"/>
  <c r="A5438" i="19"/>
  <c r="A5439" i="19"/>
  <c r="A5440" i="19"/>
  <c r="A5441" i="19"/>
  <c r="A5442" i="19"/>
  <c r="A5443" i="19"/>
  <c r="A5444" i="19"/>
  <c r="A5445" i="19"/>
  <c r="A5446" i="19"/>
  <c r="A5447" i="19"/>
  <c r="A5448" i="19"/>
  <c r="A5449" i="19"/>
  <c r="A5450" i="19"/>
  <c r="A5451" i="19"/>
  <c r="A5452" i="19"/>
  <c r="A5453" i="19"/>
  <c r="A5454" i="19"/>
  <c r="A5455" i="19"/>
  <c r="A5456" i="19"/>
  <c r="A5457" i="19"/>
  <c r="A5458" i="19"/>
  <c r="A5459" i="19"/>
  <c r="A5460" i="19"/>
  <c r="A5461" i="19"/>
  <c r="A5462" i="19"/>
  <c r="A5463" i="19"/>
  <c r="A5464" i="19"/>
  <c r="A5465" i="19"/>
  <c r="A5466" i="19"/>
  <c r="A5467" i="19"/>
  <c r="A5468" i="19"/>
  <c r="A5469" i="19"/>
  <c r="A5470" i="19"/>
  <c r="A5471" i="19"/>
  <c r="A5472" i="19"/>
  <c r="A5473" i="19"/>
  <c r="A5474" i="19"/>
  <c r="A5475" i="19"/>
  <c r="A5476" i="19"/>
  <c r="A5477" i="19"/>
  <c r="A5478" i="19"/>
  <c r="A5479" i="19"/>
  <c r="A5480" i="19"/>
  <c r="A5481" i="19"/>
  <c r="A5482" i="19"/>
  <c r="A5483" i="19"/>
  <c r="A5484" i="19"/>
  <c r="A5485" i="19"/>
  <c r="A5486" i="19"/>
  <c r="A5487" i="19"/>
  <c r="A5488" i="19"/>
  <c r="A5489" i="19"/>
  <c r="A5490" i="19"/>
  <c r="A5491" i="19"/>
  <c r="A5492" i="19"/>
  <c r="A5493" i="19"/>
  <c r="A5494" i="19"/>
  <c r="A5495" i="19"/>
  <c r="A5496" i="19"/>
  <c r="A5497" i="19"/>
  <c r="A5498" i="19"/>
  <c r="A5499" i="19"/>
  <c r="A5500" i="19"/>
  <c r="A5501" i="19"/>
  <c r="A5502" i="19"/>
  <c r="A5503" i="19"/>
  <c r="A5504" i="19"/>
  <c r="A5505" i="19"/>
  <c r="A5506" i="19"/>
  <c r="A5507" i="19"/>
  <c r="A5508" i="19"/>
  <c r="A5509" i="19"/>
  <c r="A5510" i="19"/>
  <c r="A5511" i="19"/>
  <c r="A5512" i="19"/>
  <c r="A5513" i="19"/>
  <c r="A5514" i="19"/>
  <c r="A5515" i="19"/>
  <c r="A5516" i="19"/>
  <c r="A5517" i="19"/>
  <c r="A5518" i="19"/>
  <c r="A5519" i="19"/>
  <c r="A5520" i="19"/>
  <c r="A5521" i="19"/>
  <c r="A5522" i="19"/>
  <c r="A5523" i="19"/>
  <c r="A5524" i="19"/>
  <c r="A5525" i="19"/>
  <c r="A5526" i="19"/>
  <c r="A5527" i="19"/>
  <c r="A5528" i="19"/>
  <c r="A5529" i="19"/>
  <c r="A5530" i="19"/>
  <c r="A5531" i="19"/>
  <c r="A5532" i="19"/>
  <c r="A5533" i="19"/>
  <c r="A5534" i="19"/>
  <c r="A5535" i="19"/>
  <c r="A5536" i="19"/>
  <c r="A5537" i="19"/>
  <c r="A5538" i="19"/>
  <c r="A5539" i="19"/>
  <c r="A5540" i="19"/>
  <c r="A5541" i="19"/>
  <c r="A5542" i="19"/>
  <c r="A5543" i="19"/>
  <c r="A5544" i="19"/>
  <c r="A5545" i="19"/>
  <c r="A5546" i="19"/>
  <c r="A5547" i="19"/>
  <c r="A5548" i="19"/>
  <c r="A5549" i="19"/>
  <c r="A5550" i="19"/>
  <c r="A5551" i="19"/>
  <c r="A5552" i="19"/>
  <c r="A5553" i="19"/>
  <c r="A5554" i="19"/>
  <c r="A5555" i="19"/>
  <c r="A5556" i="19"/>
  <c r="A5557" i="19"/>
  <c r="A5558" i="19"/>
  <c r="A5559" i="19"/>
  <c r="A5560" i="19"/>
  <c r="A5561" i="19"/>
  <c r="A5562" i="19"/>
  <c r="A5563" i="19"/>
  <c r="A5564" i="19"/>
  <c r="A5565" i="19"/>
  <c r="A5566" i="19"/>
  <c r="A5567" i="19"/>
  <c r="A5568" i="19"/>
  <c r="A5569" i="19"/>
  <c r="A5570" i="19"/>
  <c r="A5571" i="19"/>
  <c r="A5572" i="19"/>
  <c r="A5573" i="19"/>
  <c r="A5574" i="19"/>
  <c r="A5575" i="19"/>
  <c r="A5576" i="19"/>
  <c r="A5577" i="19"/>
  <c r="A5578" i="19"/>
  <c r="A5579" i="19"/>
  <c r="A5580" i="19"/>
  <c r="A5581" i="19"/>
  <c r="A5582" i="19"/>
  <c r="A5583" i="19"/>
  <c r="A5584" i="19"/>
  <c r="A5585" i="19"/>
  <c r="A5586" i="19"/>
  <c r="A5587" i="19"/>
  <c r="A5588" i="19"/>
  <c r="A5589" i="19"/>
  <c r="A5590" i="19"/>
  <c r="A5591" i="19"/>
  <c r="A5592" i="19"/>
  <c r="A5593" i="19"/>
  <c r="A5594" i="19"/>
  <c r="A5595" i="19"/>
  <c r="A5596" i="19"/>
  <c r="A5597" i="19"/>
  <c r="A5598" i="19"/>
  <c r="A5599" i="19"/>
  <c r="A5600" i="19"/>
  <c r="A5601" i="19"/>
  <c r="A5602" i="19"/>
  <c r="A5603" i="19"/>
  <c r="A5604" i="19"/>
  <c r="A5605" i="19"/>
  <c r="A5606" i="19"/>
  <c r="A5607" i="19"/>
  <c r="A5608" i="19"/>
  <c r="A5609" i="19"/>
  <c r="A5610" i="19"/>
  <c r="A5611" i="19"/>
  <c r="A5612" i="19"/>
  <c r="A5613" i="19"/>
  <c r="A5614" i="19"/>
  <c r="A5615" i="19"/>
  <c r="A5616" i="19"/>
  <c r="A5617" i="19"/>
  <c r="A5618" i="19"/>
  <c r="A5619" i="19"/>
  <c r="A5620" i="19"/>
  <c r="A5621" i="19"/>
  <c r="A5622" i="19"/>
  <c r="A5623" i="19"/>
  <c r="A5624" i="19"/>
  <c r="A5625" i="19"/>
  <c r="A5626" i="19"/>
  <c r="A5627" i="19"/>
  <c r="A5628" i="19"/>
  <c r="A5629" i="19"/>
  <c r="A5630" i="19"/>
  <c r="A5631" i="19"/>
  <c r="A5632" i="19"/>
  <c r="A5633" i="19"/>
  <c r="A5634" i="19"/>
  <c r="A5635" i="19"/>
  <c r="A5636" i="19"/>
  <c r="A5637" i="19"/>
  <c r="A5638" i="19"/>
  <c r="A5639" i="19"/>
  <c r="A5640" i="19"/>
  <c r="A5641" i="19"/>
  <c r="A5642" i="19"/>
  <c r="A5643" i="19"/>
  <c r="A5644" i="19"/>
  <c r="A5645" i="19"/>
  <c r="A5646" i="19"/>
  <c r="A5647" i="19"/>
  <c r="A5648" i="19"/>
  <c r="A5649" i="19"/>
  <c r="A5650" i="19"/>
  <c r="A5651" i="19"/>
  <c r="A5652" i="19"/>
  <c r="A5653" i="19"/>
  <c r="A5654" i="19"/>
  <c r="A5655" i="19"/>
  <c r="A5656" i="19"/>
  <c r="A5657" i="19"/>
  <c r="A5658" i="19"/>
  <c r="A5659" i="19"/>
  <c r="A5660" i="19"/>
  <c r="A5661" i="19"/>
  <c r="A5662" i="19"/>
  <c r="A5663" i="19"/>
  <c r="A5664" i="19"/>
  <c r="A5665" i="19"/>
  <c r="A5666" i="19"/>
  <c r="A5667" i="19"/>
  <c r="A5668" i="19"/>
  <c r="A5669" i="19"/>
  <c r="A5670" i="19"/>
  <c r="A5671" i="19"/>
  <c r="A5672" i="19"/>
  <c r="A5673" i="19"/>
  <c r="A5674" i="19"/>
  <c r="A5675" i="19"/>
  <c r="A5676" i="19"/>
  <c r="A5677" i="19"/>
  <c r="A5678" i="19"/>
  <c r="A5679" i="19"/>
  <c r="A5680" i="19"/>
  <c r="A5681" i="19"/>
  <c r="A5682" i="19"/>
  <c r="A5683" i="19"/>
  <c r="A5684" i="19"/>
  <c r="A5685" i="19"/>
  <c r="A5686" i="19"/>
  <c r="A5687" i="19"/>
  <c r="A5688" i="19"/>
  <c r="A5689" i="19"/>
  <c r="A5690" i="19"/>
  <c r="A5691" i="19"/>
  <c r="A5692" i="19"/>
  <c r="A5693" i="19"/>
  <c r="A5694" i="19"/>
  <c r="A5695" i="19"/>
  <c r="A5696" i="19"/>
  <c r="A5697" i="19"/>
  <c r="A5698" i="19"/>
  <c r="A5699" i="19"/>
  <c r="A5700" i="19"/>
  <c r="A5701" i="19"/>
  <c r="A5702" i="19"/>
  <c r="A5703" i="19"/>
  <c r="A5704" i="19"/>
  <c r="A5705" i="19"/>
  <c r="A5706" i="19"/>
  <c r="A5707" i="19"/>
  <c r="A5708" i="19"/>
  <c r="A5709" i="19"/>
  <c r="A5710" i="19"/>
  <c r="A5711" i="19"/>
  <c r="A5712" i="19"/>
  <c r="A5713" i="19"/>
  <c r="A5750" i="19"/>
  <c r="A5751" i="19"/>
  <c r="A5752" i="19"/>
  <c r="A5753" i="19"/>
  <c r="A5754" i="19"/>
  <c r="A5755" i="19"/>
  <c r="A5756" i="19"/>
  <c r="A5757" i="19"/>
  <c r="A5758" i="19"/>
  <c r="A5759" i="19"/>
  <c r="A5760" i="19"/>
  <c r="A5761" i="19"/>
  <c r="A5762" i="19"/>
  <c r="A5763" i="19"/>
  <c r="A5764" i="19"/>
  <c r="A5765" i="19"/>
  <c r="A5766" i="19"/>
  <c r="A5767" i="19"/>
  <c r="A5768" i="19"/>
  <c r="A5769" i="19"/>
  <c r="A5770" i="19"/>
  <c r="A5771" i="19"/>
  <c r="A5772" i="19"/>
  <c r="A5773" i="19"/>
  <c r="A5774" i="19"/>
  <c r="A5775" i="19"/>
  <c r="A5776" i="19"/>
  <c r="A5777" i="19"/>
  <c r="A5778" i="19"/>
  <c r="A5779" i="19"/>
  <c r="A5780" i="19"/>
  <c r="A5781" i="19"/>
  <c r="A5782" i="19"/>
  <c r="A5783" i="19"/>
  <c r="A5784" i="19"/>
  <c r="A5785" i="19"/>
  <c r="A5786" i="19"/>
  <c r="A5787" i="19"/>
  <c r="A5788" i="19"/>
  <c r="A5789" i="19"/>
  <c r="A5790" i="19"/>
  <c r="A5791" i="19"/>
  <c r="A5792" i="19"/>
  <c r="A5793" i="19"/>
  <c r="A5794" i="19"/>
  <c r="A5795" i="19"/>
  <c r="A5796" i="19"/>
  <c r="A5797" i="19"/>
  <c r="A5798" i="19"/>
  <c r="A5799" i="19"/>
  <c r="A5800" i="19"/>
  <c r="A5801" i="19"/>
  <c r="A5802" i="19"/>
  <c r="A5803" i="19"/>
  <c r="A5804" i="19"/>
  <c r="A5805" i="19"/>
  <c r="A5806" i="19"/>
  <c r="A5807" i="19"/>
  <c r="A5808" i="19"/>
  <c r="A5809" i="19"/>
  <c r="A5810" i="19"/>
  <c r="A5811" i="19"/>
  <c r="A5812" i="19"/>
  <c r="A5813" i="19"/>
  <c r="A5814" i="19"/>
  <c r="A5815" i="19"/>
  <c r="A5816" i="19"/>
  <c r="A5817" i="19"/>
  <c r="A5818" i="19"/>
  <c r="A5819" i="19"/>
  <c r="A5820" i="19"/>
  <c r="A5821" i="19"/>
  <c r="A5822" i="19"/>
  <c r="A5823" i="19"/>
  <c r="A5824" i="19"/>
  <c r="A5825" i="19"/>
  <c r="A5826" i="19"/>
  <c r="A5827" i="19"/>
  <c r="A5828" i="19"/>
  <c r="A5829" i="19"/>
  <c r="A5830" i="19"/>
  <c r="A5831" i="19"/>
  <c r="A5832" i="19"/>
  <c r="A5833" i="19"/>
  <c r="A5834" i="19"/>
  <c r="A5835" i="19"/>
  <c r="A5836" i="19"/>
  <c r="A5837" i="19"/>
  <c r="A5838" i="19"/>
  <c r="A5839" i="19"/>
  <c r="A5840" i="19"/>
  <c r="A5841" i="19"/>
  <c r="A5842" i="19"/>
  <c r="A5843" i="19"/>
  <c r="A5844" i="19"/>
  <c r="A5845" i="19"/>
  <c r="A5846" i="19"/>
  <c r="A5847" i="19"/>
  <c r="A5848" i="19"/>
  <c r="A5849" i="19"/>
  <c r="A5850" i="19"/>
  <c r="A5851" i="19"/>
  <c r="A5852" i="19"/>
  <c r="A5853" i="19"/>
  <c r="A5854" i="19"/>
  <c r="A5855" i="19"/>
  <c r="A5856" i="19"/>
  <c r="A5857" i="19"/>
  <c r="A5858" i="19"/>
  <c r="A5859" i="19"/>
  <c r="A5860" i="19"/>
  <c r="A5861" i="19"/>
  <c r="A5862" i="19"/>
  <c r="A5863" i="19"/>
  <c r="A5864" i="19"/>
  <c r="A5865" i="19"/>
  <c r="A5866" i="19"/>
  <c r="A5867" i="19"/>
  <c r="A5868" i="19"/>
  <c r="A5869" i="19"/>
  <c r="A5870" i="19"/>
  <c r="A5871" i="19"/>
  <c r="A5872" i="19"/>
  <c r="A5873" i="19"/>
  <c r="A5874" i="19"/>
  <c r="A5875" i="19"/>
  <c r="A5876" i="19"/>
  <c r="A5877" i="19"/>
  <c r="A5878" i="19"/>
  <c r="A5879" i="19"/>
  <c r="A5880" i="19"/>
  <c r="A5881" i="19"/>
  <c r="A5882" i="19"/>
  <c r="A5883" i="19"/>
  <c r="A5884" i="19"/>
  <c r="A5885" i="19"/>
  <c r="A5886" i="19"/>
  <c r="A5887" i="19"/>
  <c r="A5888" i="19"/>
  <c r="A5889" i="19"/>
  <c r="A5890" i="19"/>
  <c r="A5891" i="19"/>
  <c r="A5892" i="19"/>
  <c r="A5893" i="19"/>
  <c r="A5894" i="19"/>
  <c r="A5895" i="19"/>
  <c r="A5896" i="19"/>
  <c r="A5897" i="19"/>
  <c r="A5898" i="19"/>
  <c r="A5899" i="19"/>
  <c r="A5900" i="19"/>
  <c r="A5901" i="19"/>
  <c r="A5902" i="19"/>
  <c r="A5903" i="19"/>
  <c r="A5904" i="19"/>
  <c r="A5905" i="19"/>
  <c r="A5906" i="19"/>
  <c r="A5907" i="19"/>
  <c r="A5908" i="19"/>
  <c r="A5909" i="19"/>
  <c r="A5910" i="19"/>
  <c r="A5911" i="19"/>
  <c r="A5912" i="19"/>
  <c r="A5913" i="19"/>
  <c r="A5914" i="19"/>
  <c r="A5915" i="19"/>
  <c r="A5916" i="19"/>
  <c r="A5917" i="19"/>
  <c r="A5918" i="19"/>
  <c r="A5919" i="19"/>
  <c r="A5920" i="19"/>
  <c r="A5921" i="19"/>
  <c r="A5922" i="19"/>
  <c r="A5923" i="19"/>
  <c r="A5924" i="19"/>
  <c r="A5925" i="19"/>
  <c r="A5926" i="19"/>
  <c r="A5927" i="19"/>
  <c r="A5928" i="19"/>
  <c r="A5929" i="19"/>
  <c r="A5930" i="19"/>
  <c r="A5931" i="19"/>
  <c r="A5932" i="19"/>
  <c r="A5933" i="19"/>
  <c r="A5934" i="19"/>
  <c r="A5935" i="19"/>
  <c r="A5936" i="19"/>
  <c r="A5937" i="19"/>
  <c r="A5938" i="19"/>
  <c r="A5939" i="19"/>
  <c r="A5940" i="19"/>
  <c r="A5941" i="19"/>
  <c r="A5942" i="19"/>
  <c r="A5943" i="19"/>
  <c r="A5944" i="19"/>
  <c r="A5945" i="19"/>
  <c r="A5946" i="19"/>
  <c r="A5947" i="19"/>
  <c r="A5948" i="19"/>
  <c r="A5949" i="19"/>
  <c r="A5950" i="19"/>
  <c r="A5951" i="19"/>
  <c r="A5952" i="19"/>
  <c r="A5953" i="19"/>
  <c r="A5954" i="19"/>
  <c r="A5955" i="19"/>
  <c r="A5956" i="19"/>
  <c r="A5957" i="19"/>
  <c r="A5958" i="19"/>
  <c r="A5959" i="19"/>
  <c r="A5960" i="19"/>
  <c r="A5961" i="19"/>
  <c r="A5962" i="19"/>
  <c r="A5963" i="19"/>
  <c r="A5964" i="19"/>
  <c r="A5965" i="19"/>
  <c r="A5966" i="19"/>
  <c r="A5967" i="19"/>
  <c r="A5968" i="19"/>
  <c r="A5969" i="19"/>
  <c r="A5970" i="19"/>
  <c r="A5971" i="19"/>
  <c r="A5972" i="19"/>
  <c r="A5973" i="19"/>
  <c r="A5974" i="19"/>
  <c r="A5975" i="19"/>
  <c r="A5976" i="19"/>
  <c r="A5977" i="19"/>
  <c r="A5978" i="19"/>
  <c r="A5979" i="19"/>
  <c r="A5980" i="19"/>
  <c r="A5981" i="19"/>
  <c r="A5982" i="19"/>
  <c r="A5983" i="19"/>
  <c r="A5984" i="19"/>
  <c r="A5985" i="19"/>
  <c r="A5986" i="19"/>
  <c r="A5987" i="19"/>
  <c r="A5988" i="19"/>
  <c r="A5989" i="19"/>
  <c r="A5990" i="19"/>
  <c r="A5991" i="19"/>
  <c r="A5992" i="19"/>
  <c r="A5993" i="19"/>
  <c r="A5994" i="19"/>
  <c r="A5995" i="19"/>
  <c r="A5996" i="19"/>
  <c r="A5997" i="19"/>
  <c r="A5998" i="19"/>
  <c r="A5999" i="19"/>
  <c r="A6000" i="19"/>
  <c r="A6001" i="19"/>
  <c r="A6002" i="19"/>
  <c r="A6003" i="19"/>
  <c r="A6004" i="19"/>
  <c r="A6005" i="19"/>
  <c r="A6006" i="19"/>
  <c r="A6007" i="19"/>
  <c r="A6008" i="19"/>
  <c r="A6009" i="19"/>
  <c r="A6010" i="19"/>
  <c r="A6011" i="19"/>
  <c r="A6012" i="19"/>
  <c r="A6013" i="19"/>
  <c r="A6014" i="19"/>
  <c r="A6015" i="19"/>
  <c r="A6016" i="19"/>
  <c r="A6017" i="19"/>
  <c r="A6018" i="19"/>
  <c r="A6019" i="19"/>
  <c r="A6020" i="19"/>
  <c r="A6021" i="19"/>
  <c r="A6022" i="19"/>
  <c r="A6023" i="19"/>
  <c r="A6024" i="19"/>
  <c r="A6025" i="19"/>
  <c r="A6026" i="19"/>
  <c r="A6027" i="19"/>
  <c r="A6028" i="19"/>
  <c r="A6029" i="19"/>
  <c r="A6030" i="19"/>
  <c r="A6031" i="19"/>
  <c r="A6032" i="19"/>
  <c r="A6033" i="19"/>
  <c r="A6034" i="19"/>
  <c r="A6035" i="19"/>
  <c r="A6036" i="19"/>
  <c r="A6037" i="19"/>
  <c r="A6038" i="19"/>
  <c r="A6039" i="19"/>
  <c r="A6040" i="19"/>
  <c r="A6041" i="19"/>
  <c r="A6042" i="19"/>
  <c r="A6043" i="19"/>
  <c r="A6044" i="19"/>
  <c r="A6045" i="19"/>
  <c r="A6046" i="19"/>
  <c r="A6047" i="19"/>
  <c r="A6048" i="19"/>
  <c r="A6049" i="19"/>
  <c r="A6050" i="19"/>
  <c r="A6051" i="19"/>
  <c r="A6052" i="19"/>
  <c r="A6053" i="19"/>
  <c r="A6054" i="19"/>
  <c r="A6055" i="19"/>
  <c r="A6056" i="19"/>
  <c r="A6057" i="19"/>
  <c r="A6058" i="19"/>
  <c r="A6059" i="19"/>
  <c r="A6060" i="19"/>
  <c r="A6061" i="19"/>
  <c r="A6062" i="19"/>
  <c r="A6063" i="19"/>
  <c r="A6064" i="19"/>
  <c r="A6065" i="19"/>
  <c r="A6066" i="19"/>
  <c r="A6067" i="19"/>
  <c r="A6068" i="19"/>
  <c r="A6069" i="19"/>
  <c r="A6070" i="19"/>
  <c r="A6071" i="19"/>
  <c r="A6072" i="19"/>
  <c r="A6073" i="19"/>
  <c r="A6074" i="19"/>
  <c r="A6075" i="19"/>
  <c r="A6076" i="19"/>
  <c r="A6077" i="19"/>
  <c r="A6078" i="19"/>
  <c r="A6079" i="19"/>
  <c r="A6080" i="19"/>
  <c r="A6081" i="19"/>
  <c r="A6082" i="19"/>
  <c r="A6083" i="19"/>
  <c r="A6084" i="19"/>
  <c r="A6085" i="19"/>
  <c r="A6086" i="19"/>
  <c r="A6087" i="19"/>
  <c r="A6088" i="19"/>
  <c r="A6089" i="19"/>
  <c r="A6090" i="19"/>
  <c r="A6091" i="19"/>
  <c r="A6092" i="19"/>
  <c r="A6093" i="19"/>
  <c r="A6094" i="19"/>
  <c r="A6095" i="19"/>
  <c r="A6096" i="19"/>
  <c r="A6097" i="19"/>
  <c r="A6098" i="19"/>
  <c r="A6099" i="19"/>
  <c r="A6100" i="19"/>
  <c r="A6101" i="19"/>
  <c r="A6102" i="19"/>
  <c r="A6103" i="19"/>
  <c r="A6104" i="19"/>
  <c r="A6105" i="19"/>
  <c r="A6106" i="19"/>
  <c r="A6107" i="19"/>
  <c r="A6108" i="19"/>
  <c r="A6109" i="19"/>
  <c r="A6110" i="19"/>
  <c r="A6111" i="19"/>
  <c r="A6112" i="19"/>
  <c r="A6113" i="19"/>
  <c r="A6114" i="19"/>
  <c r="A6115" i="19"/>
  <c r="A6116" i="19"/>
  <c r="A6117" i="19"/>
  <c r="A6118" i="19"/>
  <c r="A6119" i="19"/>
  <c r="A6120" i="19"/>
  <c r="A6121" i="19"/>
  <c r="A6122" i="19"/>
  <c r="A6123" i="19"/>
  <c r="A6124" i="19"/>
  <c r="A6125" i="19"/>
  <c r="A6126" i="19"/>
  <c r="A6127" i="19"/>
  <c r="A6128" i="19"/>
  <c r="A6129" i="19"/>
  <c r="A6130" i="19"/>
  <c r="A6131" i="19"/>
  <c r="A6132" i="19"/>
  <c r="A6133" i="19"/>
  <c r="A6134" i="19"/>
  <c r="A6135" i="19"/>
  <c r="A6136" i="19"/>
  <c r="A6137" i="19"/>
  <c r="A6138" i="19"/>
  <c r="A6139" i="19"/>
  <c r="A6140" i="19"/>
  <c r="A6141" i="19"/>
  <c r="A6142" i="19"/>
  <c r="A6143" i="19"/>
  <c r="A6144" i="19"/>
  <c r="A6145" i="19"/>
  <c r="A6146" i="19"/>
  <c r="A6147" i="19"/>
  <c r="A6148" i="19"/>
  <c r="A6149" i="19"/>
  <c r="A6150" i="19"/>
  <c r="A6151" i="19"/>
  <c r="A6152" i="19"/>
  <c r="A6153" i="19"/>
  <c r="A6154" i="19"/>
  <c r="A6155" i="19"/>
  <c r="A6156" i="19"/>
  <c r="A6157" i="19"/>
  <c r="A6158" i="19"/>
  <c r="A6159" i="19"/>
  <c r="A6160" i="19"/>
  <c r="A6161" i="19"/>
  <c r="A6162" i="19"/>
  <c r="A6163" i="19"/>
  <c r="A6164" i="19"/>
  <c r="A6165" i="19"/>
  <c r="A6166" i="19"/>
  <c r="A6167" i="19"/>
  <c r="A6168" i="19"/>
  <c r="A6169" i="19"/>
  <c r="A6170" i="19"/>
  <c r="A6171" i="19"/>
  <c r="A6172" i="19"/>
  <c r="A6173" i="19"/>
  <c r="A6174" i="19"/>
  <c r="A6175" i="19"/>
  <c r="A6176" i="19"/>
  <c r="A6177" i="19"/>
  <c r="A6178" i="19"/>
  <c r="A6179" i="19"/>
  <c r="A6180" i="19"/>
  <c r="A6181" i="19"/>
  <c r="A6182" i="19"/>
  <c r="A6183" i="19"/>
  <c r="A6184" i="19"/>
  <c r="A6185" i="19"/>
  <c r="A6186" i="19"/>
  <c r="A6187" i="19"/>
  <c r="A6188" i="19"/>
  <c r="A6189" i="19"/>
  <c r="A6190" i="19"/>
  <c r="A6191" i="19"/>
  <c r="A6192" i="19"/>
  <c r="A6193" i="19"/>
  <c r="A6194" i="19"/>
  <c r="A6195" i="19"/>
  <c r="A6196" i="19"/>
  <c r="A6197" i="19"/>
  <c r="A6198" i="19"/>
  <c r="A6199" i="19"/>
  <c r="A6200" i="19"/>
  <c r="A6201" i="19"/>
  <c r="A6202" i="19"/>
  <c r="A6203" i="19"/>
  <c r="A6204" i="19"/>
  <c r="A6205" i="19"/>
  <c r="A6206" i="19"/>
  <c r="A6207" i="19"/>
  <c r="A6208" i="19"/>
  <c r="A6209" i="19"/>
  <c r="A6210" i="19"/>
  <c r="A6211" i="19"/>
  <c r="A6212" i="19"/>
  <c r="A6213" i="19"/>
  <c r="A6214" i="19"/>
  <c r="A6215" i="19"/>
  <c r="A6216" i="19"/>
  <c r="A6217" i="19"/>
  <c r="A6218" i="19"/>
  <c r="A6219" i="19"/>
  <c r="A6220" i="19"/>
  <c r="A6221" i="19"/>
  <c r="A6222" i="19"/>
  <c r="A6223" i="19"/>
  <c r="A6224" i="19"/>
  <c r="A6225" i="19"/>
  <c r="A6226" i="19"/>
  <c r="A6227" i="19"/>
  <c r="A6228" i="19"/>
  <c r="A6229" i="19"/>
  <c r="A6230" i="19"/>
  <c r="A6231" i="19"/>
  <c r="A6232" i="19"/>
  <c r="A6233" i="19"/>
  <c r="A6234" i="19"/>
  <c r="A6235" i="19"/>
  <c r="A6236" i="19"/>
  <c r="A6237" i="19"/>
  <c r="A6238" i="19"/>
  <c r="A6239" i="19"/>
  <c r="A6240" i="19"/>
  <c r="A6241" i="19"/>
  <c r="A6242" i="19"/>
  <c r="A6243" i="19"/>
  <c r="A6244" i="19"/>
  <c r="A6245" i="19"/>
  <c r="A6246" i="19"/>
  <c r="A6247" i="19"/>
  <c r="A6248" i="19"/>
  <c r="A6249" i="19"/>
  <c r="A6250" i="19"/>
  <c r="A6251" i="19"/>
  <c r="A6252" i="19"/>
  <c r="A6253" i="19"/>
  <c r="A6254" i="19"/>
  <c r="A6255" i="19"/>
  <c r="A6256" i="19"/>
  <c r="A6257" i="19"/>
  <c r="A6258" i="19"/>
  <c r="A6259" i="19"/>
  <c r="A6260" i="19"/>
  <c r="A6261" i="19"/>
  <c r="A6262" i="19"/>
  <c r="A6263" i="19"/>
  <c r="A6264" i="19"/>
  <c r="A6265" i="19"/>
  <c r="A6266" i="19"/>
  <c r="A6267" i="19"/>
  <c r="A6268" i="19"/>
  <c r="A6269" i="19"/>
  <c r="A6270" i="19"/>
  <c r="A6271" i="19"/>
  <c r="A6272" i="19"/>
  <c r="A6273" i="19"/>
  <c r="A6274" i="19"/>
  <c r="A6275" i="19"/>
  <c r="A6276" i="19"/>
  <c r="A6277" i="19"/>
  <c r="A6278" i="19"/>
  <c r="A6279" i="19"/>
  <c r="A6280" i="19"/>
  <c r="A6281" i="19"/>
  <c r="A6282" i="19"/>
  <c r="A6283" i="19"/>
  <c r="A6284" i="19"/>
  <c r="A6285" i="19"/>
  <c r="A6286" i="19"/>
  <c r="A6287" i="19"/>
  <c r="A6288" i="19"/>
  <c r="A6289" i="19"/>
  <c r="A6290" i="19"/>
  <c r="A6291" i="19"/>
  <c r="A6292" i="19"/>
  <c r="A6293" i="19"/>
  <c r="A6294" i="19"/>
  <c r="A6295" i="19"/>
  <c r="A6296" i="19"/>
  <c r="A6297" i="19"/>
  <c r="A6298" i="19"/>
  <c r="A6299" i="19"/>
  <c r="A6300" i="19"/>
  <c r="A6301" i="19"/>
  <c r="A6302" i="19"/>
  <c r="A6303" i="19"/>
  <c r="A6304" i="19"/>
  <c r="A6305" i="19"/>
  <c r="A6306" i="19"/>
  <c r="A6307" i="19"/>
  <c r="A6308" i="19"/>
  <c r="A6309" i="19"/>
  <c r="A6310" i="19"/>
  <c r="A6311" i="19"/>
  <c r="A6312" i="19"/>
  <c r="A6313" i="19"/>
  <c r="A6314" i="19"/>
  <c r="A6315" i="19"/>
  <c r="A6316" i="19"/>
  <c r="A6317" i="19"/>
  <c r="A6318" i="19"/>
  <c r="A6319" i="19"/>
  <c r="A6320" i="19"/>
  <c r="A6321" i="19"/>
  <c r="A6322" i="19"/>
  <c r="A6323" i="19"/>
  <c r="A6324" i="19"/>
  <c r="A6325" i="19"/>
  <c r="A6326" i="19"/>
  <c r="A6327" i="19"/>
  <c r="A6328" i="19"/>
  <c r="A6329" i="19"/>
  <c r="A6330" i="19"/>
  <c r="A6331" i="19"/>
  <c r="A6332" i="19"/>
  <c r="A6333" i="19"/>
  <c r="A6334" i="19"/>
  <c r="A6335" i="19"/>
  <c r="A6336" i="19"/>
  <c r="A6337" i="19"/>
  <c r="A6338" i="19"/>
  <c r="A6339" i="19"/>
  <c r="A6340" i="19"/>
  <c r="A6341" i="19"/>
  <c r="A6342" i="19"/>
  <c r="A6343" i="19"/>
  <c r="A6344" i="19"/>
  <c r="A6345" i="19"/>
  <c r="A6346" i="19"/>
  <c r="A6347" i="19"/>
  <c r="A6348" i="19"/>
  <c r="A6349" i="19"/>
  <c r="A6350" i="19"/>
  <c r="A6351" i="19"/>
  <c r="A6352" i="19"/>
  <c r="A6353" i="19"/>
  <c r="A6354" i="19"/>
  <c r="A6355" i="19"/>
  <c r="A6356" i="19"/>
  <c r="A6357" i="19"/>
  <c r="A6358" i="19"/>
  <c r="A6359" i="19"/>
  <c r="A6360" i="19"/>
  <c r="A6361" i="19"/>
  <c r="A6362" i="19"/>
  <c r="A6363" i="19"/>
  <c r="A6364" i="19"/>
  <c r="A6365" i="19"/>
  <c r="A6366" i="19"/>
  <c r="A6367" i="19"/>
  <c r="A6368" i="19"/>
  <c r="A6369" i="19"/>
  <c r="A6370" i="19"/>
  <c r="A6371" i="19"/>
  <c r="A6372" i="19"/>
  <c r="A6373" i="19"/>
  <c r="A6374" i="19"/>
  <c r="A6375" i="19"/>
  <c r="A6376" i="19"/>
  <c r="A6377" i="19"/>
  <c r="A6378" i="19"/>
  <c r="A6379" i="19"/>
  <c r="A6380" i="19"/>
  <c r="A6381" i="19"/>
  <c r="A6382" i="19"/>
  <c r="A6383" i="19"/>
  <c r="A6384" i="19"/>
  <c r="A6385" i="19"/>
  <c r="A6386" i="19"/>
  <c r="A6387" i="19"/>
  <c r="A6388" i="19"/>
  <c r="A6389" i="19"/>
  <c r="A6390" i="19"/>
  <c r="A6391" i="19"/>
  <c r="A6392" i="19"/>
  <c r="A6393" i="19"/>
  <c r="A6394" i="19"/>
  <c r="A6395" i="19"/>
  <c r="A6396" i="19"/>
  <c r="A6397" i="19"/>
  <c r="A6398" i="19"/>
  <c r="A6399" i="19"/>
  <c r="A6400" i="19"/>
  <c r="A6401" i="19"/>
  <c r="A6402" i="19"/>
  <c r="A6403" i="19"/>
  <c r="A6404" i="19"/>
  <c r="A6405" i="19"/>
  <c r="A6406" i="19"/>
  <c r="A6407" i="19"/>
  <c r="A6408" i="19"/>
  <c r="A6409" i="19"/>
  <c r="A6410" i="19"/>
  <c r="A6411" i="19"/>
  <c r="A6412" i="19"/>
  <c r="A6413" i="19"/>
  <c r="A6414" i="19"/>
  <c r="A6415" i="19"/>
  <c r="A6416" i="19"/>
  <c r="A6417" i="19"/>
  <c r="A6418" i="19"/>
  <c r="A6419" i="19"/>
  <c r="A6420" i="19"/>
  <c r="A6421" i="19"/>
  <c r="A6422" i="19"/>
  <c r="A6423" i="19"/>
  <c r="A6424" i="19"/>
  <c r="A6425" i="19"/>
  <c r="A6426" i="19"/>
  <c r="A6427" i="19"/>
  <c r="A6428" i="19"/>
  <c r="A6429" i="19"/>
  <c r="A6430" i="19"/>
  <c r="A6431" i="19"/>
  <c r="A6432" i="19"/>
  <c r="A6433" i="19"/>
  <c r="A6434" i="19"/>
  <c r="A6435" i="19"/>
  <c r="A6436" i="19"/>
  <c r="A6437" i="19"/>
  <c r="A6438" i="19"/>
  <c r="A6439" i="19"/>
  <c r="A6440" i="19"/>
  <c r="A6441" i="19"/>
  <c r="A6442" i="19"/>
  <c r="A6443" i="19"/>
  <c r="A6444" i="19"/>
  <c r="A6445" i="19"/>
  <c r="A6446" i="19"/>
  <c r="A6447" i="19"/>
  <c r="A6448" i="19"/>
  <c r="A6449" i="19"/>
  <c r="A6450" i="19"/>
  <c r="A6451" i="19"/>
  <c r="A6452" i="19"/>
  <c r="A6453" i="19"/>
  <c r="A6454" i="19"/>
  <c r="A6455" i="19"/>
  <c r="A6456" i="19"/>
  <c r="A6457" i="19"/>
  <c r="A6458" i="19"/>
  <c r="A6459" i="19"/>
  <c r="A6460" i="19"/>
  <c r="A6461" i="19"/>
  <c r="A6462" i="19"/>
  <c r="A6463" i="19"/>
  <c r="A6464" i="19"/>
  <c r="A6465" i="19"/>
  <c r="A6466" i="19"/>
  <c r="A6467" i="19"/>
  <c r="A6468" i="19"/>
  <c r="A6469" i="19"/>
  <c r="A6470" i="19"/>
  <c r="A6471" i="19"/>
  <c r="A6472" i="19"/>
  <c r="A6473" i="19"/>
  <c r="A6474" i="19"/>
  <c r="A6475" i="19"/>
  <c r="A6476" i="19"/>
  <c r="A6477" i="19"/>
  <c r="A6478" i="19"/>
  <c r="A6479" i="19"/>
  <c r="A6480" i="19"/>
  <c r="A6481" i="19"/>
  <c r="A6482" i="19"/>
  <c r="A6483" i="19"/>
  <c r="A6484" i="19"/>
  <c r="A6485" i="19"/>
  <c r="A6486" i="19"/>
  <c r="A6487" i="19"/>
  <c r="A6488" i="19"/>
  <c r="A6489" i="19"/>
  <c r="A6490" i="19"/>
  <c r="A6491" i="19"/>
  <c r="A6492" i="19"/>
  <c r="A6493" i="19"/>
  <c r="A6494" i="19"/>
  <c r="A6495" i="19"/>
  <c r="A6496" i="19"/>
  <c r="A6497" i="19"/>
  <c r="A6498" i="19"/>
  <c r="A6499" i="19"/>
  <c r="A6500" i="19"/>
  <c r="A6501" i="19"/>
  <c r="A6502" i="19"/>
  <c r="A6503" i="19"/>
  <c r="A6504" i="19"/>
  <c r="A6505" i="19"/>
  <c r="A6506" i="19"/>
  <c r="A6507" i="19"/>
  <c r="A6508" i="19"/>
  <c r="A6509" i="19"/>
  <c r="A6510" i="19"/>
  <c r="A6511" i="19"/>
  <c r="A6512" i="19"/>
  <c r="A6513" i="19"/>
  <c r="A6514" i="19"/>
  <c r="A6515" i="19"/>
  <c r="A6516" i="19"/>
  <c r="A6517" i="19"/>
  <c r="A6518" i="19"/>
  <c r="A6519" i="19"/>
  <c r="A6520" i="19"/>
  <c r="A6521" i="19"/>
  <c r="A6522" i="19"/>
  <c r="A6523" i="19"/>
  <c r="A6524" i="19"/>
  <c r="A6525" i="19"/>
  <c r="A6526" i="19"/>
  <c r="A6527" i="19"/>
  <c r="A6528" i="19"/>
  <c r="A6529" i="19"/>
  <c r="A6530" i="19"/>
  <c r="A6531" i="19"/>
  <c r="A6532" i="19"/>
  <c r="A6533" i="19"/>
  <c r="A6534" i="19"/>
  <c r="A6535" i="19"/>
  <c r="A6536" i="19"/>
  <c r="A6537" i="19"/>
  <c r="A6538" i="19"/>
  <c r="A6539" i="19"/>
  <c r="A6540" i="19"/>
  <c r="A6541" i="19"/>
  <c r="A6542" i="19"/>
  <c r="A6543" i="19"/>
  <c r="A6544" i="19"/>
  <c r="A6545" i="19"/>
  <c r="A6546" i="19"/>
  <c r="A6547" i="19"/>
  <c r="A6548" i="19"/>
  <c r="A6549" i="19"/>
  <c r="A6550" i="19"/>
  <c r="A6551" i="19"/>
  <c r="A6552" i="19"/>
  <c r="A6553" i="19"/>
  <c r="A6554" i="19"/>
  <c r="A6555" i="19"/>
  <c r="A6556" i="19"/>
  <c r="A6557" i="19"/>
  <c r="A6558" i="19"/>
  <c r="A6559" i="19"/>
  <c r="A6560" i="19"/>
  <c r="A6561" i="19"/>
  <c r="A6562" i="19"/>
  <c r="A6563" i="19"/>
  <c r="A6564" i="19"/>
  <c r="A6565" i="19"/>
  <c r="A6566" i="19"/>
  <c r="A6567" i="19"/>
  <c r="A6568" i="19"/>
  <c r="A6569" i="19"/>
  <c r="A6570" i="19"/>
  <c r="A6571" i="19"/>
  <c r="A6572" i="19"/>
  <c r="A6573" i="19"/>
  <c r="A6574" i="19"/>
  <c r="A6575" i="19"/>
  <c r="A6576" i="19"/>
  <c r="A6577" i="19"/>
  <c r="A6578" i="19"/>
  <c r="A6579" i="19"/>
  <c r="A6580" i="19"/>
  <c r="A6581" i="19"/>
  <c r="A6582" i="19"/>
  <c r="A6583" i="19"/>
  <c r="A6584" i="19"/>
  <c r="A6585" i="19"/>
  <c r="A6586" i="19"/>
  <c r="A6587" i="19"/>
  <c r="A6588" i="19"/>
  <c r="A6589" i="19"/>
  <c r="A6590" i="19"/>
  <c r="A6591" i="19"/>
  <c r="A6592" i="19"/>
  <c r="A6593" i="19"/>
  <c r="A6594" i="19"/>
  <c r="A6595" i="19"/>
  <c r="A6596" i="19"/>
  <c r="A6597" i="19"/>
  <c r="A6598" i="19"/>
  <c r="A6599" i="19"/>
  <c r="A6600" i="19"/>
  <c r="A6601" i="19"/>
  <c r="A6602" i="19"/>
  <c r="A6603" i="19"/>
  <c r="A6604" i="19"/>
  <c r="A6605" i="19"/>
  <c r="A6606" i="19"/>
  <c r="A6607" i="19"/>
  <c r="A6608" i="19"/>
  <c r="A6609" i="19"/>
  <c r="A6610" i="19"/>
  <c r="A6611" i="19"/>
  <c r="A6612" i="19"/>
  <c r="A6613" i="19"/>
  <c r="A6614" i="19"/>
  <c r="A6615" i="19"/>
  <c r="A6616" i="19"/>
  <c r="A6617" i="19"/>
  <c r="A6618" i="19"/>
  <c r="A6619" i="19"/>
  <c r="A6620" i="19"/>
  <c r="A6621" i="19"/>
  <c r="A6622" i="19"/>
  <c r="A6623" i="19"/>
  <c r="A6624" i="19"/>
  <c r="A6625" i="19"/>
  <c r="A6626" i="19"/>
  <c r="A6627" i="19"/>
  <c r="A6628" i="19"/>
  <c r="A6629" i="19"/>
  <c r="A6630" i="19"/>
  <c r="A6631" i="19"/>
  <c r="A6632" i="19"/>
  <c r="A6633" i="19"/>
  <c r="A6634" i="19"/>
  <c r="A6635" i="19"/>
  <c r="A6636" i="19"/>
  <c r="A6637" i="19"/>
  <c r="A6638" i="19"/>
  <c r="A6639" i="19"/>
  <c r="A6640" i="19"/>
  <c r="A6641" i="19"/>
  <c r="A6642" i="19"/>
  <c r="A6643" i="19"/>
  <c r="A6644" i="19"/>
  <c r="A6645" i="19"/>
  <c r="A6646" i="19"/>
  <c r="A6647" i="19"/>
  <c r="A6648" i="19"/>
  <c r="A6649" i="19"/>
  <c r="A6650" i="19"/>
  <c r="A6651" i="19"/>
  <c r="A6652" i="19"/>
  <c r="A6653" i="19"/>
  <c r="A6654" i="19"/>
  <c r="A6655" i="19"/>
  <c r="A6656" i="19"/>
  <c r="A6657" i="19"/>
  <c r="A6658" i="19"/>
  <c r="A6659" i="19"/>
  <c r="A6660" i="19"/>
  <c r="A6661" i="19"/>
  <c r="A6662" i="19"/>
  <c r="A6663" i="19"/>
  <c r="A6664" i="19"/>
  <c r="A6665" i="19"/>
  <c r="A6666" i="19"/>
  <c r="A6667" i="19"/>
  <c r="A6668" i="19"/>
  <c r="A6669" i="19"/>
  <c r="A6670" i="19"/>
  <c r="A6671" i="19"/>
  <c r="A6672" i="19"/>
  <c r="A6673" i="19"/>
  <c r="A6674" i="19"/>
  <c r="A6675" i="19"/>
  <c r="A6676" i="19"/>
  <c r="A6677" i="19"/>
  <c r="A6678" i="19"/>
  <c r="A6679" i="19"/>
  <c r="A6680" i="19"/>
  <c r="A6681" i="19"/>
  <c r="A6682" i="19"/>
  <c r="A6683" i="19"/>
  <c r="A6684" i="19"/>
  <c r="A6685" i="19"/>
  <c r="A6686" i="19"/>
  <c r="A6687" i="19"/>
  <c r="A6688" i="19"/>
  <c r="A6689" i="19"/>
  <c r="A6690" i="19"/>
  <c r="A6691" i="19"/>
  <c r="A6692" i="19"/>
  <c r="A6693" i="19"/>
  <c r="A6694" i="19"/>
  <c r="A6695" i="19"/>
  <c r="A6696" i="19"/>
  <c r="A6697" i="19"/>
  <c r="A6698" i="19"/>
  <c r="A6699" i="19"/>
  <c r="A6700" i="19"/>
  <c r="A6701" i="19"/>
  <c r="A6702" i="19"/>
  <c r="A6703" i="19"/>
  <c r="A6704" i="19"/>
  <c r="A6705" i="19"/>
  <c r="A6706" i="19"/>
  <c r="A6707" i="19"/>
  <c r="A6708" i="19"/>
  <c r="A6709" i="19"/>
  <c r="A6710" i="19"/>
  <c r="A6711" i="19"/>
  <c r="A6712" i="19"/>
  <c r="A6713" i="19"/>
  <c r="A6714" i="19"/>
  <c r="A6715" i="19"/>
  <c r="A6716" i="19"/>
  <c r="A6717" i="19"/>
  <c r="A6718" i="19"/>
  <c r="A6719" i="19"/>
  <c r="A6720" i="19"/>
  <c r="A6721" i="19"/>
  <c r="A6722" i="19"/>
  <c r="A6723" i="19"/>
  <c r="A6724" i="19"/>
  <c r="A6725" i="19"/>
  <c r="A6726" i="19"/>
  <c r="A6727" i="19"/>
  <c r="A6728" i="19"/>
  <c r="A6729" i="19"/>
  <c r="A6730" i="19"/>
  <c r="A6731" i="19"/>
  <c r="A6732" i="19"/>
  <c r="A6733" i="19"/>
  <c r="A6734" i="19"/>
  <c r="A6735" i="19"/>
  <c r="A6736" i="19"/>
  <c r="A6737" i="19"/>
  <c r="A6738" i="19"/>
  <c r="A6739" i="19"/>
  <c r="A6740" i="19"/>
  <c r="A6741" i="19"/>
  <c r="A6742" i="19"/>
  <c r="A6743" i="19"/>
  <c r="A6744" i="19"/>
  <c r="A6745" i="19"/>
  <c r="A6746" i="19"/>
  <c r="A6747" i="19"/>
  <c r="A6748" i="19"/>
  <c r="A6749" i="19"/>
  <c r="A6750" i="19"/>
  <c r="A6751" i="19"/>
  <c r="A6752" i="19"/>
  <c r="A6753" i="19"/>
  <c r="A6754" i="19"/>
  <c r="A6755" i="19"/>
  <c r="A6756" i="19"/>
  <c r="A6757" i="19"/>
  <c r="A6758" i="19"/>
  <c r="A6759" i="19"/>
  <c r="A6760" i="19"/>
  <c r="A6761" i="19"/>
  <c r="A6762" i="19"/>
  <c r="A6763" i="19"/>
  <c r="A6764" i="19"/>
  <c r="A6765" i="19"/>
  <c r="A6766" i="19"/>
  <c r="A6767" i="19"/>
  <c r="A6768" i="19"/>
  <c r="A6769" i="19"/>
  <c r="A6770" i="19"/>
  <c r="A6771" i="19"/>
  <c r="A6772" i="19"/>
  <c r="A6773" i="19"/>
  <c r="A6774" i="19"/>
  <c r="A6775" i="19"/>
  <c r="A6776" i="19"/>
  <c r="A6777" i="19"/>
  <c r="A6778" i="19"/>
  <c r="A6779" i="19"/>
  <c r="A6780" i="19"/>
  <c r="A6781" i="19"/>
  <c r="A6782" i="19"/>
  <c r="A6783" i="19"/>
  <c r="A6784" i="19"/>
  <c r="A6785" i="19"/>
  <c r="A6786" i="19"/>
  <c r="A6787" i="19"/>
  <c r="A6788" i="19"/>
  <c r="A6789" i="19"/>
  <c r="A6790" i="19"/>
  <c r="A6791" i="19"/>
  <c r="A6792" i="19"/>
  <c r="A6793" i="19"/>
  <c r="A6794" i="19"/>
  <c r="A6795" i="19"/>
  <c r="A6796" i="19"/>
  <c r="A6797" i="19"/>
  <c r="A6798" i="19"/>
  <c r="A6799" i="19"/>
  <c r="A6800" i="19"/>
  <c r="A6801" i="19"/>
  <c r="A6802" i="19"/>
  <c r="A6803" i="19"/>
  <c r="A6804" i="19"/>
  <c r="A6805" i="19"/>
  <c r="A6806" i="19"/>
  <c r="A6807" i="19"/>
  <c r="A6808" i="19"/>
  <c r="A6809" i="19"/>
  <c r="A6810" i="19"/>
  <c r="A6811" i="19"/>
  <c r="A6812" i="19"/>
  <c r="A6813" i="19"/>
  <c r="A6814" i="19"/>
  <c r="A6815" i="19"/>
  <c r="A6816" i="19"/>
  <c r="A6817" i="19"/>
  <c r="A6818" i="19"/>
  <c r="A6819" i="19"/>
  <c r="A6820" i="19"/>
  <c r="A6821" i="19"/>
  <c r="A6822" i="19"/>
  <c r="A6823" i="19"/>
  <c r="A6824" i="19"/>
  <c r="A6825" i="19"/>
  <c r="A6826" i="19"/>
  <c r="A6827" i="19"/>
  <c r="A6828" i="19"/>
  <c r="A6829" i="19"/>
  <c r="A6830" i="19"/>
  <c r="A6831" i="19"/>
  <c r="A6832" i="19"/>
  <c r="A6833" i="19"/>
  <c r="A6834" i="19"/>
  <c r="A6835" i="19"/>
  <c r="A6836" i="19"/>
  <c r="A6837" i="19"/>
  <c r="A6838" i="19"/>
  <c r="A6839" i="19"/>
  <c r="A6840" i="19"/>
  <c r="A6841" i="19"/>
  <c r="A6842" i="19"/>
  <c r="A6843" i="19"/>
  <c r="A6844" i="19"/>
  <c r="A6845" i="19"/>
  <c r="A6846" i="19"/>
  <c r="A6847" i="19"/>
  <c r="A6848" i="19"/>
  <c r="A6849" i="19"/>
  <c r="A6850" i="19"/>
  <c r="A6851" i="19"/>
  <c r="A6852" i="19"/>
  <c r="A6853" i="19"/>
  <c r="A6854" i="19"/>
  <c r="A6855" i="19"/>
  <c r="A6856" i="19"/>
  <c r="A6857" i="19"/>
  <c r="A6858" i="19"/>
  <c r="A6859" i="19"/>
  <c r="A6860" i="19"/>
  <c r="A6861" i="19"/>
  <c r="A6862" i="19"/>
  <c r="A6863" i="19"/>
  <c r="A6864" i="19"/>
  <c r="A6865" i="19"/>
  <c r="A6866" i="19"/>
  <c r="A6867" i="19"/>
  <c r="A6868" i="19"/>
  <c r="A6869" i="19"/>
  <c r="A6870" i="19"/>
  <c r="A6871" i="19"/>
  <c r="A6872" i="19"/>
  <c r="A6873" i="19"/>
  <c r="A6874" i="19"/>
  <c r="A6875" i="19"/>
  <c r="A6876" i="19"/>
  <c r="A6877" i="19"/>
  <c r="A6878" i="19"/>
  <c r="A6879" i="19"/>
  <c r="A6880" i="19"/>
  <c r="A6881" i="19"/>
  <c r="A6882" i="19"/>
  <c r="A6883" i="19"/>
  <c r="A6884" i="19"/>
  <c r="A6885" i="19"/>
  <c r="A6886" i="19"/>
  <c r="A6887" i="19"/>
  <c r="A6888" i="19"/>
  <c r="A6889" i="19"/>
  <c r="A6890" i="19"/>
  <c r="A6891" i="19"/>
  <c r="A6892" i="19"/>
  <c r="A6893" i="19"/>
  <c r="A6894" i="19"/>
  <c r="A6895" i="19"/>
  <c r="A6896" i="19"/>
  <c r="A6897" i="19"/>
  <c r="A6898" i="19"/>
  <c r="A6899" i="19"/>
  <c r="A6900" i="19"/>
  <c r="A6901" i="19"/>
  <c r="A6902" i="19"/>
  <c r="A6903" i="19"/>
  <c r="A6904" i="19"/>
  <c r="A6905" i="19"/>
  <c r="A6906" i="19"/>
  <c r="A6907" i="19"/>
  <c r="A6908" i="19"/>
  <c r="A6909" i="19"/>
  <c r="A6910" i="19"/>
  <c r="A6911" i="19"/>
  <c r="A6912" i="19"/>
  <c r="A6913" i="19"/>
  <c r="A6914" i="19"/>
  <c r="A6915" i="19"/>
  <c r="A6916" i="19"/>
  <c r="A6917" i="19"/>
  <c r="A6918" i="19"/>
  <c r="A6919" i="19"/>
  <c r="A6920" i="19"/>
  <c r="A6921" i="19"/>
  <c r="A6922" i="19"/>
  <c r="A6923" i="19"/>
  <c r="A6924" i="19"/>
  <c r="A6925" i="19"/>
  <c r="A6926" i="19"/>
  <c r="A6927" i="19"/>
  <c r="A6928" i="19"/>
  <c r="A6929" i="19"/>
  <c r="A6930" i="19"/>
  <c r="A6931" i="19"/>
  <c r="A6932" i="19"/>
  <c r="A6933" i="19"/>
  <c r="A6934" i="19"/>
  <c r="A6935" i="19"/>
  <c r="A6936" i="19"/>
  <c r="A6937" i="19"/>
  <c r="A6938" i="19"/>
  <c r="A6939" i="19"/>
  <c r="A6940" i="19"/>
  <c r="A6941" i="19"/>
  <c r="A6942" i="19"/>
  <c r="A6943" i="19"/>
  <c r="A6944" i="19"/>
  <c r="A6945" i="19"/>
  <c r="A6946" i="19"/>
  <c r="A6947" i="19"/>
  <c r="A6948" i="19"/>
  <c r="A6949" i="19"/>
  <c r="A6950" i="19"/>
  <c r="A6951" i="19"/>
  <c r="A6952" i="19"/>
  <c r="A6953" i="19"/>
  <c r="A6954" i="19"/>
  <c r="A6955" i="19"/>
  <c r="A6956" i="19"/>
  <c r="A6957" i="19"/>
  <c r="A6958" i="19"/>
  <c r="A6959" i="19"/>
  <c r="A6960" i="19"/>
  <c r="A6961" i="19"/>
  <c r="A6962" i="19"/>
  <c r="A6963" i="19"/>
  <c r="A6964" i="19"/>
  <c r="A6965" i="19"/>
  <c r="A6966" i="19"/>
  <c r="A6967" i="19"/>
  <c r="A6968" i="19"/>
  <c r="A6969" i="19"/>
  <c r="A6970" i="19"/>
  <c r="A6971" i="19"/>
  <c r="A6972" i="19"/>
  <c r="A6973" i="19"/>
  <c r="A6974" i="19"/>
  <c r="A6975" i="19"/>
  <c r="A6976" i="19"/>
  <c r="A6977" i="19"/>
  <c r="A6978" i="19"/>
  <c r="A6979" i="19"/>
  <c r="A6980" i="19"/>
  <c r="A6981" i="19"/>
  <c r="A6982" i="19"/>
  <c r="A6983" i="19"/>
  <c r="A6984" i="19"/>
  <c r="A6985" i="19"/>
  <c r="A6986" i="19"/>
  <c r="A6987" i="19"/>
  <c r="A6988" i="19"/>
  <c r="A6989" i="19"/>
  <c r="A6990" i="19"/>
  <c r="A6991" i="19"/>
  <c r="A6992" i="19"/>
  <c r="A6993" i="19"/>
  <c r="A6994" i="19"/>
  <c r="A6995" i="19"/>
  <c r="A6996" i="19"/>
  <c r="A6997" i="19"/>
  <c r="A6998" i="19"/>
  <c r="A6999" i="19"/>
  <c r="A7000" i="19"/>
  <c r="A7001" i="19"/>
  <c r="A7002" i="19"/>
  <c r="A7003" i="19"/>
  <c r="A7004" i="19"/>
  <c r="A7005" i="19"/>
  <c r="A7006" i="19"/>
  <c r="A7007" i="19"/>
  <c r="A7008" i="19"/>
  <c r="A7009" i="19"/>
  <c r="A7010" i="19"/>
  <c r="A7011" i="19"/>
  <c r="A7012" i="19"/>
  <c r="A7013" i="19"/>
  <c r="A7014" i="19"/>
  <c r="A7015" i="19"/>
  <c r="A7016" i="19"/>
  <c r="A7017" i="19"/>
  <c r="A7018" i="19"/>
  <c r="A7019" i="19"/>
  <c r="A7020" i="19"/>
  <c r="A7021" i="19"/>
  <c r="A7022" i="19"/>
  <c r="A7023" i="19"/>
  <c r="A7024" i="19"/>
  <c r="A7025" i="19"/>
  <c r="A7026" i="19"/>
  <c r="A7027" i="19"/>
  <c r="A7028" i="19"/>
  <c r="A7029" i="19"/>
  <c r="A7030" i="19"/>
  <c r="A7031" i="19"/>
  <c r="A7032" i="19"/>
  <c r="A7033" i="19"/>
  <c r="A7034" i="19"/>
  <c r="A7035" i="19"/>
  <c r="A7036" i="19"/>
  <c r="A7037" i="19"/>
  <c r="A7038" i="19"/>
  <c r="A7039" i="19"/>
  <c r="A7040" i="19"/>
  <c r="A7041" i="19"/>
  <c r="A7042" i="19"/>
  <c r="A7043" i="19"/>
  <c r="A7044" i="19"/>
  <c r="A7045" i="19"/>
  <c r="A7046" i="19"/>
  <c r="A7047" i="19"/>
  <c r="A7048" i="19"/>
  <c r="A7049" i="19"/>
  <c r="A7050" i="19"/>
  <c r="A7051" i="19"/>
  <c r="A7052" i="19"/>
  <c r="A7053" i="19"/>
  <c r="A7054" i="19"/>
  <c r="A7055" i="19"/>
  <c r="A7056" i="19"/>
  <c r="A7057" i="19"/>
  <c r="A7058" i="19"/>
  <c r="A7059" i="19"/>
  <c r="A7060" i="19"/>
  <c r="A7061" i="19"/>
  <c r="A7062" i="19"/>
  <c r="A7063" i="19"/>
  <c r="A7064" i="19"/>
  <c r="A7065" i="19"/>
  <c r="A7066" i="19"/>
  <c r="A7067" i="19"/>
  <c r="A7068" i="19"/>
  <c r="A7069" i="19"/>
  <c r="A7070" i="19"/>
  <c r="A7071" i="19"/>
  <c r="A7072" i="19"/>
  <c r="A7073" i="19"/>
  <c r="A7074" i="19"/>
  <c r="A7075" i="19"/>
  <c r="A7076" i="19"/>
  <c r="A7077" i="19"/>
  <c r="A7078" i="19"/>
  <c r="A7079" i="19"/>
  <c r="A7080" i="19"/>
  <c r="A7081" i="19"/>
  <c r="A7082" i="19"/>
  <c r="A7083" i="19"/>
  <c r="A7084" i="19"/>
  <c r="A7085" i="19"/>
  <c r="A7086" i="19"/>
  <c r="A7087" i="19"/>
  <c r="A7088" i="19"/>
  <c r="A7089" i="19"/>
  <c r="A7090" i="19"/>
  <c r="A7091" i="19"/>
  <c r="A7092" i="19"/>
  <c r="A7093" i="19"/>
  <c r="A7094" i="19"/>
  <c r="A7095" i="19"/>
  <c r="A7096" i="19"/>
  <c r="A7097" i="19"/>
  <c r="A7098" i="19"/>
  <c r="A7099" i="19"/>
  <c r="A7100" i="19"/>
  <c r="A7101" i="19"/>
  <c r="A7102" i="19"/>
  <c r="A7103" i="19"/>
  <c r="A7104" i="19"/>
  <c r="A7105" i="19"/>
  <c r="A7106" i="19"/>
  <c r="A7107" i="19"/>
  <c r="A7108" i="19"/>
  <c r="A7109" i="19"/>
  <c r="A7110" i="19"/>
  <c r="A7111" i="19"/>
  <c r="A7112" i="19"/>
  <c r="A7113" i="19"/>
  <c r="A7114" i="19"/>
  <c r="A7115" i="19"/>
  <c r="A7116" i="19"/>
  <c r="A7117" i="19"/>
  <c r="A7118" i="19"/>
  <c r="A7119" i="19"/>
  <c r="A7120" i="19"/>
  <c r="A7121" i="19"/>
  <c r="A7122" i="19"/>
  <c r="A7123" i="19"/>
  <c r="A7124" i="19"/>
  <c r="A7125" i="19"/>
  <c r="A7126" i="19"/>
  <c r="A7127" i="19"/>
  <c r="A7128" i="19"/>
  <c r="A7129" i="19"/>
  <c r="A7130" i="19"/>
  <c r="A7131" i="19"/>
  <c r="A7132" i="19"/>
  <c r="A7133" i="19"/>
  <c r="A7134" i="19"/>
  <c r="A7135" i="19"/>
  <c r="A7136" i="19"/>
  <c r="A7137" i="19"/>
  <c r="A7138" i="19"/>
  <c r="A7139" i="19"/>
  <c r="A7140" i="19"/>
  <c r="A7141" i="19"/>
  <c r="A7142" i="19"/>
  <c r="A7143" i="19"/>
  <c r="A7144" i="19"/>
  <c r="A7145" i="19"/>
  <c r="A7146" i="19"/>
  <c r="A7147" i="19"/>
  <c r="A7148" i="19"/>
  <c r="A7149" i="19"/>
  <c r="A7150" i="19"/>
  <c r="A7151" i="19"/>
  <c r="A7152" i="19"/>
  <c r="A7153" i="19"/>
  <c r="A7154" i="19"/>
  <c r="A7155" i="19"/>
  <c r="A7156" i="19"/>
  <c r="A7157" i="19"/>
  <c r="A7158" i="19"/>
  <c r="A7159" i="19"/>
  <c r="A7160" i="19"/>
  <c r="A7161" i="19"/>
  <c r="A7162" i="19"/>
  <c r="A7163" i="19"/>
  <c r="A7164" i="19"/>
  <c r="A7165" i="19"/>
  <c r="A7166" i="19"/>
  <c r="A7167" i="19"/>
  <c r="A7168" i="19"/>
  <c r="A7169" i="19"/>
  <c r="A7170" i="19"/>
  <c r="A7171" i="19"/>
  <c r="A7172" i="19"/>
  <c r="A7173" i="19"/>
  <c r="A7174" i="19"/>
  <c r="A7175" i="19"/>
  <c r="A7176" i="19"/>
  <c r="A7177" i="19"/>
  <c r="A7178" i="19"/>
  <c r="A7179" i="19"/>
  <c r="A7180" i="19"/>
  <c r="A7181" i="19"/>
  <c r="A7182" i="19"/>
  <c r="A7183" i="19"/>
  <c r="A7184" i="19"/>
  <c r="A7185" i="19"/>
  <c r="A7186" i="19"/>
  <c r="A7187" i="19"/>
  <c r="A7188" i="19"/>
  <c r="A7189" i="19"/>
  <c r="A7190" i="19"/>
  <c r="A7191" i="19"/>
  <c r="A7192" i="19"/>
  <c r="A7193" i="19"/>
  <c r="A7194" i="19"/>
  <c r="A7195" i="19"/>
  <c r="A7196" i="19"/>
  <c r="A7197" i="19"/>
  <c r="A7198" i="19"/>
  <c r="A7199" i="19"/>
  <c r="A7200" i="19"/>
  <c r="A7201" i="19"/>
  <c r="A7202" i="19"/>
  <c r="A7203" i="19"/>
  <c r="A7204" i="19"/>
  <c r="A7205" i="19"/>
  <c r="A7206" i="19"/>
  <c r="A7207" i="19"/>
  <c r="A7208" i="19"/>
  <c r="A7209" i="19"/>
  <c r="A7210" i="19"/>
  <c r="A7211" i="19"/>
  <c r="A7212" i="19"/>
  <c r="A7213" i="19"/>
  <c r="A7214" i="19"/>
  <c r="A7215" i="19"/>
  <c r="A7216" i="19"/>
  <c r="A7217" i="19"/>
  <c r="A7218" i="19"/>
  <c r="A7219" i="19"/>
  <c r="A7220" i="19"/>
  <c r="A7221" i="19"/>
  <c r="A7222" i="19"/>
  <c r="A7223" i="19"/>
  <c r="A7224" i="19"/>
  <c r="A7225" i="19"/>
  <c r="A7226" i="19"/>
  <c r="A7227" i="19"/>
  <c r="A7228" i="19"/>
  <c r="A7229" i="19"/>
  <c r="A7230" i="19"/>
  <c r="A7231" i="19"/>
  <c r="A7232" i="19"/>
  <c r="A7233" i="19"/>
  <c r="A7234" i="19"/>
  <c r="A7235" i="19"/>
  <c r="A7236" i="19"/>
  <c r="A7237" i="19"/>
  <c r="A7238" i="19"/>
  <c r="A7239" i="19"/>
  <c r="A7240" i="19"/>
  <c r="A7241" i="19"/>
  <c r="A7242" i="19"/>
  <c r="A7243" i="19"/>
  <c r="A7244" i="19"/>
  <c r="A7245" i="19"/>
  <c r="A7246" i="19"/>
  <c r="A7247" i="19"/>
  <c r="A7248" i="19"/>
  <c r="A7249" i="19"/>
  <c r="A7250" i="19"/>
  <c r="A7251" i="19"/>
  <c r="A7252" i="19"/>
  <c r="A7253" i="19"/>
  <c r="A7254" i="19"/>
  <c r="A7255" i="19"/>
  <c r="A7256" i="19"/>
  <c r="A7257" i="19"/>
  <c r="A7258" i="19"/>
  <c r="A7259" i="19"/>
  <c r="A7260" i="19"/>
  <c r="A7261" i="19"/>
  <c r="A7262" i="19"/>
  <c r="A7263" i="19"/>
  <c r="A7264" i="19"/>
  <c r="A7265" i="19"/>
  <c r="A7266" i="19"/>
  <c r="A7267" i="19"/>
  <c r="A7268" i="19"/>
  <c r="A7269" i="19"/>
  <c r="A7270" i="19"/>
  <c r="A7271" i="19"/>
  <c r="A7272" i="19"/>
  <c r="A7273" i="19"/>
  <c r="A7274" i="19"/>
  <c r="A7275" i="19"/>
  <c r="A7276" i="19"/>
  <c r="A7277" i="19"/>
  <c r="A7278" i="19"/>
  <c r="A7279" i="19"/>
  <c r="A7280" i="19"/>
  <c r="A7281" i="19"/>
  <c r="A7282" i="19"/>
  <c r="A7283" i="19"/>
  <c r="A7284" i="19"/>
  <c r="A7285" i="19"/>
  <c r="A7286" i="19"/>
  <c r="A7287" i="19"/>
  <c r="A7288" i="19"/>
  <c r="A7289" i="19"/>
  <c r="A7290" i="19"/>
  <c r="A7291" i="19"/>
  <c r="A7292" i="19"/>
  <c r="A7293" i="19"/>
  <c r="A7294" i="19"/>
  <c r="A7295" i="19"/>
  <c r="A7296" i="19"/>
  <c r="A7297" i="19"/>
  <c r="A7298" i="19"/>
  <c r="A7299" i="19"/>
  <c r="A7300" i="19"/>
  <c r="A7301" i="19"/>
  <c r="A7302" i="19"/>
  <c r="A7303" i="19"/>
  <c r="A7304" i="19"/>
  <c r="A7305" i="19"/>
  <c r="A7306" i="19"/>
  <c r="A7307" i="19"/>
  <c r="A7308" i="19"/>
  <c r="A7309" i="19"/>
  <c r="A7310" i="19"/>
  <c r="A7311" i="19"/>
  <c r="A7312" i="19"/>
  <c r="A7313" i="19"/>
  <c r="A7314" i="19"/>
  <c r="A7315" i="19"/>
  <c r="A7316" i="19"/>
  <c r="A7317" i="19"/>
  <c r="A7318" i="19"/>
  <c r="A7319" i="19"/>
  <c r="A7320" i="19"/>
  <c r="A7321" i="19"/>
  <c r="A7322" i="19"/>
  <c r="A7323" i="19"/>
  <c r="A7324" i="19"/>
  <c r="A7325" i="19"/>
  <c r="A7326" i="19"/>
  <c r="A7327" i="19"/>
  <c r="A7328" i="19"/>
  <c r="A7329" i="19"/>
  <c r="A7330" i="19"/>
  <c r="A7331" i="19"/>
  <c r="A7332" i="19"/>
  <c r="A7333" i="19"/>
  <c r="A5" i="19"/>
  <c r="L10" i="2"/>
  <c r="P10" i="2"/>
  <c r="F9" i="1"/>
  <c r="E9" i="1"/>
  <c r="D9" i="1"/>
  <c r="F11" i="1" l="1"/>
  <c r="D11" i="1"/>
  <c r="D13" i="1" s="1"/>
  <c r="D16" i="1" s="1"/>
  <c r="E11" i="1" l="1"/>
  <c r="E13" i="1" s="1"/>
  <c r="E16" i="1" s="1"/>
  <c r="D14" i="1"/>
  <c r="D15" i="1"/>
  <c r="E15" i="1" l="1"/>
  <c r="E14" i="1"/>
  <c r="E17" i="1" l="1"/>
  <c r="AA17" i="25" l="1"/>
  <c r="AA16" i="25"/>
  <c r="AA15" i="25"/>
  <c r="AA14" i="25"/>
  <c r="AA12" i="25"/>
  <c r="AA11" i="25"/>
  <c r="AC9" i="25"/>
  <c r="AA9" i="25"/>
  <c r="M11" i="25"/>
  <c r="O11" i="25" s="1"/>
  <c r="M12" i="25"/>
  <c r="O12" i="25" s="1"/>
  <c r="M14" i="25"/>
  <c r="O14" i="25" s="1"/>
  <c r="M15" i="25"/>
  <c r="O15" i="25" s="1"/>
  <c r="M16" i="25"/>
  <c r="O16" i="25" s="1"/>
  <c r="M20" i="25"/>
  <c r="O20" i="25" s="1"/>
  <c r="M9" i="25"/>
  <c r="O9" i="25" s="1"/>
  <c r="N9" i="25"/>
  <c r="AA19" i="25"/>
  <c r="AA18" i="25"/>
  <c r="M18" i="25" l="1"/>
  <c r="O18" i="25" s="1"/>
  <c r="M19" i="25"/>
  <c r="O19" i="25" s="1"/>
  <c r="AA20" i="25"/>
  <c r="D26" i="25"/>
  <c r="Y20" i="25"/>
  <c r="AB20" i="25" s="1"/>
  <c r="Y19" i="25"/>
  <c r="AB19" i="25" s="1"/>
  <c r="Y18" i="25"/>
  <c r="AB18" i="25" s="1"/>
  <c r="Y17" i="25"/>
  <c r="AB17" i="25" s="1"/>
  <c r="Y16" i="25"/>
  <c r="AB16" i="25" s="1"/>
  <c r="Y15" i="25"/>
  <c r="AB15" i="25" s="1"/>
  <c r="Y14" i="25"/>
  <c r="AB14" i="25" s="1"/>
  <c r="Y13" i="25"/>
  <c r="Y12" i="25"/>
  <c r="AB12" i="25" s="1"/>
  <c r="Y11" i="25"/>
  <c r="AB11" i="25" s="1"/>
  <c r="Y10" i="25"/>
  <c r="Y9" i="25"/>
  <c r="AB9" i="25" s="1"/>
  <c r="N20" i="25"/>
  <c r="N19" i="25"/>
  <c r="N18" i="25"/>
  <c r="M17" i="25"/>
  <c r="O17" i="25" s="1"/>
  <c r="N16" i="25"/>
  <c r="N15" i="25"/>
  <c r="N14" i="25"/>
  <c r="N13" i="25"/>
  <c r="N12" i="25"/>
  <c r="N11" i="25"/>
  <c r="N10" i="25"/>
  <c r="AD9" i="25" l="1"/>
  <c r="M10" i="25"/>
  <c r="O10" i="25" s="1"/>
  <c r="O21" i="25"/>
  <c r="AA10" i="25"/>
  <c r="AB10" i="25"/>
  <c r="N21" i="25"/>
  <c r="N22" i="25" l="1"/>
  <c r="O22" i="25"/>
  <c r="N17" i="25"/>
  <c r="N23" i="25" l="1"/>
  <c r="O24" i="25"/>
  <c r="O23" i="25" l="1"/>
  <c r="N24" i="25"/>
  <c r="P11" i="2" l="1"/>
  <c r="N11" i="2"/>
  <c r="L11" i="2"/>
  <c r="K11" i="2"/>
  <c r="N10" i="2"/>
  <c r="K10" i="2"/>
  <c r="D7442" i="19"/>
  <c r="E7442" i="19"/>
  <c r="D7443" i="19"/>
  <c r="E7443" i="19"/>
  <c r="D7444" i="19"/>
  <c r="E7444" i="19"/>
  <c r="D7445" i="19"/>
  <c r="E7445" i="19"/>
  <c r="D7446" i="19"/>
  <c r="E7446" i="19"/>
  <c r="D7447" i="19"/>
  <c r="E7447" i="19"/>
  <c r="D7448" i="19"/>
  <c r="E7448" i="19"/>
  <c r="D7449" i="19"/>
  <c r="E7449" i="19"/>
  <c r="D7450" i="19"/>
  <c r="E7450" i="19"/>
  <c r="D7451" i="19"/>
  <c r="E7451" i="19"/>
  <c r="D7452" i="19"/>
  <c r="E7452" i="19"/>
  <c r="D7453" i="19"/>
  <c r="E7453" i="19"/>
  <c r="D7454" i="19"/>
  <c r="E7454" i="19"/>
  <c r="D7455" i="19"/>
  <c r="E7455" i="19"/>
  <c r="D7456" i="19"/>
  <c r="E7456" i="19"/>
  <c r="D7457" i="19"/>
  <c r="E7457" i="19"/>
  <c r="D7458" i="19"/>
  <c r="E7458" i="19"/>
  <c r="D7459" i="19"/>
  <c r="E7459" i="19"/>
  <c r="D7460" i="19"/>
  <c r="E7460" i="19"/>
  <c r="D7461" i="19"/>
  <c r="E7461" i="19"/>
  <c r="D7462" i="19"/>
  <c r="E7462" i="19"/>
  <c r="D7463" i="19"/>
  <c r="E7463" i="19"/>
  <c r="D7464" i="19"/>
  <c r="E7464" i="19"/>
  <c r="D7465" i="19"/>
  <c r="E7465" i="19"/>
  <c r="D7466" i="19"/>
  <c r="E7466" i="19"/>
  <c r="D7467" i="19"/>
  <c r="E7467" i="19"/>
  <c r="D7468" i="19"/>
  <c r="E7468" i="19"/>
  <c r="D7469" i="19"/>
  <c r="E7469" i="19"/>
  <c r="D7470" i="19"/>
  <c r="E7470" i="19"/>
  <c r="D7471" i="19"/>
  <c r="E7471" i="19"/>
  <c r="D7472" i="19"/>
  <c r="E7472" i="19"/>
  <c r="D7473" i="19"/>
  <c r="E7473" i="19"/>
  <c r="D7474" i="19"/>
  <c r="E7474" i="19"/>
  <c r="D7475" i="19"/>
  <c r="E7475" i="19"/>
  <c r="D7476" i="19"/>
  <c r="E7476" i="19"/>
  <c r="D7477" i="19"/>
  <c r="E7477" i="19"/>
  <c r="D7478" i="19"/>
  <c r="E7478" i="19"/>
  <c r="D7479" i="19"/>
  <c r="E7479" i="19"/>
  <c r="D7480" i="19"/>
  <c r="E7480" i="19"/>
  <c r="D7481" i="19"/>
  <c r="E7481" i="19"/>
  <c r="D7482" i="19"/>
  <c r="E7482" i="19"/>
  <c r="D7483" i="19"/>
  <c r="E7483" i="19"/>
  <c r="D7484" i="19"/>
  <c r="E7484" i="19"/>
  <c r="D7485" i="19"/>
  <c r="E7485" i="19"/>
  <c r="D7486" i="19"/>
  <c r="E7486" i="19"/>
  <c r="D7487" i="19"/>
  <c r="E7487" i="19"/>
  <c r="D7488" i="19"/>
  <c r="E7488" i="19"/>
  <c r="D7489" i="19"/>
  <c r="F7489" i="19" s="1"/>
  <c r="E7489" i="19"/>
  <c r="D7490" i="19"/>
  <c r="E7490" i="19"/>
  <c r="D7491" i="19"/>
  <c r="E7491" i="19"/>
  <c r="D7492" i="19"/>
  <c r="E7492" i="19"/>
  <c r="D7493" i="19"/>
  <c r="E7493" i="19"/>
  <c r="D7494" i="19"/>
  <c r="E7494" i="19"/>
  <c r="D7495" i="19"/>
  <c r="E7495" i="19"/>
  <c r="D7496" i="19"/>
  <c r="E7496" i="19"/>
  <c r="D7497" i="19"/>
  <c r="E7497" i="19"/>
  <c r="D7498" i="19"/>
  <c r="E7498" i="19"/>
  <c r="D7499" i="19"/>
  <c r="E7499" i="19"/>
  <c r="D7500" i="19"/>
  <c r="E7500" i="19"/>
  <c r="D7501" i="19"/>
  <c r="E7501" i="19"/>
  <c r="D7502" i="19"/>
  <c r="E7502" i="19"/>
  <c r="D7503" i="19"/>
  <c r="E7503" i="19"/>
  <c r="D7504" i="19"/>
  <c r="E7504" i="19"/>
  <c r="D7505" i="19"/>
  <c r="E7505" i="19"/>
  <c r="D7506" i="19"/>
  <c r="E7506" i="19"/>
  <c r="D7507" i="19"/>
  <c r="E7507" i="19"/>
  <c r="D7508" i="19"/>
  <c r="E7508" i="19"/>
  <c r="D7509" i="19"/>
  <c r="E7509" i="19"/>
  <c r="D7510" i="19"/>
  <c r="E7510" i="19"/>
  <c r="D7511" i="19"/>
  <c r="E7511" i="19"/>
  <c r="D7512" i="19"/>
  <c r="E7512" i="19"/>
  <c r="D7513" i="19"/>
  <c r="E7513" i="19"/>
  <c r="D7514" i="19"/>
  <c r="E7514" i="19"/>
  <c r="D7515" i="19"/>
  <c r="E7515" i="19"/>
  <c r="D7516" i="19"/>
  <c r="E7516" i="19"/>
  <c r="D7517" i="19"/>
  <c r="E7517" i="19"/>
  <c r="D7518" i="19"/>
  <c r="E7518" i="19"/>
  <c r="D7519" i="19"/>
  <c r="E7519" i="19"/>
  <c r="D7520" i="19"/>
  <c r="E7520" i="19"/>
  <c r="D7521" i="19"/>
  <c r="E7521" i="19"/>
  <c r="D7522" i="19"/>
  <c r="E7522" i="19"/>
  <c r="D7523" i="19"/>
  <c r="E7523" i="19"/>
  <c r="D7524" i="19"/>
  <c r="E7524" i="19"/>
  <c r="D7525" i="19"/>
  <c r="E7525" i="19"/>
  <c r="D7526" i="19"/>
  <c r="E7526" i="19"/>
  <c r="D7527" i="19"/>
  <c r="E7527" i="19"/>
  <c r="D7528" i="19"/>
  <c r="E7528" i="19"/>
  <c r="D7529" i="19"/>
  <c r="E7529" i="19"/>
  <c r="D7530" i="19"/>
  <c r="E7530" i="19"/>
  <c r="D7531" i="19"/>
  <c r="E7531" i="19"/>
  <c r="D7532" i="19"/>
  <c r="E7532" i="19"/>
  <c r="D7533" i="19"/>
  <c r="E7533" i="19"/>
  <c r="D7534" i="19"/>
  <c r="E7534" i="19"/>
  <c r="D7535" i="19"/>
  <c r="E7535" i="19"/>
  <c r="D7536" i="19"/>
  <c r="E7536" i="19"/>
  <c r="D7537" i="19"/>
  <c r="E7537" i="19"/>
  <c r="D7538" i="19"/>
  <c r="E7538" i="19"/>
  <c r="D7539" i="19"/>
  <c r="E7539" i="19"/>
  <c r="D7540" i="19"/>
  <c r="E7540" i="19"/>
  <c r="D7541" i="19"/>
  <c r="E7541" i="19"/>
  <c r="M10" i="2"/>
  <c r="Q10" i="2"/>
  <c r="D575" i="2"/>
  <c r="F7536" i="19" l="1"/>
  <c r="F7528" i="19"/>
  <c r="F7520" i="19"/>
  <c r="F7512" i="19"/>
  <c r="F7504" i="19"/>
  <c r="F7496" i="19"/>
  <c r="F7488" i="19"/>
  <c r="F7484" i="19"/>
  <c r="F7480" i="19"/>
  <c r="F7472" i="19"/>
  <c r="F7464" i="19"/>
  <c r="F7456" i="19"/>
  <c r="F7452" i="19"/>
  <c r="F7448" i="19"/>
  <c r="G11" i="5"/>
  <c r="C32" i="23" s="1"/>
  <c r="M11" i="2"/>
  <c r="Q11" i="2"/>
  <c r="E29" i="5"/>
  <c r="F7537" i="19"/>
  <c r="F7501" i="19"/>
  <c r="F7497" i="19"/>
  <c r="F7485" i="19"/>
  <c r="F7481" i="19"/>
  <c r="F7477" i="19"/>
  <c r="F7473" i="19"/>
  <c r="F7541" i="19"/>
  <c r="F7525" i="19"/>
  <c r="F7513" i="19"/>
  <c r="F7461" i="19"/>
  <c r="F7449" i="19"/>
  <c r="F7444" i="19"/>
  <c r="F7468" i="19"/>
  <c r="F7539" i="19"/>
  <c r="F7531" i="19"/>
  <c r="F7522" i="19"/>
  <c r="F7519" i="19"/>
  <c r="F7514" i="19"/>
  <c r="F7507" i="19"/>
  <c r="F7502" i="19"/>
  <c r="F7498" i="19"/>
  <c r="F7490" i="19"/>
  <c r="F7475" i="19"/>
  <c r="F7470" i="19"/>
  <c r="F7467" i="19"/>
  <c r="F7458" i="19"/>
  <c r="F7455" i="19"/>
  <c r="F7450" i="19"/>
  <c r="F7443" i="19"/>
  <c r="F7540" i="19"/>
  <c r="F7516" i="19"/>
  <c r="F7492" i="19"/>
  <c r="F7465" i="19"/>
  <c r="F7453" i="19"/>
  <c r="F7500" i="19"/>
  <c r="F7476" i="19"/>
  <c r="F7524" i="19"/>
  <c r="F7533" i="19"/>
  <c r="F7521" i="19"/>
  <c r="F7509" i="19"/>
  <c r="F7532" i="19"/>
  <c r="F7508" i="19"/>
  <c r="F7460" i="19"/>
  <c r="F7526" i="19"/>
  <c r="F7518" i="19"/>
  <c r="F7510" i="19"/>
  <c r="F7494" i="19"/>
  <c r="F7486" i="19"/>
  <c r="F7478" i="19"/>
  <c r="F7462" i="19"/>
  <c r="F7454" i="19"/>
  <c r="F7446" i="19"/>
  <c r="F7529" i="19"/>
  <c r="F7517" i="19"/>
  <c r="F7505" i="19"/>
  <c r="F7469" i="19"/>
  <c r="F7457" i="19"/>
  <c r="F7445" i="19"/>
  <c r="F7493" i="19"/>
  <c r="F7534" i="19"/>
  <c r="F7530" i="19"/>
  <c r="F7527" i="19"/>
  <c r="F7495" i="19"/>
  <c r="F7466" i="19"/>
  <c r="F7463" i="19"/>
  <c r="F7515" i="19"/>
  <c r="F7483" i="19"/>
  <c r="F7451" i="19"/>
  <c r="F7538" i="19"/>
  <c r="F7535" i="19"/>
  <c r="F7506" i="19"/>
  <c r="F7503" i="19"/>
  <c r="F7474" i="19"/>
  <c r="F7471" i="19"/>
  <c r="F7442" i="19"/>
  <c r="F7523" i="19"/>
  <c r="F7491" i="19"/>
  <c r="F7459" i="19"/>
  <c r="F7511" i="19"/>
  <c r="F7482" i="19"/>
  <c r="F7479" i="19"/>
  <c r="F7447" i="19"/>
  <c r="F7499" i="19"/>
  <c r="F7487" i="19"/>
  <c r="D574" i="2" l="1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14" i="23" l="1"/>
  <c r="D16" i="23" s="1"/>
  <c r="E34" i="23"/>
  <c r="D27" i="23"/>
  <c r="D28" i="23" s="1"/>
  <c r="D50" i="23" l="1"/>
  <c r="I12" i="23"/>
  <c r="I14" i="23" s="1"/>
  <c r="I15" i="23" s="1"/>
  <c r="H14" i="23" l="1"/>
  <c r="H15" i="23" s="1"/>
  <c r="I16" i="23"/>
  <c r="H16" i="23" l="1"/>
  <c r="H17" i="23" s="1"/>
  <c r="I17" i="23"/>
  <c r="D21" i="1" s="1"/>
  <c r="H18" i="23" l="1"/>
  <c r="C10" i="2"/>
  <c r="D13" i="2"/>
  <c r="H169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70" i="6"/>
  <c r="H171" i="6"/>
  <c r="H12" i="6"/>
  <c r="A171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54" i="6"/>
  <c r="A155" i="6"/>
  <c r="A153" i="6"/>
  <c r="A3" i="2"/>
  <c r="A3" i="3"/>
  <c r="A3" i="5"/>
  <c r="A3" i="1"/>
  <c r="D14" i="2" l="1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7315" i="19"/>
  <c r="E7315" i="19"/>
  <c r="D7316" i="19"/>
  <c r="E7316" i="19"/>
  <c r="D7317" i="19"/>
  <c r="E7317" i="19"/>
  <c r="D7318" i="19"/>
  <c r="E7318" i="19"/>
  <c r="D7319" i="19"/>
  <c r="E7319" i="19"/>
  <c r="D7320" i="19"/>
  <c r="E7320" i="19"/>
  <c r="D7321" i="19"/>
  <c r="E7321" i="19"/>
  <c r="D7322" i="19"/>
  <c r="E7322" i="19"/>
  <c r="D7323" i="19"/>
  <c r="E7323" i="19"/>
  <c r="D7324" i="19"/>
  <c r="E7324" i="19"/>
  <c r="D7325" i="19"/>
  <c r="E7325" i="19"/>
  <c r="D7326" i="19"/>
  <c r="E7326" i="19"/>
  <c r="D7327" i="19"/>
  <c r="E7327" i="19"/>
  <c r="D7328" i="19"/>
  <c r="E7328" i="19"/>
  <c r="D7329" i="19"/>
  <c r="E7329" i="19"/>
  <c r="D7330" i="19"/>
  <c r="E7330" i="19"/>
  <c r="D7331" i="19"/>
  <c r="E7331" i="19"/>
  <c r="D7332" i="19"/>
  <c r="E7332" i="19"/>
  <c r="D7333" i="19"/>
  <c r="E7333" i="19"/>
  <c r="D7334" i="19"/>
  <c r="E7334" i="19"/>
  <c r="D7335" i="19"/>
  <c r="E7335" i="19"/>
  <c r="D7336" i="19"/>
  <c r="E7336" i="19"/>
  <c r="D7337" i="19"/>
  <c r="E7337" i="19"/>
  <c r="D7338" i="19"/>
  <c r="E7338" i="19"/>
  <c r="D7339" i="19"/>
  <c r="E7339" i="19"/>
  <c r="D7340" i="19"/>
  <c r="E7340" i="19"/>
  <c r="D7341" i="19"/>
  <c r="E7341" i="19"/>
  <c r="D7342" i="19"/>
  <c r="E7342" i="19"/>
  <c r="D7343" i="19"/>
  <c r="E7343" i="19"/>
  <c r="D7344" i="19"/>
  <c r="E7344" i="19"/>
  <c r="D7345" i="19"/>
  <c r="E7345" i="19"/>
  <c r="D7346" i="19"/>
  <c r="E7346" i="19"/>
  <c r="D7347" i="19"/>
  <c r="E7347" i="19"/>
  <c r="D7348" i="19"/>
  <c r="E7348" i="19"/>
  <c r="D7349" i="19"/>
  <c r="E7349" i="19"/>
  <c r="D7350" i="19"/>
  <c r="E7350" i="19"/>
  <c r="D7351" i="19"/>
  <c r="E7351" i="19"/>
  <c r="D7352" i="19"/>
  <c r="E7352" i="19"/>
  <c r="D7353" i="19"/>
  <c r="E7353" i="19"/>
  <c r="D7354" i="19"/>
  <c r="E7354" i="19"/>
  <c r="D7355" i="19"/>
  <c r="E7355" i="19"/>
  <c r="D7356" i="19"/>
  <c r="E7356" i="19"/>
  <c r="D7357" i="19"/>
  <c r="E7357" i="19"/>
  <c r="D7358" i="19"/>
  <c r="E7358" i="19"/>
  <c r="D7359" i="19"/>
  <c r="E7359" i="19"/>
  <c r="D7360" i="19"/>
  <c r="E7360" i="19"/>
  <c r="D7361" i="19"/>
  <c r="E7361" i="19"/>
  <c r="D7362" i="19"/>
  <c r="E7362" i="19"/>
  <c r="D7363" i="19"/>
  <c r="E7363" i="19"/>
  <c r="D7364" i="19"/>
  <c r="E7364" i="19"/>
  <c r="D7365" i="19"/>
  <c r="E7365" i="19"/>
  <c r="D7366" i="19"/>
  <c r="E7366" i="19"/>
  <c r="D7367" i="19"/>
  <c r="E7367" i="19"/>
  <c r="D7368" i="19"/>
  <c r="E7368" i="19"/>
  <c r="D7369" i="19"/>
  <c r="E7369" i="19"/>
  <c r="D7370" i="19"/>
  <c r="E7370" i="19"/>
  <c r="D7371" i="19"/>
  <c r="E7371" i="19"/>
  <c r="D7372" i="19"/>
  <c r="E7372" i="19"/>
  <c r="D7373" i="19"/>
  <c r="E7373" i="19"/>
  <c r="D7374" i="19"/>
  <c r="E7374" i="19"/>
  <c r="D7375" i="19"/>
  <c r="E7375" i="19"/>
  <c r="D7376" i="19"/>
  <c r="E7376" i="19"/>
  <c r="D7377" i="19"/>
  <c r="E7377" i="19"/>
  <c r="D7378" i="19"/>
  <c r="E7378" i="19"/>
  <c r="D7379" i="19"/>
  <c r="E7379" i="19"/>
  <c r="D7380" i="19"/>
  <c r="E7380" i="19"/>
  <c r="D7381" i="19"/>
  <c r="E7381" i="19"/>
  <c r="D7382" i="19"/>
  <c r="E7382" i="19"/>
  <c r="D7383" i="19"/>
  <c r="E7383" i="19"/>
  <c r="D7384" i="19"/>
  <c r="E7384" i="19"/>
  <c r="D7385" i="19"/>
  <c r="E7385" i="19"/>
  <c r="D7386" i="19"/>
  <c r="E7386" i="19"/>
  <c r="D7387" i="19"/>
  <c r="E7387" i="19"/>
  <c r="D7388" i="19"/>
  <c r="E7388" i="19"/>
  <c r="D7389" i="19"/>
  <c r="E7389" i="19"/>
  <c r="D7390" i="19"/>
  <c r="E7390" i="19"/>
  <c r="D7391" i="19"/>
  <c r="E7391" i="19"/>
  <c r="D7392" i="19"/>
  <c r="E7392" i="19"/>
  <c r="D7393" i="19"/>
  <c r="E7393" i="19"/>
  <c r="D7394" i="19"/>
  <c r="E7394" i="19"/>
  <c r="D7395" i="19"/>
  <c r="E7395" i="19"/>
  <c r="D7396" i="19"/>
  <c r="E7396" i="19"/>
  <c r="D7397" i="19"/>
  <c r="E7397" i="19"/>
  <c r="D7398" i="19"/>
  <c r="E7398" i="19"/>
  <c r="D7399" i="19"/>
  <c r="E7399" i="19"/>
  <c r="D7400" i="19"/>
  <c r="E7400" i="19"/>
  <c r="D7401" i="19"/>
  <c r="E7401" i="19"/>
  <c r="D7402" i="19"/>
  <c r="E7402" i="19"/>
  <c r="D7403" i="19"/>
  <c r="E7403" i="19"/>
  <c r="D7404" i="19"/>
  <c r="E7404" i="19"/>
  <c r="D7405" i="19"/>
  <c r="E7405" i="19"/>
  <c r="D7406" i="19"/>
  <c r="E7406" i="19"/>
  <c r="D7407" i="19"/>
  <c r="E7407" i="19"/>
  <c r="D7408" i="19"/>
  <c r="E7408" i="19"/>
  <c r="D7409" i="19"/>
  <c r="E7409" i="19"/>
  <c r="D7410" i="19"/>
  <c r="E7410" i="19"/>
  <c r="D7411" i="19"/>
  <c r="E7411" i="19"/>
  <c r="D7412" i="19"/>
  <c r="E7412" i="19"/>
  <c r="D7413" i="19"/>
  <c r="E7413" i="19"/>
  <c r="D7414" i="19"/>
  <c r="E7414" i="19"/>
  <c r="D7415" i="19"/>
  <c r="E7415" i="19"/>
  <c r="D7416" i="19"/>
  <c r="E7416" i="19"/>
  <c r="D7417" i="19"/>
  <c r="E7417" i="19"/>
  <c r="D7418" i="19"/>
  <c r="E7418" i="19"/>
  <c r="D7419" i="19"/>
  <c r="E7419" i="19"/>
  <c r="D7420" i="19"/>
  <c r="E7420" i="19"/>
  <c r="D7421" i="19"/>
  <c r="E7421" i="19"/>
  <c r="D7422" i="19"/>
  <c r="E7422" i="19"/>
  <c r="D7423" i="19"/>
  <c r="E7423" i="19"/>
  <c r="D7424" i="19"/>
  <c r="E7424" i="19"/>
  <c r="D7425" i="19"/>
  <c r="E7425" i="19"/>
  <c r="D7426" i="19"/>
  <c r="E7426" i="19"/>
  <c r="D7427" i="19"/>
  <c r="E7427" i="19"/>
  <c r="D7428" i="19"/>
  <c r="E7428" i="19"/>
  <c r="D7429" i="19"/>
  <c r="E7429" i="19"/>
  <c r="D7430" i="19"/>
  <c r="E7430" i="19"/>
  <c r="D7431" i="19"/>
  <c r="E7431" i="19"/>
  <c r="D7432" i="19"/>
  <c r="E7432" i="19"/>
  <c r="D7433" i="19"/>
  <c r="E7433" i="19"/>
  <c r="D7434" i="19"/>
  <c r="E7434" i="19"/>
  <c r="D7435" i="19"/>
  <c r="E7435" i="19"/>
  <c r="D7436" i="19"/>
  <c r="E7436" i="19"/>
  <c r="D7437" i="19"/>
  <c r="E7437" i="19"/>
  <c r="D7438" i="19"/>
  <c r="E7438" i="19"/>
  <c r="D7439" i="19"/>
  <c r="E7439" i="19"/>
  <c r="D7440" i="19"/>
  <c r="E7440" i="19"/>
  <c r="D7441" i="19"/>
  <c r="E7441" i="19"/>
  <c r="S169" i="2"/>
  <c r="D550" i="2"/>
  <c r="D551" i="2"/>
  <c r="D552" i="2"/>
  <c r="D553" i="2"/>
  <c r="D554" i="2"/>
  <c r="D555" i="2"/>
  <c r="D556" i="2"/>
  <c r="D557" i="2"/>
  <c r="D558" i="2"/>
  <c r="D559" i="2"/>
  <c r="D56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G15" i="2" l="1"/>
  <c r="G14" i="2"/>
  <c r="E93" i="2" s="1"/>
  <c r="S11" i="2"/>
  <c r="F7431" i="19"/>
  <c r="F7438" i="19"/>
  <c r="F7434" i="19"/>
  <c r="F7435" i="19"/>
  <c r="F7441" i="19"/>
  <c r="F7437" i="19"/>
  <c r="F7433" i="19"/>
  <c r="F7439" i="19"/>
  <c r="F7440" i="19"/>
  <c r="F7436" i="19"/>
  <c r="F7432" i="19"/>
  <c r="K18" i="6"/>
  <c r="K16" i="6"/>
  <c r="K15" i="6"/>
  <c r="F7328" i="19"/>
  <c r="F7324" i="19"/>
  <c r="F7428" i="19"/>
  <c r="F7420" i="19"/>
  <c r="F7412" i="19"/>
  <c r="F7404" i="19"/>
  <c r="F7396" i="19"/>
  <c r="F7392" i="19"/>
  <c r="F7384" i="19"/>
  <c r="F7376" i="19"/>
  <c r="F7368" i="19"/>
  <c r="F7360" i="19"/>
  <c r="F7352" i="19"/>
  <c r="F7344" i="19"/>
  <c r="F7336" i="19"/>
  <c r="F7316" i="19"/>
  <c r="F7424" i="19"/>
  <c r="F7416" i="19"/>
  <c r="F7408" i="19"/>
  <c r="F7400" i="19"/>
  <c r="F7388" i="19"/>
  <c r="F7380" i="19"/>
  <c r="F7372" i="19"/>
  <c r="F7364" i="19"/>
  <c r="F7356" i="19"/>
  <c r="F7348" i="19"/>
  <c r="F7340" i="19"/>
  <c r="F7332" i="19"/>
  <c r="F7320" i="19"/>
  <c r="F7427" i="19"/>
  <c r="F7423" i="19"/>
  <c r="F7419" i="19"/>
  <c r="F7415" i="19"/>
  <c r="F7411" i="19"/>
  <c r="F7407" i="19"/>
  <c r="F7403" i="19"/>
  <c r="F7399" i="19"/>
  <c r="F7395" i="19"/>
  <c r="F7391" i="19"/>
  <c r="F7387" i="19"/>
  <c r="F7383" i="19"/>
  <c r="F7379" i="19"/>
  <c r="F7375" i="19"/>
  <c r="F7371" i="19"/>
  <c r="F7367" i="19"/>
  <c r="F7363" i="19"/>
  <c r="F7359" i="19"/>
  <c r="F7355" i="19"/>
  <c r="F7351" i="19"/>
  <c r="F7347" i="19"/>
  <c r="F7343" i="19"/>
  <c r="F7339" i="19"/>
  <c r="F7335" i="19"/>
  <c r="F7331" i="19"/>
  <c r="F7327" i="19"/>
  <c r="F7323" i="19"/>
  <c r="F7319" i="19"/>
  <c r="F7315" i="19"/>
  <c r="F7430" i="19"/>
  <c r="F7426" i="19"/>
  <c r="F7422" i="19"/>
  <c r="F7418" i="19"/>
  <c r="F7414" i="19"/>
  <c r="F7410" i="19"/>
  <c r="F7406" i="19"/>
  <c r="F7402" i="19"/>
  <c r="F7398" i="19"/>
  <c r="F7394" i="19"/>
  <c r="F7390" i="19"/>
  <c r="F7386" i="19"/>
  <c r="F7382" i="19"/>
  <c r="F7378" i="19"/>
  <c r="F7374" i="19"/>
  <c r="F7370" i="19"/>
  <c r="F7366" i="19"/>
  <c r="F7362" i="19"/>
  <c r="F7358" i="19"/>
  <c r="F7354" i="19"/>
  <c r="F7350" i="19"/>
  <c r="F7346" i="19"/>
  <c r="F7342" i="19"/>
  <c r="F7338" i="19"/>
  <c r="F7334" i="19"/>
  <c r="F7330" i="19"/>
  <c r="F7326" i="19"/>
  <c r="F7322" i="19"/>
  <c r="F7318" i="19"/>
  <c r="F7429" i="19"/>
  <c r="F7425" i="19"/>
  <c r="F7421" i="19"/>
  <c r="F7417" i="19"/>
  <c r="F7413" i="19"/>
  <c r="F7409" i="19"/>
  <c r="F7405" i="19"/>
  <c r="F7401" i="19"/>
  <c r="F7397" i="19"/>
  <c r="F7393" i="19"/>
  <c r="F7389" i="19"/>
  <c r="F7385" i="19"/>
  <c r="F7381" i="19"/>
  <c r="F7377" i="19"/>
  <c r="F7373" i="19"/>
  <c r="F7369" i="19"/>
  <c r="F7365" i="19"/>
  <c r="F7361" i="19"/>
  <c r="F7357" i="19"/>
  <c r="F7353" i="19"/>
  <c r="F7349" i="19"/>
  <c r="F7345" i="19"/>
  <c r="F7341" i="19"/>
  <c r="F7337" i="19"/>
  <c r="F7333" i="19"/>
  <c r="F7329" i="19"/>
  <c r="F7325" i="19"/>
  <c r="F7321" i="19"/>
  <c r="F7317" i="19"/>
  <c r="E59" i="2" l="1"/>
  <c r="E426" i="2"/>
  <c r="E106" i="2"/>
  <c r="E473" i="2"/>
  <c r="E153" i="2"/>
  <c r="E488" i="2"/>
  <c r="E232" i="2"/>
  <c r="E455" i="2"/>
  <c r="E135" i="2"/>
  <c r="E430" i="2"/>
  <c r="E238" i="2"/>
  <c r="E46" i="2"/>
  <c r="E413" i="2"/>
  <c r="E157" i="2"/>
  <c r="E380" i="2"/>
  <c r="E188" i="2"/>
  <c r="E539" i="2"/>
  <c r="E155" i="2"/>
  <c r="E546" i="2"/>
  <c r="E482" i="2"/>
  <c r="E418" i="2"/>
  <c r="E354" i="2"/>
  <c r="E290" i="2"/>
  <c r="E226" i="2"/>
  <c r="E162" i="2"/>
  <c r="E98" i="2"/>
  <c r="E34" i="2"/>
  <c r="E529" i="2"/>
  <c r="E465" i="2"/>
  <c r="E401" i="2"/>
  <c r="E337" i="2"/>
  <c r="E273" i="2"/>
  <c r="E209" i="2"/>
  <c r="E145" i="2"/>
  <c r="E81" i="2"/>
  <c r="E544" i="2"/>
  <c r="E480" i="2"/>
  <c r="E416" i="2"/>
  <c r="E352" i="2"/>
  <c r="E288" i="2"/>
  <c r="E224" i="2"/>
  <c r="E160" i="2"/>
  <c r="E96" i="2"/>
  <c r="E32" i="2"/>
  <c r="E511" i="2"/>
  <c r="E447" i="2"/>
  <c r="E383" i="2"/>
  <c r="E319" i="2"/>
  <c r="E255" i="2"/>
  <c r="E191" i="2"/>
  <c r="E127" i="2"/>
  <c r="E63" i="2"/>
  <c r="E560" i="2"/>
  <c r="E486" i="2"/>
  <c r="E422" i="2"/>
  <c r="E358" i="2"/>
  <c r="E294" i="2"/>
  <c r="E230" i="2"/>
  <c r="E166" i="2"/>
  <c r="E102" i="2"/>
  <c r="E38" i="2"/>
  <c r="E533" i="2"/>
  <c r="E469" i="2"/>
  <c r="E405" i="2"/>
  <c r="E341" i="2"/>
  <c r="E277" i="2"/>
  <c r="E213" i="2"/>
  <c r="E149" i="2"/>
  <c r="E85" i="2"/>
  <c r="E24" i="2"/>
  <c r="E500" i="2"/>
  <c r="E436" i="2"/>
  <c r="E372" i="2"/>
  <c r="E308" i="2"/>
  <c r="E244" i="2"/>
  <c r="E180" i="2"/>
  <c r="E116" i="2"/>
  <c r="E52" i="2"/>
  <c r="E531" i="2"/>
  <c r="E467" i="2"/>
  <c r="E403" i="2"/>
  <c r="E339" i="2"/>
  <c r="E275" i="2"/>
  <c r="E211" i="2"/>
  <c r="E147" i="2"/>
  <c r="E83" i="2"/>
  <c r="E556" i="2"/>
  <c r="E234" i="2"/>
  <c r="E409" i="2"/>
  <c r="E558" i="2"/>
  <c r="E168" i="2"/>
  <c r="E391" i="2"/>
  <c r="E552" i="2"/>
  <c r="E302" i="2"/>
  <c r="E541" i="2"/>
  <c r="E349" i="2"/>
  <c r="E508" i="2"/>
  <c r="E283" i="2"/>
  <c r="E538" i="2"/>
  <c r="E474" i="2"/>
  <c r="E410" i="2"/>
  <c r="E346" i="2"/>
  <c r="E282" i="2"/>
  <c r="E218" i="2"/>
  <c r="E154" i="2"/>
  <c r="E90" i="2"/>
  <c r="E49" i="2"/>
  <c r="E521" i="2"/>
  <c r="E457" i="2"/>
  <c r="E393" i="2"/>
  <c r="E329" i="2"/>
  <c r="E265" i="2"/>
  <c r="E201" i="2"/>
  <c r="E137" i="2"/>
  <c r="E73" i="2"/>
  <c r="E536" i="2"/>
  <c r="E472" i="2"/>
  <c r="E408" i="2"/>
  <c r="E344" i="2"/>
  <c r="E280" i="2"/>
  <c r="E216" i="2"/>
  <c r="E152" i="2"/>
  <c r="E88" i="2"/>
  <c r="E21" i="2"/>
  <c r="E503" i="2"/>
  <c r="E439" i="2"/>
  <c r="E375" i="2"/>
  <c r="E311" i="2"/>
  <c r="E247" i="2"/>
  <c r="E183" i="2"/>
  <c r="E119" i="2"/>
  <c r="E55" i="2"/>
  <c r="E542" i="2"/>
  <c r="E478" i="2"/>
  <c r="E414" i="2"/>
  <c r="E350" i="2"/>
  <c r="E286" i="2"/>
  <c r="E222" i="2"/>
  <c r="E158" i="2"/>
  <c r="E94" i="2"/>
  <c r="E30" i="2"/>
  <c r="E525" i="2"/>
  <c r="E461" i="2"/>
  <c r="E397" i="2"/>
  <c r="E333" i="2"/>
  <c r="E269" i="2"/>
  <c r="E205" i="2"/>
  <c r="E141" i="2"/>
  <c r="E77" i="2"/>
  <c r="E554" i="2"/>
  <c r="E492" i="2"/>
  <c r="E428" i="2"/>
  <c r="E364" i="2"/>
  <c r="E300" i="2"/>
  <c r="E236" i="2"/>
  <c r="E172" i="2"/>
  <c r="E108" i="2"/>
  <c r="E44" i="2"/>
  <c r="E523" i="2"/>
  <c r="E459" i="2"/>
  <c r="E395" i="2"/>
  <c r="E331" i="2"/>
  <c r="E267" i="2"/>
  <c r="E203" i="2"/>
  <c r="E139" i="2"/>
  <c r="E75" i="2"/>
  <c r="E362" i="2"/>
  <c r="E537" i="2"/>
  <c r="E217" i="2"/>
  <c r="E360" i="2"/>
  <c r="E40" i="2"/>
  <c r="E327" i="2"/>
  <c r="E71" i="2"/>
  <c r="E366" i="2"/>
  <c r="E110" i="2"/>
  <c r="E477" i="2"/>
  <c r="E221" i="2"/>
  <c r="E16" i="2"/>
  <c r="E316" i="2"/>
  <c r="E124" i="2"/>
  <c r="E60" i="2"/>
  <c r="E411" i="2"/>
  <c r="E91" i="2"/>
  <c r="E530" i="2"/>
  <c r="E466" i="2"/>
  <c r="E402" i="2"/>
  <c r="E338" i="2"/>
  <c r="E274" i="2"/>
  <c r="E210" i="2"/>
  <c r="E146" i="2"/>
  <c r="E82" i="2"/>
  <c r="E41" i="2"/>
  <c r="E513" i="2"/>
  <c r="E449" i="2"/>
  <c r="E385" i="2"/>
  <c r="E321" i="2"/>
  <c r="E257" i="2"/>
  <c r="E193" i="2"/>
  <c r="E129" i="2"/>
  <c r="E65" i="2"/>
  <c r="E528" i="2"/>
  <c r="E464" i="2"/>
  <c r="E400" i="2"/>
  <c r="E336" i="2"/>
  <c r="E272" i="2"/>
  <c r="E208" i="2"/>
  <c r="E144" i="2"/>
  <c r="E80" i="2"/>
  <c r="E551" i="2"/>
  <c r="E495" i="2"/>
  <c r="E431" i="2"/>
  <c r="E367" i="2"/>
  <c r="E303" i="2"/>
  <c r="E239" i="2"/>
  <c r="E175" i="2"/>
  <c r="E111" i="2"/>
  <c r="E47" i="2"/>
  <c r="E534" i="2"/>
  <c r="E470" i="2"/>
  <c r="E406" i="2"/>
  <c r="E342" i="2"/>
  <c r="E278" i="2"/>
  <c r="E214" i="2"/>
  <c r="E150" i="2"/>
  <c r="E86" i="2"/>
  <c r="E37" i="2"/>
  <c r="E517" i="2"/>
  <c r="E453" i="2"/>
  <c r="E389" i="2"/>
  <c r="E325" i="2"/>
  <c r="E261" i="2"/>
  <c r="E197" i="2"/>
  <c r="E133" i="2"/>
  <c r="E69" i="2"/>
  <c r="E548" i="2"/>
  <c r="E484" i="2"/>
  <c r="E420" i="2"/>
  <c r="E356" i="2"/>
  <c r="E292" i="2"/>
  <c r="E228" i="2"/>
  <c r="E164" i="2"/>
  <c r="E100" i="2"/>
  <c r="E36" i="2"/>
  <c r="E515" i="2"/>
  <c r="E451" i="2"/>
  <c r="E387" i="2"/>
  <c r="E323" i="2"/>
  <c r="E259" i="2"/>
  <c r="E195" i="2"/>
  <c r="E131" i="2"/>
  <c r="E67" i="2"/>
  <c r="E170" i="2"/>
  <c r="E281" i="2"/>
  <c r="E296" i="2"/>
  <c r="E519" i="2"/>
  <c r="E263" i="2"/>
  <c r="E494" i="2"/>
  <c r="E174" i="2"/>
  <c r="E285" i="2"/>
  <c r="E444" i="2"/>
  <c r="E252" i="2"/>
  <c r="E475" i="2"/>
  <c r="E347" i="2"/>
  <c r="E219" i="2"/>
  <c r="E522" i="2"/>
  <c r="E458" i="2"/>
  <c r="E394" i="2"/>
  <c r="E330" i="2"/>
  <c r="E266" i="2"/>
  <c r="E202" i="2"/>
  <c r="E138" i="2"/>
  <c r="E74" i="2"/>
  <c r="E19" i="2"/>
  <c r="E505" i="2"/>
  <c r="E441" i="2"/>
  <c r="E377" i="2"/>
  <c r="E313" i="2"/>
  <c r="E249" i="2"/>
  <c r="E185" i="2"/>
  <c r="E121" i="2"/>
  <c r="E57" i="2"/>
  <c r="E520" i="2"/>
  <c r="E456" i="2"/>
  <c r="E392" i="2"/>
  <c r="E328" i="2"/>
  <c r="E264" i="2"/>
  <c r="E200" i="2"/>
  <c r="E136" i="2"/>
  <c r="E72" i="2"/>
  <c r="E559" i="2"/>
  <c r="E487" i="2"/>
  <c r="E423" i="2"/>
  <c r="E359" i="2"/>
  <c r="E295" i="2"/>
  <c r="E231" i="2"/>
  <c r="E167" i="2"/>
  <c r="E103" i="2"/>
  <c r="E39" i="2"/>
  <c r="E526" i="2"/>
  <c r="E462" i="2"/>
  <c r="E398" i="2"/>
  <c r="E334" i="2"/>
  <c r="E270" i="2"/>
  <c r="E206" i="2"/>
  <c r="E142" i="2"/>
  <c r="E78" i="2"/>
  <c r="E15" i="2"/>
  <c r="E509" i="2"/>
  <c r="E445" i="2"/>
  <c r="E381" i="2"/>
  <c r="E317" i="2"/>
  <c r="E253" i="2"/>
  <c r="E189" i="2"/>
  <c r="E125" i="2"/>
  <c r="E61" i="2"/>
  <c r="E540" i="2"/>
  <c r="E476" i="2"/>
  <c r="E412" i="2"/>
  <c r="E348" i="2"/>
  <c r="E284" i="2"/>
  <c r="E220" i="2"/>
  <c r="E156" i="2"/>
  <c r="E92" i="2"/>
  <c r="E17" i="2"/>
  <c r="E507" i="2"/>
  <c r="E443" i="2"/>
  <c r="E379" i="2"/>
  <c r="E315" i="2"/>
  <c r="E251" i="2"/>
  <c r="E187" i="2"/>
  <c r="E123" i="2"/>
  <c r="E490" i="2"/>
  <c r="E298" i="2"/>
  <c r="E42" i="2"/>
  <c r="E345" i="2"/>
  <c r="E89" i="2"/>
  <c r="E424" i="2"/>
  <c r="E104" i="2"/>
  <c r="E199" i="2"/>
  <c r="E576" i="2"/>
  <c r="E575" i="2"/>
  <c r="E561" i="2"/>
  <c r="E574" i="2"/>
  <c r="E562" i="2"/>
  <c r="E565" i="2"/>
  <c r="E567" i="2"/>
  <c r="E573" i="2"/>
  <c r="E572" i="2"/>
  <c r="E564" i="2"/>
  <c r="E569" i="2"/>
  <c r="E568" i="2"/>
  <c r="E566" i="2"/>
  <c r="E563" i="2"/>
  <c r="E571" i="2"/>
  <c r="E570" i="2"/>
  <c r="E514" i="2"/>
  <c r="E450" i="2"/>
  <c r="E386" i="2"/>
  <c r="E322" i="2"/>
  <c r="E258" i="2"/>
  <c r="E194" i="2"/>
  <c r="E130" i="2"/>
  <c r="E66" i="2"/>
  <c r="E27" i="2"/>
  <c r="E497" i="2"/>
  <c r="E433" i="2"/>
  <c r="E369" i="2"/>
  <c r="E305" i="2"/>
  <c r="E241" i="2"/>
  <c r="E177" i="2"/>
  <c r="E113" i="2"/>
  <c r="E20" i="2"/>
  <c r="E512" i="2"/>
  <c r="E448" i="2"/>
  <c r="E384" i="2"/>
  <c r="E320" i="2"/>
  <c r="E256" i="2"/>
  <c r="E192" i="2"/>
  <c r="E128" i="2"/>
  <c r="E64" i="2"/>
  <c r="E543" i="2"/>
  <c r="E479" i="2"/>
  <c r="E415" i="2"/>
  <c r="E351" i="2"/>
  <c r="E287" i="2"/>
  <c r="E223" i="2"/>
  <c r="E159" i="2"/>
  <c r="E95" i="2"/>
  <c r="E31" i="2"/>
  <c r="E518" i="2"/>
  <c r="E454" i="2"/>
  <c r="E390" i="2"/>
  <c r="E326" i="2"/>
  <c r="E262" i="2"/>
  <c r="E198" i="2"/>
  <c r="E134" i="2"/>
  <c r="E70" i="2"/>
  <c r="E23" i="2"/>
  <c r="E501" i="2"/>
  <c r="E437" i="2"/>
  <c r="E373" i="2"/>
  <c r="E309" i="2"/>
  <c r="E245" i="2"/>
  <c r="E181" i="2"/>
  <c r="E117" i="2"/>
  <c r="E53" i="2"/>
  <c r="E532" i="2"/>
  <c r="E468" i="2"/>
  <c r="E404" i="2"/>
  <c r="E340" i="2"/>
  <c r="E276" i="2"/>
  <c r="E212" i="2"/>
  <c r="E148" i="2"/>
  <c r="E84" i="2"/>
  <c r="E25" i="2"/>
  <c r="E499" i="2"/>
  <c r="E435" i="2"/>
  <c r="E371" i="2"/>
  <c r="E307" i="2"/>
  <c r="E243" i="2"/>
  <c r="E179" i="2"/>
  <c r="E115" i="2"/>
  <c r="E51" i="2"/>
  <c r="E18" i="2"/>
  <c r="E506" i="2"/>
  <c r="E442" i="2"/>
  <c r="E378" i="2"/>
  <c r="E314" i="2"/>
  <c r="E250" i="2"/>
  <c r="E186" i="2"/>
  <c r="E122" i="2"/>
  <c r="E58" i="2"/>
  <c r="E557" i="2"/>
  <c r="E489" i="2"/>
  <c r="E425" i="2"/>
  <c r="E361" i="2"/>
  <c r="E297" i="2"/>
  <c r="E233" i="2"/>
  <c r="E169" i="2"/>
  <c r="E105" i="2"/>
  <c r="E28" i="2"/>
  <c r="E504" i="2"/>
  <c r="E440" i="2"/>
  <c r="E376" i="2"/>
  <c r="E312" i="2"/>
  <c r="E248" i="2"/>
  <c r="E184" i="2"/>
  <c r="E120" i="2"/>
  <c r="E56" i="2"/>
  <c r="E535" i="2"/>
  <c r="E471" i="2"/>
  <c r="E407" i="2"/>
  <c r="E343" i="2"/>
  <c r="E279" i="2"/>
  <c r="E215" i="2"/>
  <c r="E151" i="2"/>
  <c r="E87" i="2"/>
  <c r="E14" i="2"/>
  <c r="E510" i="2"/>
  <c r="E446" i="2"/>
  <c r="E382" i="2"/>
  <c r="E318" i="2"/>
  <c r="E254" i="2"/>
  <c r="E190" i="2"/>
  <c r="E126" i="2"/>
  <c r="E62" i="2"/>
  <c r="E553" i="2"/>
  <c r="E493" i="2"/>
  <c r="E429" i="2"/>
  <c r="E365" i="2"/>
  <c r="E301" i="2"/>
  <c r="E237" i="2"/>
  <c r="E173" i="2"/>
  <c r="E109" i="2"/>
  <c r="E45" i="2"/>
  <c r="E524" i="2"/>
  <c r="E460" i="2"/>
  <c r="E396" i="2"/>
  <c r="E332" i="2"/>
  <c r="E268" i="2"/>
  <c r="E204" i="2"/>
  <c r="E140" i="2"/>
  <c r="E76" i="2"/>
  <c r="E555" i="2"/>
  <c r="E491" i="2"/>
  <c r="E427" i="2"/>
  <c r="E363" i="2"/>
  <c r="E299" i="2"/>
  <c r="E235" i="2"/>
  <c r="E171" i="2"/>
  <c r="E107" i="2"/>
  <c r="E43" i="2"/>
  <c r="E26" i="2"/>
  <c r="E498" i="2"/>
  <c r="E434" i="2"/>
  <c r="E370" i="2"/>
  <c r="E306" i="2"/>
  <c r="E242" i="2"/>
  <c r="E178" i="2"/>
  <c r="E114" i="2"/>
  <c r="E50" i="2"/>
  <c r="E545" i="2"/>
  <c r="E481" i="2"/>
  <c r="E417" i="2"/>
  <c r="E353" i="2"/>
  <c r="E289" i="2"/>
  <c r="E225" i="2"/>
  <c r="E161" i="2"/>
  <c r="E97" i="2"/>
  <c r="E550" i="2"/>
  <c r="E496" i="2"/>
  <c r="E432" i="2"/>
  <c r="E368" i="2"/>
  <c r="E304" i="2"/>
  <c r="E240" i="2"/>
  <c r="E176" i="2"/>
  <c r="E112" i="2"/>
  <c r="E48" i="2"/>
  <c r="E527" i="2"/>
  <c r="E463" i="2"/>
  <c r="E399" i="2"/>
  <c r="E335" i="2"/>
  <c r="E271" i="2"/>
  <c r="E207" i="2"/>
  <c r="E143" i="2"/>
  <c r="E79" i="2"/>
  <c r="E22" i="2"/>
  <c r="E502" i="2"/>
  <c r="E438" i="2"/>
  <c r="E374" i="2"/>
  <c r="E310" i="2"/>
  <c r="E246" i="2"/>
  <c r="E182" i="2"/>
  <c r="E118" i="2"/>
  <c r="E54" i="2"/>
  <c r="E549" i="2"/>
  <c r="E485" i="2"/>
  <c r="E421" i="2"/>
  <c r="E357" i="2"/>
  <c r="E293" i="2"/>
  <c r="E229" i="2"/>
  <c r="E165" i="2"/>
  <c r="E101" i="2"/>
  <c r="E33" i="2"/>
  <c r="E516" i="2"/>
  <c r="E452" i="2"/>
  <c r="E388" i="2"/>
  <c r="E324" i="2"/>
  <c r="E260" i="2"/>
  <c r="E196" i="2"/>
  <c r="E132" i="2"/>
  <c r="E68" i="2"/>
  <c r="E547" i="2"/>
  <c r="E483" i="2"/>
  <c r="E419" i="2"/>
  <c r="E355" i="2"/>
  <c r="E291" i="2"/>
  <c r="E227" i="2"/>
  <c r="E163" i="2"/>
  <c r="E99" i="2"/>
  <c r="E35" i="2"/>
  <c r="E10" i="2" l="1"/>
  <c r="G12" i="5" l="1"/>
  <c r="C33" i="23" s="1"/>
  <c r="G13" i="5" l="1"/>
  <c r="F167" i="6" l="1"/>
  <c r="E167" i="6"/>
  <c r="E168" i="6" l="1"/>
  <c r="E169" i="6" s="1"/>
  <c r="E170" i="6" s="1"/>
  <c r="E171" i="6" s="1"/>
  <c r="K19" i="6"/>
  <c r="K20" i="6" s="1"/>
  <c r="D29" i="2"/>
  <c r="E7314" i="19"/>
  <c r="D7314" i="19"/>
  <c r="E7313" i="19"/>
  <c r="D7313" i="19"/>
  <c r="E7312" i="19"/>
  <c r="D7312" i="19"/>
  <c r="E7311" i="19"/>
  <c r="D7311" i="19"/>
  <c r="E7310" i="19"/>
  <c r="D7310" i="19"/>
  <c r="E7309" i="19"/>
  <c r="D7309" i="19"/>
  <c r="E7308" i="19"/>
  <c r="D7308" i="19"/>
  <c r="E7307" i="19"/>
  <c r="D7307" i="19"/>
  <c r="E7306" i="19"/>
  <c r="D7306" i="19"/>
  <c r="E7305" i="19"/>
  <c r="D7305" i="19"/>
  <c r="E7304" i="19"/>
  <c r="D7304" i="19"/>
  <c r="E7303" i="19"/>
  <c r="D7303" i="19"/>
  <c r="E7302" i="19"/>
  <c r="D7302" i="19"/>
  <c r="E7301" i="19"/>
  <c r="D7301" i="19"/>
  <c r="E7300" i="19"/>
  <c r="D7300" i="19"/>
  <c r="E7299" i="19"/>
  <c r="D7299" i="19"/>
  <c r="E7298" i="19"/>
  <c r="D7298" i="19"/>
  <c r="E7297" i="19"/>
  <c r="D7297" i="19"/>
  <c r="E7296" i="19"/>
  <c r="D7296" i="19"/>
  <c r="E7295" i="19"/>
  <c r="D7295" i="19"/>
  <c r="E7294" i="19"/>
  <c r="D7294" i="19"/>
  <c r="E7293" i="19"/>
  <c r="D7293" i="19"/>
  <c r="E7292" i="19"/>
  <c r="D7292" i="19"/>
  <c r="E7291" i="19"/>
  <c r="D7291" i="19"/>
  <c r="E7290" i="19"/>
  <c r="D7290" i="19"/>
  <c r="E7289" i="19"/>
  <c r="D7289" i="19"/>
  <c r="E7288" i="19"/>
  <c r="D7288" i="19"/>
  <c r="E7287" i="19"/>
  <c r="D7287" i="19"/>
  <c r="E7286" i="19"/>
  <c r="D7286" i="19"/>
  <c r="E7285" i="19"/>
  <c r="D7285" i="19"/>
  <c r="E7284" i="19"/>
  <c r="D7284" i="19"/>
  <c r="E7283" i="19"/>
  <c r="D7283" i="19"/>
  <c r="E7282" i="19"/>
  <c r="D7282" i="19"/>
  <c r="E7281" i="19"/>
  <c r="D7281" i="19"/>
  <c r="E7280" i="19"/>
  <c r="D7280" i="19"/>
  <c r="E7279" i="19"/>
  <c r="D7279" i="19"/>
  <c r="E7278" i="19"/>
  <c r="D7278" i="19"/>
  <c r="E7277" i="19"/>
  <c r="D7277" i="19"/>
  <c r="E7276" i="19"/>
  <c r="D7276" i="19"/>
  <c r="E7275" i="19"/>
  <c r="D7275" i="19"/>
  <c r="E7274" i="19"/>
  <c r="D7274" i="19"/>
  <c r="E7273" i="19"/>
  <c r="D7273" i="19"/>
  <c r="E7272" i="19"/>
  <c r="D7272" i="19"/>
  <c r="E7271" i="19"/>
  <c r="D7271" i="19"/>
  <c r="E7270" i="19"/>
  <c r="D7270" i="19"/>
  <c r="E7269" i="19"/>
  <c r="D7269" i="19"/>
  <c r="E7268" i="19"/>
  <c r="D7268" i="19"/>
  <c r="E7267" i="19"/>
  <c r="D7267" i="19"/>
  <c r="E7266" i="19"/>
  <c r="D7266" i="19"/>
  <c r="E7265" i="19"/>
  <c r="D7265" i="19"/>
  <c r="E7264" i="19"/>
  <c r="D7264" i="19"/>
  <c r="E7263" i="19"/>
  <c r="D7263" i="19"/>
  <c r="E7262" i="19"/>
  <c r="D7262" i="19"/>
  <c r="E7261" i="19"/>
  <c r="D7261" i="19"/>
  <c r="E7260" i="19"/>
  <c r="D7260" i="19"/>
  <c r="E7259" i="19"/>
  <c r="D7259" i="19"/>
  <c r="E7258" i="19"/>
  <c r="D7258" i="19"/>
  <c r="E7257" i="19"/>
  <c r="D7257" i="19"/>
  <c r="E7256" i="19"/>
  <c r="D7256" i="19"/>
  <c r="E7255" i="19"/>
  <c r="D7255" i="19"/>
  <c r="E7254" i="19"/>
  <c r="D7254" i="19"/>
  <c r="E7253" i="19"/>
  <c r="D7253" i="19"/>
  <c r="E7252" i="19"/>
  <c r="D7252" i="19"/>
  <c r="E7251" i="19"/>
  <c r="D7251" i="19"/>
  <c r="E7250" i="19"/>
  <c r="D7250" i="19"/>
  <c r="E7249" i="19"/>
  <c r="D7249" i="19"/>
  <c r="E7248" i="19"/>
  <c r="D7248" i="19"/>
  <c r="E7247" i="19"/>
  <c r="D7247" i="19"/>
  <c r="E7246" i="19"/>
  <c r="D7246" i="19"/>
  <c r="E7245" i="19"/>
  <c r="D7245" i="19"/>
  <c r="E7244" i="19"/>
  <c r="D7244" i="19"/>
  <c r="E7243" i="19"/>
  <c r="D7243" i="19"/>
  <c r="E7242" i="19"/>
  <c r="D7242" i="19"/>
  <c r="E7241" i="19"/>
  <c r="D7241" i="19"/>
  <c r="E7240" i="19"/>
  <c r="D7240" i="19"/>
  <c r="E7239" i="19"/>
  <c r="D7239" i="19"/>
  <c r="E7238" i="19"/>
  <c r="D7238" i="19"/>
  <c r="E7237" i="19"/>
  <c r="D7237" i="19"/>
  <c r="E7236" i="19"/>
  <c r="D7236" i="19"/>
  <c r="E7235" i="19"/>
  <c r="D7235" i="19"/>
  <c r="E7234" i="19"/>
  <c r="D7234" i="19"/>
  <c r="E7233" i="19"/>
  <c r="D7233" i="19"/>
  <c r="E7232" i="19"/>
  <c r="D7232" i="19"/>
  <c r="E7231" i="19"/>
  <c r="D7231" i="19"/>
  <c r="E7230" i="19"/>
  <c r="D7230" i="19"/>
  <c r="E7229" i="19"/>
  <c r="D7229" i="19"/>
  <c r="E7228" i="19"/>
  <c r="D7228" i="19"/>
  <c r="E7227" i="19"/>
  <c r="D7227" i="19"/>
  <c r="E7226" i="19"/>
  <c r="D7226" i="19"/>
  <c r="E7225" i="19"/>
  <c r="D7225" i="19"/>
  <c r="E7224" i="19"/>
  <c r="D7224" i="19"/>
  <c r="E7223" i="19"/>
  <c r="D7223" i="19"/>
  <c r="E7222" i="19"/>
  <c r="D7222" i="19"/>
  <c r="E7221" i="19"/>
  <c r="D7221" i="19"/>
  <c r="E7220" i="19"/>
  <c r="D7220" i="19"/>
  <c r="E7219" i="19"/>
  <c r="D7219" i="19"/>
  <c r="E7218" i="19"/>
  <c r="D7218" i="19"/>
  <c r="E7217" i="19"/>
  <c r="D7217" i="19"/>
  <c r="E7216" i="19"/>
  <c r="D7216" i="19"/>
  <c r="E7215" i="19"/>
  <c r="D7215" i="19"/>
  <c r="E7214" i="19"/>
  <c r="D7214" i="19"/>
  <c r="E7213" i="19"/>
  <c r="D7213" i="19"/>
  <c r="E7212" i="19"/>
  <c r="D7212" i="19"/>
  <c r="E7211" i="19"/>
  <c r="D7211" i="19"/>
  <c r="E7210" i="19"/>
  <c r="D7210" i="19"/>
  <c r="E7209" i="19"/>
  <c r="D7209" i="19"/>
  <c r="E7208" i="19"/>
  <c r="D7208" i="19"/>
  <c r="E7207" i="19"/>
  <c r="D7207" i="19"/>
  <c r="E7206" i="19"/>
  <c r="D7206" i="19"/>
  <c r="E7205" i="19"/>
  <c r="D7205" i="19"/>
  <c r="E7204" i="19"/>
  <c r="D7204" i="19"/>
  <c r="E7203" i="19"/>
  <c r="D7203" i="19"/>
  <c r="E7202" i="19"/>
  <c r="D7202" i="19"/>
  <c r="E7201" i="19"/>
  <c r="D7201" i="19"/>
  <c r="E7200" i="19"/>
  <c r="D7200" i="19"/>
  <c r="E7199" i="19"/>
  <c r="D7199" i="19"/>
  <c r="E7198" i="19"/>
  <c r="D7198" i="19"/>
  <c r="E7197" i="19"/>
  <c r="D7197" i="19"/>
  <c r="E7196" i="19"/>
  <c r="D7196" i="19"/>
  <c r="E7195" i="19"/>
  <c r="D7195" i="19"/>
  <c r="E7194" i="19"/>
  <c r="D7194" i="19"/>
  <c r="E7193" i="19"/>
  <c r="D7193" i="19"/>
  <c r="E7192" i="19"/>
  <c r="D7192" i="19"/>
  <c r="E7191" i="19"/>
  <c r="D7191" i="19"/>
  <c r="E7190" i="19"/>
  <c r="D7190" i="19"/>
  <c r="E7189" i="19"/>
  <c r="D7189" i="19"/>
  <c r="E7188" i="19"/>
  <c r="D7188" i="19"/>
  <c r="E7187" i="19"/>
  <c r="D7187" i="19"/>
  <c r="E7186" i="19"/>
  <c r="D7186" i="19"/>
  <c r="E7185" i="19"/>
  <c r="D7185" i="19"/>
  <c r="E7184" i="19"/>
  <c r="D7184" i="19"/>
  <c r="E7183" i="19"/>
  <c r="D7183" i="19"/>
  <c r="E7182" i="19"/>
  <c r="D7182" i="19"/>
  <c r="E7181" i="19"/>
  <c r="D7181" i="19"/>
  <c r="E7180" i="19"/>
  <c r="D7180" i="19"/>
  <c r="E7179" i="19"/>
  <c r="D7179" i="19"/>
  <c r="E7178" i="19"/>
  <c r="D7178" i="19"/>
  <c r="E7177" i="19"/>
  <c r="D7177" i="19"/>
  <c r="E7176" i="19"/>
  <c r="D7176" i="19"/>
  <c r="E7175" i="19"/>
  <c r="D7175" i="19"/>
  <c r="E7174" i="19"/>
  <c r="D7174" i="19"/>
  <c r="E7173" i="19"/>
  <c r="D7173" i="19"/>
  <c r="E7172" i="19"/>
  <c r="D7172" i="19"/>
  <c r="E7171" i="19"/>
  <c r="D7171" i="19"/>
  <c r="E7170" i="19"/>
  <c r="D7170" i="19"/>
  <c r="E7169" i="19"/>
  <c r="D7169" i="19"/>
  <c r="E7168" i="19"/>
  <c r="D7168" i="19"/>
  <c r="E7167" i="19"/>
  <c r="D7167" i="19"/>
  <c r="E7166" i="19"/>
  <c r="D7166" i="19"/>
  <c r="E7165" i="19"/>
  <c r="D7165" i="19"/>
  <c r="E7164" i="19"/>
  <c r="D7164" i="19"/>
  <c r="E7163" i="19"/>
  <c r="D7163" i="19"/>
  <c r="E7162" i="19"/>
  <c r="D7162" i="19"/>
  <c r="E7161" i="19"/>
  <c r="D7161" i="19"/>
  <c r="E7160" i="19"/>
  <c r="D7160" i="19"/>
  <c r="E7159" i="19"/>
  <c r="D7159" i="19"/>
  <c r="E7158" i="19"/>
  <c r="D7158" i="19"/>
  <c r="E7157" i="19"/>
  <c r="D7157" i="19"/>
  <c r="E7156" i="19"/>
  <c r="D7156" i="19"/>
  <c r="E7155" i="19"/>
  <c r="D7155" i="19"/>
  <c r="E7154" i="19"/>
  <c r="D7154" i="19"/>
  <c r="E7153" i="19"/>
  <c r="D7153" i="19"/>
  <c r="E7152" i="19"/>
  <c r="D7152" i="19"/>
  <c r="E7151" i="19"/>
  <c r="D7151" i="19"/>
  <c r="E7150" i="19"/>
  <c r="D7150" i="19"/>
  <c r="E7149" i="19"/>
  <c r="D7149" i="19"/>
  <c r="E7148" i="19"/>
  <c r="D7148" i="19"/>
  <c r="E7147" i="19"/>
  <c r="D7147" i="19"/>
  <c r="E7146" i="19"/>
  <c r="D7146" i="19"/>
  <c r="E7145" i="19"/>
  <c r="D7145" i="19"/>
  <c r="E7144" i="19"/>
  <c r="D7144" i="19"/>
  <c r="E7143" i="19"/>
  <c r="D7143" i="19"/>
  <c r="E7142" i="19"/>
  <c r="D7142" i="19"/>
  <c r="E7141" i="19"/>
  <c r="D7141" i="19"/>
  <c r="E7140" i="19"/>
  <c r="D7140" i="19"/>
  <c r="E7139" i="19"/>
  <c r="D7139" i="19"/>
  <c r="E7138" i="19"/>
  <c r="D7138" i="19"/>
  <c r="E7137" i="19"/>
  <c r="D7137" i="19"/>
  <c r="E7136" i="19"/>
  <c r="D7136" i="19"/>
  <c r="E7135" i="19"/>
  <c r="D7135" i="19"/>
  <c r="E7134" i="19"/>
  <c r="D7134" i="19"/>
  <c r="E7133" i="19"/>
  <c r="D7133" i="19"/>
  <c r="E7132" i="19"/>
  <c r="D7132" i="19"/>
  <c r="E7131" i="19"/>
  <c r="D7131" i="19"/>
  <c r="E7130" i="19"/>
  <c r="D7130" i="19"/>
  <c r="E7129" i="19"/>
  <c r="D7129" i="19"/>
  <c r="E7128" i="19"/>
  <c r="D7128" i="19"/>
  <c r="E7127" i="19"/>
  <c r="D7127" i="19"/>
  <c r="E7126" i="19"/>
  <c r="D7126" i="19"/>
  <c r="E7125" i="19"/>
  <c r="D7125" i="19"/>
  <c r="E7124" i="19"/>
  <c r="D7124" i="19"/>
  <c r="E7123" i="19"/>
  <c r="D7123" i="19"/>
  <c r="E7122" i="19"/>
  <c r="D7122" i="19"/>
  <c r="E7121" i="19"/>
  <c r="D7121" i="19"/>
  <c r="E7120" i="19"/>
  <c r="D7120" i="19"/>
  <c r="E7119" i="19"/>
  <c r="D7119" i="19"/>
  <c r="E7118" i="19"/>
  <c r="D7118" i="19"/>
  <c r="E7117" i="19"/>
  <c r="D7117" i="19"/>
  <c r="E7116" i="19"/>
  <c r="D7116" i="19"/>
  <c r="E7115" i="19"/>
  <c r="D7115" i="19"/>
  <c r="E7114" i="19"/>
  <c r="D7114" i="19"/>
  <c r="E7113" i="19"/>
  <c r="D7113" i="19"/>
  <c r="E7112" i="19"/>
  <c r="D7112" i="19"/>
  <c r="E7111" i="19"/>
  <c r="D7111" i="19"/>
  <c r="E7110" i="19"/>
  <c r="D7110" i="19"/>
  <c r="E7109" i="19"/>
  <c r="D7109" i="19"/>
  <c r="E7108" i="19"/>
  <c r="D7108" i="19"/>
  <c r="E7107" i="19"/>
  <c r="D7107" i="19"/>
  <c r="E7106" i="19"/>
  <c r="D7106" i="19"/>
  <c r="E7105" i="19"/>
  <c r="D7105" i="19"/>
  <c r="E7104" i="19"/>
  <c r="D7104" i="19"/>
  <c r="E7103" i="19"/>
  <c r="D7103" i="19"/>
  <c r="E7102" i="19"/>
  <c r="D7102" i="19"/>
  <c r="E7101" i="19"/>
  <c r="D7101" i="19"/>
  <c r="E7100" i="19"/>
  <c r="D7100" i="19"/>
  <c r="E7099" i="19"/>
  <c r="D7099" i="19"/>
  <c r="E7098" i="19"/>
  <c r="D7098" i="19"/>
  <c r="E7097" i="19"/>
  <c r="D7097" i="19"/>
  <c r="E7096" i="19"/>
  <c r="D7096" i="19"/>
  <c r="E7095" i="19"/>
  <c r="D7095" i="19"/>
  <c r="E7094" i="19"/>
  <c r="D7094" i="19"/>
  <c r="E7093" i="19"/>
  <c r="D7093" i="19"/>
  <c r="E7092" i="19"/>
  <c r="D7092" i="19"/>
  <c r="E7091" i="19"/>
  <c r="D7091" i="19"/>
  <c r="E7090" i="19"/>
  <c r="D7090" i="19"/>
  <c r="E7089" i="19"/>
  <c r="D7089" i="19"/>
  <c r="E7088" i="19"/>
  <c r="D7088" i="19"/>
  <c r="E7087" i="19"/>
  <c r="D7087" i="19"/>
  <c r="E7086" i="19"/>
  <c r="D7086" i="19"/>
  <c r="E7085" i="19"/>
  <c r="D7085" i="19"/>
  <c r="E7084" i="19"/>
  <c r="D7084" i="19"/>
  <c r="E7083" i="19"/>
  <c r="D7083" i="19"/>
  <c r="E7082" i="19"/>
  <c r="D7082" i="19"/>
  <c r="E7081" i="19"/>
  <c r="D7081" i="19"/>
  <c r="E7080" i="19"/>
  <c r="D7080" i="19"/>
  <c r="E7079" i="19"/>
  <c r="D7079" i="19"/>
  <c r="E7078" i="19"/>
  <c r="D7078" i="19"/>
  <c r="E7077" i="19"/>
  <c r="D7077" i="19"/>
  <c r="E7076" i="19"/>
  <c r="D7076" i="19"/>
  <c r="E7075" i="19"/>
  <c r="D7075" i="19"/>
  <c r="E7074" i="19"/>
  <c r="D7074" i="19"/>
  <c r="E7073" i="19"/>
  <c r="D7073" i="19"/>
  <c r="E7072" i="19"/>
  <c r="D7072" i="19"/>
  <c r="E7071" i="19"/>
  <c r="D7071" i="19"/>
  <c r="E7070" i="19"/>
  <c r="D7070" i="19"/>
  <c r="E7069" i="19"/>
  <c r="D7069" i="19"/>
  <c r="E7068" i="19"/>
  <c r="D7068" i="19"/>
  <c r="E7067" i="19"/>
  <c r="D7067" i="19"/>
  <c r="E7066" i="19"/>
  <c r="D7066" i="19"/>
  <c r="E7065" i="19"/>
  <c r="D7065" i="19"/>
  <c r="E7064" i="19"/>
  <c r="D7064" i="19"/>
  <c r="E7063" i="19"/>
  <c r="D7063" i="19"/>
  <c r="E7062" i="19"/>
  <c r="D7062" i="19"/>
  <c r="E7061" i="19"/>
  <c r="D7061" i="19"/>
  <c r="E7060" i="19"/>
  <c r="D7060" i="19"/>
  <c r="E7059" i="19"/>
  <c r="D7059" i="19"/>
  <c r="E7058" i="19"/>
  <c r="D7058" i="19"/>
  <c r="E7057" i="19"/>
  <c r="D7057" i="19"/>
  <c r="E7056" i="19"/>
  <c r="D7056" i="19"/>
  <c r="E7055" i="19"/>
  <c r="D7055" i="19"/>
  <c r="E7054" i="19"/>
  <c r="D7054" i="19"/>
  <c r="E7053" i="19"/>
  <c r="D7053" i="19"/>
  <c r="E7052" i="19"/>
  <c r="D7052" i="19"/>
  <c r="E7051" i="19"/>
  <c r="D7051" i="19"/>
  <c r="E7050" i="19"/>
  <c r="D7050" i="19"/>
  <c r="E7049" i="19"/>
  <c r="D7049" i="19"/>
  <c r="E7048" i="19"/>
  <c r="D7048" i="19"/>
  <c r="E7047" i="19"/>
  <c r="D7047" i="19"/>
  <c r="E7046" i="19"/>
  <c r="D7046" i="19"/>
  <c r="E7045" i="19"/>
  <c r="D7045" i="19"/>
  <c r="E7044" i="19"/>
  <c r="D7044" i="19"/>
  <c r="E7043" i="19"/>
  <c r="D7043" i="19"/>
  <c r="E7042" i="19"/>
  <c r="D7042" i="19"/>
  <c r="E7041" i="19"/>
  <c r="D7041" i="19"/>
  <c r="E7040" i="19"/>
  <c r="D7040" i="19"/>
  <c r="E7039" i="19"/>
  <c r="D7039" i="19"/>
  <c r="E7038" i="19"/>
  <c r="D7038" i="19"/>
  <c r="E7037" i="19"/>
  <c r="D7037" i="19"/>
  <c r="E7036" i="19"/>
  <c r="D7036" i="19"/>
  <c r="E7035" i="19"/>
  <c r="D7035" i="19"/>
  <c r="E7034" i="19"/>
  <c r="D7034" i="19"/>
  <c r="E7033" i="19"/>
  <c r="D7033" i="19"/>
  <c r="E7032" i="19"/>
  <c r="D7032" i="19"/>
  <c r="E7031" i="19"/>
  <c r="D7031" i="19"/>
  <c r="E7030" i="19"/>
  <c r="D7030" i="19"/>
  <c r="E7029" i="19"/>
  <c r="D7029" i="19"/>
  <c r="E7028" i="19"/>
  <c r="D7028" i="19"/>
  <c r="E7027" i="19"/>
  <c r="D7027" i="19"/>
  <c r="E7026" i="19"/>
  <c r="D7026" i="19"/>
  <c r="E7025" i="19"/>
  <c r="D7025" i="19"/>
  <c r="E7024" i="19"/>
  <c r="D7024" i="19"/>
  <c r="E7023" i="19"/>
  <c r="D7023" i="19"/>
  <c r="E7022" i="19"/>
  <c r="D7022" i="19"/>
  <c r="E7021" i="19"/>
  <c r="D7021" i="19"/>
  <c r="E7020" i="19"/>
  <c r="D7020" i="19"/>
  <c r="E7019" i="19"/>
  <c r="D7019" i="19"/>
  <c r="E7018" i="19"/>
  <c r="D7018" i="19"/>
  <c r="E7017" i="19"/>
  <c r="D7017" i="19"/>
  <c r="E7016" i="19"/>
  <c r="D7016" i="19"/>
  <c r="E7015" i="19"/>
  <c r="D7015" i="19"/>
  <c r="E7014" i="19"/>
  <c r="D7014" i="19"/>
  <c r="E7013" i="19"/>
  <c r="D7013" i="19"/>
  <c r="E7012" i="19"/>
  <c r="D7012" i="19"/>
  <c r="E7011" i="19"/>
  <c r="D7011" i="19"/>
  <c r="E7010" i="19"/>
  <c r="D7010" i="19"/>
  <c r="E7009" i="19"/>
  <c r="D7009" i="19"/>
  <c r="E7008" i="19"/>
  <c r="D7008" i="19"/>
  <c r="E7007" i="19"/>
  <c r="D7007" i="19"/>
  <c r="E7006" i="19"/>
  <c r="D7006" i="19"/>
  <c r="E7005" i="19"/>
  <c r="D7005" i="19"/>
  <c r="E7004" i="19"/>
  <c r="D7004" i="19"/>
  <c r="E7003" i="19"/>
  <c r="D7003" i="19"/>
  <c r="E7002" i="19"/>
  <c r="D7002" i="19"/>
  <c r="E7001" i="19"/>
  <c r="D7001" i="19"/>
  <c r="E7000" i="19"/>
  <c r="D7000" i="19"/>
  <c r="E6999" i="19"/>
  <c r="D6999" i="19"/>
  <c r="E6998" i="19"/>
  <c r="D6998" i="19"/>
  <c r="E6997" i="19"/>
  <c r="D6997" i="19"/>
  <c r="E6996" i="19"/>
  <c r="D6996" i="19"/>
  <c r="E6995" i="19"/>
  <c r="D6995" i="19"/>
  <c r="E6994" i="19"/>
  <c r="D6994" i="19"/>
  <c r="E6993" i="19"/>
  <c r="D6993" i="19"/>
  <c r="E6992" i="19"/>
  <c r="D6992" i="19"/>
  <c r="E6991" i="19"/>
  <c r="D6991" i="19"/>
  <c r="E6990" i="19"/>
  <c r="D6990" i="19"/>
  <c r="E6989" i="19"/>
  <c r="D6989" i="19"/>
  <c r="E6988" i="19"/>
  <c r="D6988" i="19"/>
  <c r="E6987" i="19"/>
  <c r="D6987" i="19"/>
  <c r="E6986" i="19"/>
  <c r="D6986" i="19"/>
  <c r="E6985" i="19"/>
  <c r="D6985" i="19"/>
  <c r="E6984" i="19"/>
  <c r="D6984" i="19"/>
  <c r="E6983" i="19"/>
  <c r="D6983" i="19"/>
  <c r="E6982" i="19"/>
  <c r="D6982" i="19"/>
  <c r="E6981" i="19"/>
  <c r="D6981" i="19"/>
  <c r="E6980" i="19"/>
  <c r="D6980" i="19"/>
  <c r="E6979" i="19"/>
  <c r="D6979" i="19"/>
  <c r="E6978" i="19"/>
  <c r="D6978" i="19"/>
  <c r="E6977" i="19"/>
  <c r="D6977" i="19"/>
  <c r="E6976" i="19"/>
  <c r="D6976" i="19"/>
  <c r="E6975" i="19"/>
  <c r="D6975" i="19"/>
  <c r="E6974" i="19"/>
  <c r="D6974" i="19"/>
  <c r="E6973" i="19"/>
  <c r="D6973" i="19"/>
  <c r="E6972" i="19"/>
  <c r="D6972" i="19"/>
  <c r="E6971" i="19"/>
  <c r="D6971" i="19"/>
  <c r="E6970" i="19"/>
  <c r="D6970" i="19"/>
  <c r="E6969" i="19"/>
  <c r="D6969" i="19"/>
  <c r="E6968" i="19"/>
  <c r="D6968" i="19"/>
  <c r="E6967" i="19"/>
  <c r="D6967" i="19"/>
  <c r="E6966" i="19"/>
  <c r="D6966" i="19"/>
  <c r="E6965" i="19"/>
  <c r="D6965" i="19"/>
  <c r="E6964" i="19"/>
  <c r="D6964" i="19"/>
  <c r="E6963" i="19"/>
  <c r="D6963" i="19"/>
  <c r="E6962" i="19"/>
  <c r="D6962" i="19"/>
  <c r="E6961" i="19"/>
  <c r="D6961" i="19"/>
  <c r="E6960" i="19"/>
  <c r="D6960" i="19"/>
  <c r="E6959" i="19"/>
  <c r="D6959" i="19"/>
  <c r="E6958" i="19"/>
  <c r="D6958" i="19"/>
  <c r="E6957" i="19"/>
  <c r="D6957" i="19"/>
  <c r="E6956" i="19"/>
  <c r="D6956" i="19"/>
  <c r="E6955" i="19"/>
  <c r="D6955" i="19"/>
  <c r="E6954" i="19"/>
  <c r="D6954" i="19"/>
  <c r="E6953" i="19"/>
  <c r="D6953" i="19"/>
  <c r="E6952" i="19"/>
  <c r="D6952" i="19"/>
  <c r="E6951" i="19"/>
  <c r="D6951" i="19"/>
  <c r="E6950" i="19"/>
  <c r="D6950" i="19"/>
  <c r="E6949" i="19"/>
  <c r="D6949" i="19"/>
  <c r="E6948" i="19"/>
  <c r="D6948" i="19"/>
  <c r="E6947" i="19"/>
  <c r="D6947" i="19"/>
  <c r="E6946" i="19"/>
  <c r="D6946" i="19"/>
  <c r="E6945" i="19"/>
  <c r="D6945" i="19"/>
  <c r="E6944" i="19"/>
  <c r="D6944" i="19"/>
  <c r="E6943" i="19"/>
  <c r="D6943" i="19"/>
  <c r="E6942" i="19"/>
  <c r="D6942" i="19"/>
  <c r="E6941" i="19"/>
  <c r="D6941" i="19"/>
  <c r="E6940" i="19"/>
  <c r="D6940" i="19"/>
  <c r="E6939" i="19"/>
  <c r="D6939" i="19"/>
  <c r="E6938" i="19"/>
  <c r="D6938" i="19"/>
  <c r="E6937" i="19"/>
  <c r="D6937" i="19"/>
  <c r="E6936" i="19"/>
  <c r="D6936" i="19"/>
  <c r="E6935" i="19"/>
  <c r="D6935" i="19"/>
  <c r="E6934" i="19"/>
  <c r="D6934" i="19"/>
  <c r="E6933" i="19"/>
  <c r="D6933" i="19"/>
  <c r="E6932" i="19"/>
  <c r="D6932" i="19"/>
  <c r="E6931" i="19"/>
  <c r="D6931" i="19"/>
  <c r="E6930" i="19"/>
  <c r="D6930" i="19"/>
  <c r="E6929" i="19"/>
  <c r="D6929" i="19"/>
  <c r="E6928" i="19"/>
  <c r="D6928" i="19"/>
  <c r="E6927" i="19"/>
  <c r="D6927" i="19"/>
  <c r="E6926" i="19"/>
  <c r="D6926" i="19"/>
  <c r="E6925" i="19"/>
  <c r="D6925" i="19"/>
  <c r="E6924" i="19"/>
  <c r="D6924" i="19"/>
  <c r="E6923" i="19"/>
  <c r="D6923" i="19"/>
  <c r="E6922" i="19"/>
  <c r="D6922" i="19"/>
  <c r="E6921" i="19"/>
  <c r="D6921" i="19"/>
  <c r="E6920" i="19"/>
  <c r="D6920" i="19"/>
  <c r="E6919" i="19"/>
  <c r="D6919" i="19"/>
  <c r="E6918" i="19"/>
  <c r="D6918" i="19"/>
  <c r="E6917" i="19"/>
  <c r="D6917" i="19"/>
  <c r="E6916" i="19"/>
  <c r="D6916" i="19"/>
  <c r="E6915" i="19"/>
  <c r="D6915" i="19"/>
  <c r="E6914" i="19"/>
  <c r="D6914" i="19"/>
  <c r="E6913" i="19"/>
  <c r="D6913" i="19"/>
  <c r="E6912" i="19"/>
  <c r="D6912" i="19"/>
  <c r="E6911" i="19"/>
  <c r="D6911" i="19"/>
  <c r="E6910" i="19"/>
  <c r="D6910" i="19"/>
  <c r="E6909" i="19"/>
  <c r="D6909" i="19"/>
  <c r="E6908" i="19"/>
  <c r="D6908" i="19"/>
  <c r="E6907" i="19"/>
  <c r="D6907" i="19"/>
  <c r="E6906" i="19"/>
  <c r="D6906" i="19"/>
  <c r="E6905" i="19"/>
  <c r="D6905" i="19"/>
  <c r="E6904" i="19"/>
  <c r="D6904" i="19"/>
  <c r="E6903" i="19"/>
  <c r="D6903" i="19"/>
  <c r="E6902" i="19"/>
  <c r="D6902" i="19"/>
  <c r="E6901" i="19"/>
  <c r="D6901" i="19"/>
  <c r="E6900" i="19"/>
  <c r="D6900" i="19"/>
  <c r="E6899" i="19"/>
  <c r="D6899" i="19"/>
  <c r="E6898" i="19"/>
  <c r="D6898" i="19"/>
  <c r="E6897" i="19"/>
  <c r="D6897" i="19"/>
  <c r="E6896" i="19"/>
  <c r="D6896" i="19"/>
  <c r="E6895" i="19"/>
  <c r="D6895" i="19"/>
  <c r="E6894" i="19"/>
  <c r="D6894" i="19"/>
  <c r="E6893" i="19"/>
  <c r="D6893" i="19"/>
  <c r="E6892" i="19"/>
  <c r="D6892" i="19"/>
  <c r="E6891" i="19"/>
  <c r="D6891" i="19"/>
  <c r="E6890" i="19"/>
  <c r="D6890" i="19"/>
  <c r="E6889" i="19"/>
  <c r="D6889" i="19"/>
  <c r="E6888" i="19"/>
  <c r="D6888" i="19"/>
  <c r="E6887" i="19"/>
  <c r="D6887" i="19"/>
  <c r="E6886" i="19"/>
  <c r="D6886" i="19"/>
  <c r="E6885" i="19"/>
  <c r="D6885" i="19"/>
  <c r="E6884" i="19"/>
  <c r="D6884" i="19"/>
  <c r="E6883" i="19"/>
  <c r="D6883" i="19"/>
  <c r="E6882" i="19"/>
  <c r="D6882" i="19"/>
  <c r="E6881" i="19"/>
  <c r="D6881" i="19"/>
  <c r="E6880" i="19"/>
  <c r="D6880" i="19"/>
  <c r="E6879" i="19"/>
  <c r="D6879" i="19"/>
  <c r="E6878" i="19"/>
  <c r="D6878" i="19"/>
  <c r="E6877" i="19"/>
  <c r="D6877" i="19"/>
  <c r="E6876" i="19"/>
  <c r="D6876" i="19"/>
  <c r="E6875" i="19"/>
  <c r="D6875" i="19"/>
  <c r="E6874" i="19"/>
  <c r="D6874" i="19"/>
  <c r="E6873" i="19"/>
  <c r="D6873" i="19"/>
  <c r="E6872" i="19"/>
  <c r="D6872" i="19"/>
  <c r="E6871" i="19"/>
  <c r="D6871" i="19"/>
  <c r="E6870" i="19"/>
  <c r="D6870" i="19"/>
  <c r="E6869" i="19"/>
  <c r="D6869" i="19"/>
  <c r="E6868" i="19"/>
  <c r="D6868" i="19"/>
  <c r="E6867" i="19"/>
  <c r="D6867" i="19"/>
  <c r="E6866" i="19"/>
  <c r="D6866" i="19"/>
  <c r="E6865" i="19"/>
  <c r="D6865" i="19"/>
  <c r="E6864" i="19"/>
  <c r="D6864" i="19"/>
  <c r="E6863" i="19"/>
  <c r="D6863" i="19"/>
  <c r="E6862" i="19"/>
  <c r="D6862" i="19"/>
  <c r="E6861" i="19"/>
  <c r="D6861" i="19"/>
  <c r="E6860" i="19"/>
  <c r="D6860" i="19"/>
  <c r="E6859" i="19"/>
  <c r="D6859" i="19"/>
  <c r="E6858" i="19"/>
  <c r="D6858" i="19"/>
  <c r="E6857" i="19"/>
  <c r="D6857" i="19"/>
  <c r="E6856" i="19"/>
  <c r="D6856" i="19"/>
  <c r="E6855" i="19"/>
  <c r="D6855" i="19"/>
  <c r="E6854" i="19"/>
  <c r="D6854" i="19"/>
  <c r="E6853" i="19"/>
  <c r="D6853" i="19"/>
  <c r="E6852" i="19"/>
  <c r="D6852" i="19"/>
  <c r="E6851" i="19"/>
  <c r="D6851" i="19"/>
  <c r="E6850" i="19"/>
  <c r="D6850" i="19"/>
  <c r="E6849" i="19"/>
  <c r="D6849" i="19"/>
  <c r="E6848" i="19"/>
  <c r="D6848" i="19"/>
  <c r="E6847" i="19"/>
  <c r="D6847" i="19"/>
  <c r="E6846" i="19"/>
  <c r="D6846" i="19"/>
  <c r="E6845" i="19"/>
  <c r="D6845" i="19"/>
  <c r="E6844" i="19"/>
  <c r="D6844" i="19"/>
  <c r="E6843" i="19"/>
  <c r="D6843" i="19"/>
  <c r="E6842" i="19"/>
  <c r="D6842" i="19"/>
  <c r="E6841" i="19"/>
  <c r="D6841" i="19"/>
  <c r="E6840" i="19"/>
  <c r="D6840" i="19"/>
  <c r="E6839" i="19"/>
  <c r="D6839" i="19"/>
  <c r="E6838" i="19"/>
  <c r="D6838" i="19"/>
  <c r="E6837" i="19"/>
  <c r="D6837" i="19"/>
  <c r="E6836" i="19"/>
  <c r="D6836" i="19"/>
  <c r="E6835" i="19"/>
  <c r="D6835" i="19"/>
  <c r="E6834" i="19"/>
  <c r="D6834" i="19"/>
  <c r="E6833" i="19"/>
  <c r="D6833" i="19"/>
  <c r="E6832" i="19"/>
  <c r="D6832" i="19"/>
  <c r="E6831" i="19"/>
  <c r="D6831" i="19"/>
  <c r="E6830" i="19"/>
  <c r="D6830" i="19"/>
  <c r="E6829" i="19"/>
  <c r="D6829" i="19"/>
  <c r="E6828" i="19"/>
  <c r="D6828" i="19"/>
  <c r="E6827" i="19"/>
  <c r="D6827" i="19"/>
  <c r="E6826" i="19"/>
  <c r="D6826" i="19"/>
  <c r="E6825" i="19"/>
  <c r="D6825" i="19"/>
  <c r="E6824" i="19"/>
  <c r="D6824" i="19"/>
  <c r="E6823" i="19"/>
  <c r="D6823" i="19"/>
  <c r="E6822" i="19"/>
  <c r="D6822" i="19"/>
  <c r="E6821" i="19"/>
  <c r="D6821" i="19"/>
  <c r="E6820" i="19"/>
  <c r="D6820" i="19"/>
  <c r="E6819" i="19"/>
  <c r="D6819" i="19"/>
  <c r="E6818" i="19"/>
  <c r="D6818" i="19"/>
  <c r="E6817" i="19"/>
  <c r="D6817" i="19"/>
  <c r="E6816" i="19"/>
  <c r="D6816" i="19"/>
  <c r="E6815" i="19"/>
  <c r="D6815" i="19"/>
  <c r="E6814" i="19"/>
  <c r="D6814" i="19"/>
  <c r="E6813" i="19"/>
  <c r="D6813" i="19"/>
  <c r="E6812" i="19"/>
  <c r="D6812" i="19"/>
  <c r="E6811" i="19"/>
  <c r="D6811" i="19"/>
  <c r="E6810" i="19"/>
  <c r="D6810" i="19"/>
  <c r="E6809" i="19"/>
  <c r="D6809" i="19"/>
  <c r="E6808" i="19"/>
  <c r="D6808" i="19"/>
  <c r="E6807" i="19"/>
  <c r="D6807" i="19"/>
  <c r="E6806" i="19"/>
  <c r="D6806" i="19"/>
  <c r="E6805" i="19"/>
  <c r="D6805" i="19"/>
  <c r="E6804" i="19"/>
  <c r="D6804" i="19"/>
  <c r="E6803" i="19"/>
  <c r="D6803" i="19"/>
  <c r="E6802" i="19"/>
  <c r="D6802" i="19"/>
  <c r="E6801" i="19"/>
  <c r="D6801" i="19"/>
  <c r="E6800" i="19"/>
  <c r="D6800" i="19"/>
  <c r="E6799" i="19"/>
  <c r="D6799" i="19"/>
  <c r="E6798" i="19"/>
  <c r="D6798" i="19"/>
  <c r="E6797" i="19"/>
  <c r="D6797" i="19"/>
  <c r="E6796" i="19"/>
  <c r="D6796" i="19"/>
  <c r="E6795" i="19"/>
  <c r="D6795" i="19"/>
  <c r="E6794" i="19"/>
  <c r="D6794" i="19"/>
  <c r="E6793" i="19"/>
  <c r="D6793" i="19"/>
  <c r="E6792" i="19"/>
  <c r="D6792" i="19"/>
  <c r="E6791" i="19"/>
  <c r="D6791" i="19"/>
  <c r="E6790" i="19"/>
  <c r="D6790" i="19"/>
  <c r="E6789" i="19"/>
  <c r="D6789" i="19"/>
  <c r="E6788" i="19"/>
  <c r="D6788" i="19"/>
  <c r="E6787" i="19"/>
  <c r="D6787" i="19"/>
  <c r="E6786" i="19"/>
  <c r="D6786" i="19"/>
  <c r="E6785" i="19"/>
  <c r="D6785" i="19"/>
  <c r="E6784" i="19"/>
  <c r="D6784" i="19"/>
  <c r="E6783" i="19"/>
  <c r="D6783" i="19"/>
  <c r="E6782" i="19"/>
  <c r="D6782" i="19"/>
  <c r="E6781" i="19"/>
  <c r="D6781" i="19"/>
  <c r="E6780" i="19"/>
  <c r="D6780" i="19"/>
  <c r="E6779" i="19"/>
  <c r="D6779" i="19"/>
  <c r="E6778" i="19"/>
  <c r="D6778" i="19"/>
  <c r="E6777" i="19"/>
  <c r="D6777" i="19"/>
  <c r="E6776" i="19"/>
  <c r="D6776" i="19"/>
  <c r="E6775" i="19"/>
  <c r="D6775" i="19"/>
  <c r="E6774" i="19"/>
  <c r="D6774" i="19"/>
  <c r="E6773" i="19"/>
  <c r="D6773" i="19"/>
  <c r="E6772" i="19"/>
  <c r="D6772" i="19"/>
  <c r="E6771" i="19"/>
  <c r="D6771" i="19"/>
  <c r="E6770" i="19"/>
  <c r="D6770" i="19"/>
  <c r="E6769" i="19"/>
  <c r="D6769" i="19"/>
  <c r="E6768" i="19"/>
  <c r="D6768" i="19"/>
  <c r="E6767" i="19"/>
  <c r="D6767" i="19"/>
  <c r="E6766" i="19"/>
  <c r="D6766" i="19"/>
  <c r="E6765" i="19"/>
  <c r="D6765" i="19"/>
  <c r="E6764" i="19"/>
  <c r="D6764" i="19"/>
  <c r="E6763" i="19"/>
  <c r="D6763" i="19"/>
  <c r="E6762" i="19"/>
  <c r="D6762" i="19"/>
  <c r="E6761" i="19"/>
  <c r="D6761" i="19"/>
  <c r="E6760" i="19"/>
  <c r="D6760" i="19"/>
  <c r="E6759" i="19"/>
  <c r="D6759" i="19"/>
  <c r="E6758" i="19"/>
  <c r="D6758" i="19"/>
  <c r="E6757" i="19"/>
  <c r="D6757" i="19"/>
  <c r="E6756" i="19"/>
  <c r="D6756" i="19"/>
  <c r="E6755" i="19"/>
  <c r="D6755" i="19"/>
  <c r="E6754" i="19"/>
  <c r="D6754" i="19"/>
  <c r="E6753" i="19"/>
  <c r="D6753" i="19"/>
  <c r="E6752" i="19"/>
  <c r="D6752" i="19"/>
  <c r="E6751" i="19"/>
  <c r="D6751" i="19"/>
  <c r="E6750" i="19"/>
  <c r="D6750" i="19"/>
  <c r="E6749" i="19"/>
  <c r="D6749" i="19"/>
  <c r="E6748" i="19"/>
  <c r="D6748" i="19"/>
  <c r="E6747" i="19"/>
  <c r="D6747" i="19"/>
  <c r="E6746" i="19"/>
  <c r="D6746" i="19"/>
  <c r="E6745" i="19"/>
  <c r="D6745" i="19"/>
  <c r="E6744" i="19"/>
  <c r="D6744" i="19"/>
  <c r="E6743" i="19"/>
  <c r="D6743" i="19"/>
  <c r="E6742" i="19"/>
  <c r="D6742" i="19"/>
  <c r="E6741" i="19"/>
  <c r="D6741" i="19"/>
  <c r="E6740" i="19"/>
  <c r="D6740" i="19"/>
  <c r="E6739" i="19"/>
  <c r="D6739" i="19"/>
  <c r="E6738" i="19"/>
  <c r="D6738" i="19"/>
  <c r="E6737" i="19"/>
  <c r="D6737" i="19"/>
  <c r="E6736" i="19"/>
  <c r="D6736" i="19"/>
  <c r="E6735" i="19"/>
  <c r="D6735" i="19"/>
  <c r="E6734" i="19"/>
  <c r="D6734" i="19"/>
  <c r="E6733" i="19"/>
  <c r="D6733" i="19"/>
  <c r="E6732" i="19"/>
  <c r="D6732" i="19"/>
  <c r="E6731" i="19"/>
  <c r="D6731" i="19"/>
  <c r="E6730" i="19"/>
  <c r="D6730" i="19"/>
  <c r="E6729" i="19"/>
  <c r="D6729" i="19"/>
  <c r="E6728" i="19"/>
  <c r="D6728" i="19"/>
  <c r="E6727" i="19"/>
  <c r="D6727" i="19"/>
  <c r="E6726" i="19"/>
  <c r="D6726" i="19"/>
  <c r="E6725" i="19"/>
  <c r="D6725" i="19"/>
  <c r="E6724" i="19"/>
  <c r="D6724" i="19"/>
  <c r="E6723" i="19"/>
  <c r="D6723" i="19"/>
  <c r="E6722" i="19"/>
  <c r="D6722" i="19"/>
  <c r="E6721" i="19"/>
  <c r="D6721" i="19"/>
  <c r="E6720" i="19"/>
  <c r="D6720" i="19"/>
  <c r="E6719" i="19"/>
  <c r="D6719" i="19"/>
  <c r="E6718" i="19"/>
  <c r="D6718" i="19"/>
  <c r="E6717" i="19"/>
  <c r="D6717" i="19"/>
  <c r="E6716" i="19"/>
  <c r="D6716" i="19"/>
  <c r="E6715" i="19"/>
  <c r="D6715" i="19"/>
  <c r="E6714" i="19"/>
  <c r="D6714" i="19"/>
  <c r="E6713" i="19"/>
  <c r="D6713" i="19"/>
  <c r="E6712" i="19"/>
  <c r="D6712" i="19"/>
  <c r="E6711" i="19"/>
  <c r="D6711" i="19"/>
  <c r="E6710" i="19"/>
  <c r="D6710" i="19"/>
  <c r="E6709" i="19"/>
  <c r="D6709" i="19"/>
  <c r="E6708" i="19"/>
  <c r="D6708" i="19"/>
  <c r="E6707" i="19"/>
  <c r="D6707" i="19"/>
  <c r="E6706" i="19"/>
  <c r="D6706" i="19"/>
  <c r="E6705" i="19"/>
  <c r="D6705" i="19"/>
  <c r="E6704" i="19"/>
  <c r="D6704" i="19"/>
  <c r="E6703" i="19"/>
  <c r="D6703" i="19"/>
  <c r="E6702" i="19"/>
  <c r="D6702" i="19"/>
  <c r="E6701" i="19"/>
  <c r="D6701" i="19"/>
  <c r="E6700" i="19"/>
  <c r="D6700" i="19"/>
  <c r="E6699" i="19"/>
  <c r="D6699" i="19"/>
  <c r="E6698" i="19"/>
  <c r="D6698" i="19"/>
  <c r="E6697" i="19"/>
  <c r="D6697" i="19"/>
  <c r="E6696" i="19"/>
  <c r="D6696" i="19"/>
  <c r="E6695" i="19"/>
  <c r="D6695" i="19"/>
  <c r="E6694" i="19"/>
  <c r="D6694" i="19"/>
  <c r="E6693" i="19"/>
  <c r="D6693" i="19"/>
  <c r="E6692" i="19"/>
  <c r="D6692" i="19"/>
  <c r="E6691" i="19"/>
  <c r="D6691" i="19"/>
  <c r="E6690" i="19"/>
  <c r="D6690" i="19"/>
  <c r="E6689" i="19"/>
  <c r="D6689" i="19"/>
  <c r="E6688" i="19"/>
  <c r="D6688" i="19"/>
  <c r="E6687" i="19"/>
  <c r="D6687" i="19"/>
  <c r="E6686" i="19"/>
  <c r="D6686" i="19"/>
  <c r="E6685" i="19"/>
  <c r="D6685" i="19"/>
  <c r="E6684" i="19"/>
  <c r="D6684" i="19"/>
  <c r="E6683" i="19"/>
  <c r="D6683" i="19"/>
  <c r="E6682" i="19"/>
  <c r="D6682" i="19"/>
  <c r="E6681" i="19"/>
  <c r="D6681" i="19"/>
  <c r="E6680" i="19"/>
  <c r="D6680" i="19"/>
  <c r="E6679" i="19"/>
  <c r="D6679" i="19"/>
  <c r="E6678" i="19"/>
  <c r="D6678" i="19"/>
  <c r="E6677" i="19"/>
  <c r="D6677" i="19"/>
  <c r="E6676" i="19"/>
  <c r="D6676" i="19"/>
  <c r="E6675" i="19"/>
  <c r="D6675" i="19"/>
  <c r="E6674" i="19"/>
  <c r="D6674" i="19"/>
  <c r="E6673" i="19"/>
  <c r="D6673" i="19"/>
  <c r="E6672" i="19"/>
  <c r="D6672" i="19"/>
  <c r="E6671" i="19"/>
  <c r="D6671" i="19"/>
  <c r="E6670" i="19"/>
  <c r="D6670" i="19"/>
  <c r="E6669" i="19"/>
  <c r="D6669" i="19"/>
  <c r="E6668" i="19"/>
  <c r="D6668" i="19"/>
  <c r="E6667" i="19"/>
  <c r="D6667" i="19"/>
  <c r="E6666" i="19"/>
  <c r="D6666" i="19"/>
  <c r="E6665" i="19"/>
  <c r="D6665" i="19"/>
  <c r="E6664" i="19"/>
  <c r="D6664" i="19"/>
  <c r="E6663" i="19"/>
  <c r="D6663" i="19"/>
  <c r="E6662" i="19"/>
  <c r="D6662" i="19"/>
  <c r="E6661" i="19"/>
  <c r="D6661" i="19"/>
  <c r="E6660" i="19"/>
  <c r="D6660" i="19"/>
  <c r="E6659" i="19"/>
  <c r="D6659" i="19"/>
  <c r="E6658" i="19"/>
  <c r="D6658" i="19"/>
  <c r="E6657" i="19"/>
  <c r="D6657" i="19"/>
  <c r="E6656" i="19"/>
  <c r="D6656" i="19"/>
  <c r="E6655" i="19"/>
  <c r="D6655" i="19"/>
  <c r="E6654" i="19"/>
  <c r="D6654" i="19"/>
  <c r="E6653" i="19"/>
  <c r="D6653" i="19"/>
  <c r="E6652" i="19"/>
  <c r="D6652" i="19"/>
  <c r="E6651" i="19"/>
  <c r="D6651" i="19"/>
  <c r="E6650" i="19"/>
  <c r="D6650" i="19"/>
  <c r="E6649" i="19"/>
  <c r="D6649" i="19"/>
  <c r="E6648" i="19"/>
  <c r="D6648" i="19"/>
  <c r="E6647" i="19"/>
  <c r="D6647" i="19"/>
  <c r="E6646" i="19"/>
  <c r="D6646" i="19"/>
  <c r="E6645" i="19"/>
  <c r="D6645" i="19"/>
  <c r="E6644" i="19"/>
  <c r="D6644" i="19"/>
  <c r="E6643" i="19"/>
  <c r="D6643" i="19"/>
  <c r="E6642" i="19"/>
  <c r="D6642" i="19"/>
  <c r="E6641" i="19"/>
  <c r="D6641" i="19"/>
  <c r="E6640" i="19"/>
  <c r="D6640" i="19"/>
  <c r="E6639" i="19"/>
  <c r="D6639" i="19"/>
  <c r="E6638" i="19"/>
  <c r="D6638" i="19"/>
  <c r="E6637" i="19"/>
  <c r="D6637" i="19"/>
  <c r="E6636" i="19"/>
  <c r="D6636" i="19"/>
  <c r="E6635" i="19"/>
  <c r="D6635" i="19"/>
  <c r="E6634" i="19"/>
  <c r="D6634" i="19"/>
  <c r="E6633" i="19"/>
  <c r="D6633" i="19"/>
  <c r="E6632" i="19"/>
  <c r="D6632" i="19"/>
  <c r="E6631" i="19"/>
  <c r="D6631" i="19"/>
  <c r="E6630" i="19"/>
  <c r="D6630" i="19"/>
  <c r="E6629" i="19"/>
  <c r="D6629" i="19"/>
  <c r="E6628" i="19"/>
  <c r="D6628" i="19"/>
  <c r="E6627" i="19"/>
  <c r="D6627" i="19"/>
  <c r="E6626" i="19"/>
  <c r="D6626" i="19"/>
  <c r="E6625" i="19"/>
  <c r="D6625" i="19"/>
  <c r="E6624" i="19"/>
  <c r="D6624" i="19"/>
  <c r="E6623" i="19"/>
  <c r="D6623" i="19"/>
  <c r="E6622" i="19"/>
  <c r="D6622" i="19"/>
  <c r="E6621" i="19"/>
  <c r="D6621" i="19"/>
  <c r="E6620" i="19"/>
  <c r="D6620" i="19"/>
  <c r="E6619" i="19"/>
  <c r="D6619" i="19"/>
  <c r="E6618" i="19"/>
  <c r="D6618" i="19"/>
  <c r="E6617" i="19"/>
  <c r="D6617" i="19"/>
  <c r="E6616" i="19"/>
  <c r="D6616" i="19"/>
  <c r="E6615" i="19"/>
  <c r="D6615" i="19"/>
  <c r="E6614" i="19"/>
  <c r="D6614" i="19"/>
  <c r="E6613" i="19"/>
  <c r="D6613" i="19"/>
  <c r="E6612" i="19"/>
  <c r="D6612" i="19"/>
  <c r="E6611" i="19"/>
  <c r="D6611" i="19"/>
  <c r="E6610" i="19"/>
  <c r="D6610" i="19"/>
  <c r="E6609" i="19"/>
  <c r="D6609" i="19"/>
  <c r="E6608" i="19"/>
  <c r="D6608" i="19"/>
  <c r="E6607" i="19"/>
  <c r="D6607" i="19"/>
  <c r="E6606" i="19"/>
  <c r="D6606" i="19"/>
  <c r="E6605" i="19"/>
  <c r="D6605" i="19"/>
  <c r="E6604" i="19"/>
  <c r="D6604" i="19"/>
  <c r="E6603" i="19"/>
  <c r="D6603" i="19"/>
  <c r="E6602" i="19"/>
  <c r="D6602" i="19"/>
  <c r="E6601" i="19"/>
  <c r="D6601" i="19"/>
  <c r="E6600" i="19"/>
  <c r="D6600" i="19"/>
  <c r="E6599" i="19"/>
  <c r="D6599" i="19"/>
  <c r="E6598" i="19"/>
  <c r="D6598" i="19"/>
  <c r="E6597" i="19"/>
  <c r="D6597" i="19"/>
  <c r="E6596" i="19"/>
  <c r="D6596" i="19"/>
  <c r="E6595" i="19"/>
  <c r="D6595" i="19"/>
  <c r="E6594" i="19"/>
  <c r="D6594" i="19"/>
  <c r="E6593" i="19"/>
  <c r="D6593" i="19"/>
  <c r="E6592" i="19"/>
  <c r="D6592" i="19"/>
  <c r="E6591" i="19"/>
  <c r="D6591" i="19"/>
  <c r="E6590" i="19"/>
  <c r="D6590" i="19"/>
  <c r="E6589" i="19"/>
  <c r="D6589" i="19"/>
  <c r="E6588" i="19"/>
  <c r="D6588" i="19"/>
  <c r="E6587" i="19"/>
  <c r="D6587" i="19"/>
  <c r="E6586" i="19"/>
  <c r="D6586" i="19"/>
  <c r="E6585" i="19"/>
  <c r="D6585" i="19"/>
  <c r="E6584" i="19"/>
  <c r="D6584" i="19"/>
  <c r="E6583" i="19"/>
  <c r="D6583" i="19"/>
  <c r="E6582" i="19"/>
  <c r="D6582" i="19"/>
  <c r="E6581" i="19"/>
  <c r="D6581" i="19"/>
  <c r="E6580" i="19"/>
  <c r="D6580" i="19"/>
  <c r="E6579" i="19"/>
  <c r="D6579" i="19"/>
  <c r="E6578" i="19"/>
  <c r="D6578" i="19"/>
  <c r="E6577" i="19"/>
  <c r="D6577" i="19"/>
  <c r="E6576" i="19"/>
  <c r="D6576" i="19"/>
  <c r="E6575" i="19"/>
  <c r="D6575" i="19"/>
  <c r="E6574" i="19"/>
  <c r="D6574" i="19"/>
  <c r="E6573" i="19"/>
  <c r="D6573" i="19"/>
  <c r="E6572" i="19"/>
  <c r="D6572" i="19"/>
  <c r="E6571" i="19"/>
  <c r="D6571" i="19"/>
  <c r="E6570" i="19"/>
  <c r="D6570" i="19"/>
  <c r="E6569" i="19"/>
  <c r="D6569" i="19"/>
  <c r="E6568" i="19"/>
  <c r="D6568" i="19"/>
  <c r="E6567" i="19"/>
  <c r="D6567" i="19"/>
  <c r="E6566" i="19"/>
  <c r="D6566" i="19"/>
  <c r="E6565" i="19"/>
  <c r="D6565" i="19"/>
  <c r="E6564" i="19"/>
  <c r="D6564" i="19"/>
  <c r="E6563" i="19"/>
  <c r="D6563" i="19"/>
  <c r="E6562" i="19"/>
  <c r="D6562" i="19"/>
  <c r="E6561" i="19"/>
  <c r="D6561" i="19"/>
  <c r="E6560" i="19"/>
  <c r="D6560" i="19"/>
  <c r="E6559" i="19"/>
  <c r="D6559" i="19"/>
  <c r="E6558" i="19"/>
  <c r="D6558" i="19"/>
  <c r="E6557" i="19"/>
  <c r="D6557" i="19"/>
  <c r="E6556" i="19"/>
  <c r="D6556" i="19"/>
  <c r="E6555" i="19"/>
  <c r="D6555" i="19"/>
  <c r="E6554" i="19"/>
  <c r="D6554" i="19"/>
  <c r="E6553" i="19"/>
  <c r="D6553" i="19"/>
  <c r="E6552" i="19"/>
  <c r="D6552" i="19"/>
  <c r="E6551" i="19"/>
  <c r="D6551" i="19"/>
  <c r="E6550" i="19"/>
  <c r="D6550" i="19"/>
  <c r="E6549" i="19"/>
  <c r="D6549" i="19"/>
  <c r="E6548" i="19"/>
  <c r="D6548" i="19"/>
  <c r="E6547" i="19"/>
  <c r="D6547" i="19"/>
  <c r="E6546" i="19"/>
  <c r="D6546" i="19"/>
  <c r="E6545" i="19"/>
  <c r="D6545" i="19"/>
  <c r="E6544" i="19"/>
  <c r="D6544" i="19"/>
  <c r="E6543" i="19"/>
  <c r="D6543" i="19"/>
  <c r="E6542" i="19"/>
  <c r="D6542" i="19"/>
  <c r="E6541" i="19"/>
  <c r="D6541" i="19"/>
  <c r="E6540" i="19"/>
  <c r="D6540" i="19"/>
  <c r="E6539" i="19"/>
  <c r="D6539" i="19"/>
  <c r="E6538" i="19"/>
  <c r="D6538" i="19"/>
  <c r="E6537" i="19"/>
  <c r="D6537" i="19"/>
  <c r="E6536" i="19"/>
  <c r="D6536" i="19"/>
  <c r="E6535" i="19"/>
  <c r="D6535" i="19"/>
  <c r="E6534" i="19"/>
  <c r="D6534" i="19"/>
  <c r="E6533" i="19"/>
  <c r="D6533" i="19"/>
  <c r="E6532" i="19"/>
  <c r="D6532" i="19"/>
  <c r="E6531" i="19"/>
  <c r="D6531" i="19"/>
  <c r="E6530" i="19"/>
  <c r="D6530" i="19"/>
  <c r="E6529" i="19"/>
  <c r="D6529" i="19"/>
  <c r="E6528" i="19"/>
  <c r="D6528" i="19"/>
  <c r="E6527" i="19"/>
  <c r="D6527" i="19"/>
  <c r="E6526" i="19"/>
  <c r="D6526" i="19"/>
  <c r="E6525" i="19"/>
  <c r="D6525" i="19"/>
  <c r="E6524" i="19"/>
  <c r="D6524" i="19"/>
  <c r="E6523" i="19"/>
  <c r="D6523" i="19"/>
  <c r="E6522" i="19"/>
  <c r="D6522" i="19"/>
  <c r="E6521" i="19"/>
  <c r="D6521" i="19"/>
  <c r="E6520" i="19"/>
  <c r="D6520" i="19"/>
  <c r="E6519" i="19"/>
  <c r="D6519" i="19"/>
  <c r="E6518" i="19"/>
  <c r="D6518" i="19"/>
  <c r="E6517" i="19"/>
  <c r="D6517" i="19"/>
  <c r="E6516" i="19"/>
  <c r="D6516" i="19"/>
  <c r="E6515" i="19"/>
  <c r="D6515" i="19"/>
  <c r="E6514" i="19"/>
  <c r="D6514" i="19"/>
  <c r="E6513" i="19"/>
  <c r="D6513" i="19"/>
  <c r="E6512" i="19"/>
  <c r="D6512" i="19"/>
  <c r="E6511" i="19"/>
  <c r="D6511" i="19"/>
  <c r="E6510" i="19"/>
  <c r="D6510" i="19"/>
  <c r="E6509" i="19"/>
  <c r="D6509" i="19"/>
  <c r="E6508" i="19"/>
  <c r="D6508" i="19"/>
  <c r="E6507" i="19"/>
  <c r="D6507" i="19"/>
  <c r="E6506" i="19"/>
  <c r="D6506" i="19"/>
  <c r="E6505" i="19"/>
  <c r="D6505" i="19"/>
  <c r="E6504" i="19"/>
  <c r="D6504" i="19"/>
  <c r="E6503" i="19"/>
  <c r="D6503" i="19"/>
  <c r="E6502" i="19"/>
  <c r="D6502" i="19"/>
  <c r="E6501" i="19"/>
  <c r="D6501" i="19"/>
  <c r="E6500" i="19"/>
  <c r="D6500" i="19"/>
  <c r="E6499" i="19"/>
  <c r="D6499" i="19"/>
  <c r="E6498" i="19"/>
  <c r="D6498" i="19"/>
  <c r="E6497" i="19"/>
  <c r="D6497" i="19"/>
  <c r="E6496" i="19"/>
  <c r="D6496" i="19"/>
  <c r="E6495" i="19"/>
  <c r="D6495" i="19"/>
  <c r="E6494" i="19"/>
  <c r="D6494" i="19"/>
  <c r="E6493" i="19"/>
  <c r="D6493" i="19"/>
  <c r="E6492" i="19"/>
  <c r="D6492" i="19"/>
  <c r="E6491" i="19"/>
  <c r="D6491" i="19"/>
  <c r="E6490" i="19"/>
  <c r="D6490" i="19"/>
  <c r="E6489" i="19"/>
  <c r="D6489" i="19"/>
  <c r="E6488" i="19"/>
  <c r="D6488" i="19"/>
  <c r="E6487" i="19"/>
  <c r="D6487" i="19"/>
  <c r="E6486" i="19"/>
  <c r="D6486" i="19"/>
  <c r="E6485" i="19"/>
  <c r="D6485" i="19"/>
  <c r="E6484" i="19"/>
  <c r="D6484" i="19"/>
  <c r="E6483" i="19"/>
  <c r="D6483" i="19"/>
  <c r="E6482" i="19"/>
  <c r="D6482" i="19"/>
  <c r="E6481" i="19"/>
  <c r="D6481" i="19"/>
  <c r="E6480" i="19"/>
  <c r="D6480" i="19"/>
  <c r="E6479" i="19"/>
  <c r="D6479" i="19"/>
  <c r="E6478" i="19"/>
  <c r="D6478" i="19"/>
  <c r="E6477" i="19"/>
  <c r="D6477" i="19"/>
  <c r="E6476" i="19"/>
  <c r="D6476" i="19"/>
  <c r="E6475" i="19"/>
  <c r="D6475" i="19"/>
  <c r="E6474" i="19"/>
  <c r="D6474" i="19"/>
  <c r="E6473" i="19"/>
  <c r="D6473" i="19"/>
  <c r="E6472" i="19"/>
  <c r="D6472" i="19"/>
  <c r="E6471" i="19"/>
  <c r="D6471" i="19"/>
  <c r="E6470" i="19"/>
  <c r="D6470" i="19"/>
  <c r="E6469" i="19"/>
  <c r="D6469" i="19"/>
  <c r="E6468" i="19"/>
  <c r="D6468" i="19"/>
  <c r="E6467" i="19"/>
  <c r="D6467" i="19"/>
  <c r="E6466" i="19"/>
  <c r="D6466" i="19"/>
  <c r="E6465" i="19"/>
  <c r="D6465" i="19"/>
  <c r="E6464" i="19"/>
  <c r="D6464" i="19"/>
  <c r="E6463" i="19"/>
  <c r="D6463" i="19"/>
  <c r="E6462" i="19"/>
  <c r="D6462" i="19"/>
  <c r="E6461" i="19"/>
  <c r="D6461" i="19"/>
  <c r="E6460" i="19"/>
  <c r="D6460" i="19"/>
  <c r="E6459" i="19"/>
  <c r="D6459" i="19"/>
  <c r="E6458" i="19"/>
  <c r="D6458" i="19"/>
  <c r="E6457" i="19"/>
  <c r="D6457" i="19"/>
  <c r="E6456" i="19"/>
  <c r="D6456" i="19"/>
  <c r="E6455" i="19"/>
  <c r="D6455" i="19"/>
  <c r="E6454" i="19"/>
  <c r="D6454" i="19"/>
  <c r="E6453" i="19"/>
  <c r="D6453" i="19"/>
  <c r="E6452" i="19"/>
  <c r="D6452" i="19"/>
  <c r="E6451" i="19"/>
  <c r="D6451" i="19"/>
  <c r="E6450" i="19"/>
  <c r="D6450" i="19"/>
  <c r="E6449" i="19"/>
  <c r="D6449" i="19"/>
  <c r="E6448" i="19"/>
  <c r="D6448" i="19"/>
  <c r="E6447" i="19"/>
  <c r="D6447" i="19"/>
  <c r="E6446" i="19"/>
  <c r="D6446" i="19"/>
  <c r="E6445" i="19"/>
  <c r="D6445" i="19"/>
  <c r="E6444" i="19"/>
  <c r="D6444" i="19"/>
  <c r="E6443" i="19"/>
  <c r="D6443" i="19"/>
  <c r="E6442" i="19"/>
  <c r="D6442" i="19"/>
  <c r="E6441" i="19"/>
  <c r="D6441" i="19"/>
  <c r="E6440" i="19"/>
  <c r="D6440" i="19"/>
  <c r="E6439" i="19"/>
  <c r="D6439" i="19"/>
  <c r="E6438" i="19"/>
  <c r="D6438" i="19"/>
  <c r="E6437" i="19"/>
  <c r="D6437" i="19"/>
  <c r="E6436" i="19"/>
  <c r="D6436" i="19"/>
  <c r="E6435" i="19"/>
  <c r="D6435" i="19"/>
  <c r="E6434" i="19"/>
  <c r="D6434" i="19"/>
  <c r="E6433" i="19"/>
  <c r="D6433" i="19"/>
  <c r="E6432" i="19"/>
  <c r="D6432" i="19"/>
  <c r="E6431" i="19"/>
  <c r="D6431" i="19"/>
  <c r="E6430" i="19"/>
  <c r="D6430" i="19"/>
  <c r="E6429" i="19"/>
  <c r="D6429" i="19"/>
  <c r="E6428" i="19"/>
  <c r="D6428" i="19"/>
  <c r="E6427" i="19"/>
  <c r="D6427" i="19"/>
  <c r="E6426" i="19"/>
  <c r="D6426" i="19"/>
  <c r="E6425" i="19"/>
  <c r="D6425" i="19"/>
  <c r="E6424" i="19"/>
  <c r="D6424" i="19"/>
  <c r="E6423" i="19"/>
  <c r="D6423" i="19"/>
  <c r="E6422" i="19"/>
  <c r="D6422" i="19"/>
  <c r="E6421" i="19"/>
  <c r="D6421" i="19"/>
  <c r="E6420" i="19"/>
  <c r="D6420" i="19"/>
  <c r="E6419" i="19"/>
  <c r="D6419" i="19"/>
  <c r="E6418" i="19"/>
  <c r="D6418" i="19"/>
  <c r="E6417" i="19"/>
  <c r="D6417" i="19"/>
  <c r="E6416" i="19"/>
  <c r="D6416" i="19"/>
  <c r="E6415" i="19"/>
  <c r="D6415" i="19"/>
  <c r="E6414" i="19"/>
  <c r="D6414" i="19"/>
  <c r="E6413" i="19"/>
  <c r="D6413" i="19"/>
  <c r="E6412" i="19"/>
  <c r="D6412" i="19"/>
  <c r="E6411" i="19"/>
  <c r="D6411" i="19"/>
  <c r="E6410" i="19"/>
  <c r="D6410" i="19"/>
  <c r="E6409" i="19"/>
  <c r="D6409" i="19"/>
  <c r="E6408" i="19"/>
  <c r="D6408" i="19"/>
  <c r="E6407" i="19"/>
  <c r="D6407" i="19"/>
  <c r="E6406" i="19"/>
  <c r="D6406" i="19"/>
  <c r="E6405" i="19"/>
  <c r="D6405" i="19"/>
  <c r="E6404" i="19"/>
  <c r="D6404" i="19"/>
  <c r="E6403" i="19"/>
  <c r="D6403" i="19"/>
  <c r="E6402" i="19"/>
  <c r="D6402" i="19"/>
  <c r="E6401" i="19"/>
  <c r="D6401" i="19"/>
  <c r="E6400" i="19"/>
  <c r="D6400" i="19"/>
  <c r="E6399" i="19"/>
  <c r="D6399" i="19"/>
  <c r="E6398" i="19"/>
  <c r="D6398" i="19"/>
  <c r="E6397" i="19"/>
  <c r="D6397" i="19"/>
  <c r="E6396" i="19"/>
  <c r="D6396" i="19"/>
  <c r="E6395" i="19"/>
  <c r="D6395" i="19"/>
  <c r="E6394" i="19"/>
  <c r="D6394" i="19"/>
  <c r="E6393" i="19"/>
  <c r="D6393" i="19"/>
  <c r="E6392" i="19"/>
  <c r="D6392" i="19"/>
  <c r="E6391" i="19"/>
  <c r="D6391" i="19"/>
  <c r="E6390" i="19"/>
  <c r="D6390" i="19"/>
  <c r="E6389" i="19"/>
  <c r="D6389" i="19"/>
  <c r="E6388" i="19"/>
  <c r="D6388" i="19"/>
  <c r="E6387" i="19"/>
  <c r="D6387" i="19"/>
  <c r="E6386" i="19"/>
  <c r="D6386" i="19"/>
  <c r="E6385" i="19"/>
  <c r="D6385" i="19"/>
  <c r="E6384" i="19"/>
  <c r="D6384" i="19"/>
  <c r="E6383" i="19"/>
  <c r="D6383" i="19"/>
  <c r="E6382" i="19"/>
  <c r="D6382" i="19"/>
  <c r="E6381" i="19"/>
  <c r="D6381" i="19"/>
  <c r="E6380" i="19"/>
  <c r="D6380" i="19"/>
  <c r="E6379" i="19"/>
  <c r="D6379" i="19"/>
  <c r="E6378" i="19"/>
  <c r="D6378" i="19"/>
  <c r="E6377" i="19"/>
  <c r="D6377" i="19"/>
  <c r="E6376" i="19"/>
  <c r="D6376" i="19"/>
  <c r="E6375" i="19"/>
  <c r="D6375" i="19"/>
  <c r="E6374" i="19"/>
  <c r="D6374" i="19"/>
  <c r="E6373" i="19"/>
  <c r="D6373" i="19"/>
  <c r="E6372" i="19"/>
  <c r="D6372" i="19"/>
  <c r="E6371" i="19"/>
  <c r="D6371" i="19"/>
  <c r="E6370" i="19"/>
  <c r="D6370" i="19"/>
  <c r="E6369" i="19"/>
  <c r="D6369" i="19"/>
  <c r="E6368" i="19"/>
  <c r="D6368" i="19"/>
  <c r="E6367" i="19"/>
  <c r="D6367" i="19"/>
  <c r="E6366" i="19"/>
  <c r="D6366" i="19"/>
  <c r="E6365" i="19"/>
  <c r="D6365" i="19"/>
  <c r="E6364" i="19"/>
  <c r="D6364" i="19"/>
  <c r="E6363" i="19"/>
  <c r="D6363" i="19"/>
  <c r="E6362" i="19"/>
  <c r="D6362" i="19"/>
  <c r="E6361" i="19"/>
  <c r="D6361" i="19"/>
  <c r="E6360" i="19"/>
  <c r="D6360" i="19"/>
  <c r="E6359" i="19"/>
  <c r="D6359" i="19"/>
  <c r="E6358" i="19"/>
  <c r="D6358" i="19"/>
  <c r="E6357" i="19"/>
  <c r="D6357" i="19"/>
  <c r="E6356" i="19"/>
  <c r="D6356" i="19"/>
  <c r="E6355" i="19"/>
  <c r="D6355" i="19"/>
  <c r="E6354" i="19"/>
  <c r="D6354" i="19"/>
  <c r="E6353" i="19"/>
  <c r="D6353" i="19"/>
  <c r="E6352" i="19"/>
  <c r="D6352" i="19"/>
  <c r="E6351" i="19"/>
  <c r="D6351" i="19"/>
  <c r="E6350" i="19"/>
  <c r="D6350" i="19"/>
  <c r="E6349" i="19"/>
  <c r="D6349" i="19"/>
  <c r="E6348" i="19"/>
  <c r="D6348" i="19"/>
  <c r="E6347" i="19"/>
  <c r="D6347" i="19"/>
  <c r="E6346" i="19"/>
  <c r="D6346" i="19"/>
  <c r="E6345" i="19"/>
  <c r="D6345" i="19"/>
  <c r="E6344" i="19"/>
  <c r="D6344" i="19"/>
  <c r="E6343" i="19"/>
  <c r="D6343" i="19"/>
  <c r="E6342" i="19"/>
  <c r="D6342" i="19"/>
  <c r="E6341" i="19"/>
  <c r="D6341" i="19"/>
  <c r="E6340" i="19"/>
  <c r="D6340" i="19"/>
  <c r="E6339" i="19"/>
  <c r="D6339" i="19"/>
  <c r="E6338" i="19"/>
  <c r="D6338" i="19"/>
  <c r="E6337" i="19"/>
  <c r="D6337" i="19"/>
  <c r="E6336" i="19"/>
  <c r="D6336" i="19"/>
  <c r="E6335" i="19"/>
  <c r="D6335" i="19"/>
  <c r="E6334" i="19"/>
  <c r="D6334" i="19"/>
  <c r="C6334" i="19"/>
  <c r="E6333" i="19"/>
  <c r="D6333" i="19"/>
  <c r="C6333" i="19"/>
  <c r="E6332" i="19"/>
  <c r="D6332" i="19"/>
  <c r="E6331" i="19"/>
  <c r="D6331" i="19"/>
  <c r="E6330" i="19"/>
  <c r="D6330" i="19"/>
  <c r="E6329" i="19"/>
  <c r="D6329" i="19"/>
  <c r="E6328" i="19"/>
  <c r="D6328" i="19"/>
  <c r="E6327" i="19"/>
  <c r="D6327" i="19"/>
  <c r="E6326" i="19"/>
  <c r="D6326" i="19"/>
  <c r="E6325" i="19"/>
  <c r="D6325" i="19"/>
  <c r="E6324" i="19"/>
  <c r="D6324" i="19"/>
  <c r="E6323" i="19"/>
  <c r="D6323" i="19"/>
  <c r="E6322" i="19"/>
  <c r="D6322" i="19"/>
  <c r="E6321" i="19"/>
  <c r="D6321" i="19"/>
  <c r="E6320" i="19"/>
  <c r="D6320" i="19"/>
  <c r="E6319" i="19"/>
  <c r="D6319" i="19"/>
  <c r="E6318" i="19"/>
  <c r="D6318" i="19"/>
  <c r="E6317" i="19"/>
  <c r="D6317" i="19"/>
  <c r="E6316" i="19"/>
  <c r="D6316" i="19"/>
  <c r="E6315" i="19"/>
  <c r="D6315" i="19"/>
  <c r="E6314" i="19"/>
  <c r="D6314" i="19"/>
  <c r="E6313" i="19"/>
  <c r="D6313" i="19"/>
  <c r="E6312" i="19"/>
  <c r="D6312" i="19"/>
  <c r="E6311" i="19"/>
  <c r="D6311" i="19"/>
  <c r="E6310" i="19"/>
  <c r="D6310" i="19"/>
  <c r="E6309" i="19"/>
  <c r="D6309" i="19"/>
  <c r="E6308" i="19"/>
  <c r="D6308" i="19"/>
  <c r="E6307" i="19"/>
  <c r="D6307" i="19"/>
  <c r="E6306" i="19"/>
  <c r="D6306" i="19"/>
  <c r="E6305" i="19"/>
  <c r="D6305" i="19"/>
  <c r="E6304" i="19"/>
  <c r="D6304" i="19"/>
  <c r="E6303" i="19"/>
  <c r="D6303" i="19"/>
  <c r="E6302" i="19"/>
  <c r="D6302" i="19"/>
  <c r="E6301" i="19"/>
  <c r="D6301" i="19"/>
  <c r="E6300" i="19"/>
  <c r="D6300" i="19"/>
  <c r="E6299" i="19"/>
  <c r="D6299" i="19"/>
  <c r="E6298" i="19"/>
  <c r="D6298" i="19"/>
  <c r="E6297" i="19"/>
  <c r="D6297" i="19"/>
  <c r="E6296" i="19"/>
  <c r="D6296" i="19"/>
  <c r="E6295" i="19"/>
  <c r="D6295" i="19"/>
  <c r="E6294" i="19"/>
  <c r="D6294" i="19"/>
  <c r="E6293" i="19"/>
  <c r="D6293" i="19"/>
  <c r="E6292" i="19"/>
  <c r="D6292" i="19"/>
  <c r="E6291" i="19"/>
  <c r="D6291" i="19"/>
  <c r="E6290" i="19"/>
  <c r="D6290" i="19"/>
  <c r="E6289" i="19"/>
  <c r="D6289" i="19"/>
  <c r="E6288" i="19"/>
  <c r="D6288" i="19"/>
  <c r="E6287" i="19"/>
  <c r="D6287" i="19"/>
  <c r="E6286" i="19"/>
  <c r="D6286" i="19"/>
  <c r="E6285" i="19"/>
  <c r="D6285" i="19"/>
  <c r="E6284" i="19"/>
  <c r="D6284" i="19"/>
  <c r="E6283" i="19"/>
  <c r="D6283" i="19"/>
  <c r="E6282" i="19"/>
  <c r="D6282" i="19"/>
  <c r="E6281" i="19"/>
  <c r="D6281" i="19"/>
  <c r="E6280" i="19"/>
  <c r="D6280" i="19"/>
  <c r="E6279" i="19"/>
  <c r="D6279" i="19"/>
  <c r="E6278" i="19"/>
  <c r="D6278" i="19"/>
  <c r="E6277" i="19"/>
  <c r="D6277" i="19"/>
  <c r="E6276" i="19"/>
  <c r="D6276" i="19"/>
  <c r="E6275" i="19"/>
  <c r="D6275" i="19"/>
  <c r="E6274" i="19"/>
  <c r="D6274" i="19"/>
  <c r="E6273" i="19"/>
  <c r="D6273" i="19"/>
  <c r="E6272" i="19"/>
  <c r="D6272" i="19"/>
  <c r="E6271" i="19"/>
  <c r="D6271" i="19"/>
  <c r="E6270" i="19"/>
  <c r="D6270" i="19"/>
  <c r="E6269" i="19"/>
  <c r="D6269" i="19"/>
  <c r="E6268" i="19"/>
  <c r="D6268" i="19"/>
  <c r="E6267" i="19"/>
  <c r="D6267" i="19"/>
  <c r="E6266" i="19"/>
  <c r="D6266" i="19"/>
  <c r="E6265" i="19"/>
  <c r="D6265" i="19"/>
  <c r="E6264" i="19"/>
  <c r="D6264" i="19"/>
  <c r="E6263" i="19"/>
  <c r="D6263" i="19"/>
  <c r="E6262" i="19"/>
  <c r="D6262" i="19"/>
  <c r="E6261" i="19"/>
  <c r="D6261" i="19"/>
  <c r="E6260" i="19"/>
  <c r="D6260" i="19"/>
  <c r="E6259" i="19"/>
  <c r="D6259" i="19"/>
  <c r="E6258" i="19"/>
  <c r="D6258" i="19"/>
  <c r="E6257" i="19"/>
  <c r="D6257" i="19"/>
  <c r="E6256" i="19"/>
  <c r="D6256" i="19"/>
  <c r="E6255" i="19"/>
  <c r="D6255" i="19"/>
  <c r="E6254" i="19"/>
  <c r="D6254" i="19"/>
  <c r="E6253" i="19"/>
  <c r="D6253" i="19"/>
  <c r="E6252" i="19"/>
  <c r="D6252" i="19"/>
  <c r="E6251" i="19"/>
  <c r="D6251" i="19"/>
  <c r="E6250" i="19"/>
  <c r="D6250" i="19"/>
  <c r="E6249" i="19"/>
  <c r="D6249" i="19"/>
  <c r="E6248" i="19"/>
  <c r="D6248" i="19"/>
  <c r="E6247" i="19"/>
  <c r="D6247" i="19"/>
  <c r="E6246" i="19"/>
  <c r="D6246" i="19"/>
  <c r="E6245" i="19"/>
  <c r="D6245" i="19"/>
  <c r="E6244" i="19"/>
  <c r="D6244" i="19"/>
  <c r="E6243" i="19"/>
  <c r="D6243" i="19"/>
  <c r="E6242" i="19"/>
  <c r="D6242" i="19"/>
  <c r="E6241" i="19"/>
  <c r="D6241" i="19"/>
  <c r="E6240" i="19"/>
  <c r="D6240" i="19"/>
  <c r="E6239" i="19"/>
  <c r="D6239" i="19"/>
  <c r="E6238" i="19"/>
  <c r="D6238" i="19"/>
  <c r="E6237" i="19"/>
  <c r="D6237" i="19"/>
  <c r="E6236" i="19"/>
  <c r="D6236" i="19"/>
  <c r="E6235" i="19"/>
  <c r="D6235" i="19"/>
  <c r="E6234" i="19"/>
  <c r="D6234" i="19"/>
  <c r="E6233" i="19"/>
  <c r="D6233" i="19"/>
  <c r="E6232" i="19"/>
  <c r="D6232" i="19"/>
  <c r="E6231" i="19"/>
  <c r="D6231" i="19"/>
  <c r="E6230" i="19"/>
  <c r="D6230" i="19"/>
  <c r="E6229" i="19"/>
  <c r="D6229" i="19"/>
  <c r="E6228" i="19"/>
  <c r="D6228" i="19"/>
  <c r="E6227" i="19"/>
  <c r="D6227" i="19"/>
  <c r="E6226" i="19"/>
  <c r="D6226" i="19"/>
  <c r="E6225" i="19"/>
  <c r="D6225" i="19"/>
  <c r="E6224" i="19"/>
  <c r="D6224" i="19"/>
  <c r="E6223" i="19"/>
  <c r="D6223" i="19"/>
  <c r="E6222" i="19"/>
  <c r="D6222" i="19"/>
  <c r="E6221" i="19"/>
  <c r="D6221" i="19"/>
  <c r="E6220" i="19"/>
  <c r="D6220" i="19"/>
  <c r="E6219" i="19"/>
  <c r="D6219" i="19"/>
  <c r="E6218" i="19"/>
  <c r="D6218" i="19"/>
  <c r="E6217" i="19"/>
  <c r="D6217" i="19"/>
  <c r="E6216" i="19"/>
  <c r="D6216" i="19"/>
  <c r="E6215" i="19"/>
  <c r="D6215" i="19"/>
  <c r="E6214" i="19"/>
  <c r="D6214" i="19"/>
  <c r="E6213" i="19"/>
  <c r="D6213" i="19"/>
  <c r="E6212" i="19"/>
  <c r="D6212" i="19"/>
  <c r="E6211" i="19"/>
  <c r="D6211" i="19"/>
  <c r="E6210" i="19"/>
  <c r="D6210" i="19"/>
  <c r="E6209" i="19"/>
  <c r="D6209" i="19"/>
  <c r="E6208" i="19"/>
  <c r="D6208" i="19"/>
  <c r="E6207" i="19"/>
  <c r="D6207" i="19"/>
  <c r="E6206" i="19"/>
  <c r="D6206" i="19"/>
  <c r="E6205" i="19"/>
  <c r="D6205" i="19"/>
  <c r="E6204" i="19"/>
  <c r="D6204" i="19"/>
  <c r="E6203" i="19"/>
  <c r="D6203" i="19"/>
  <c r="E6202" i="19"/>
  <c r="D6202" i="19"/>
  <c r="E6201" i="19"/>
  <c r="D6201" i="19"/>
  <c r="E6200" i="19"/>
  <c r="D6200" i="19"/>
  <c r="E6199" i="19"/>
  <c r="D6199" i="19"/>
  <c r="E6198" i="19"/>
  <c r="D6198" i="19"/>
  <c r="E6197" i="19"/>
  <c r="D6197" i="19"/>
  <c r="E6196" i="19"/>
  <c r="D6196" i="19"/>
  <c r="E6195" i="19"/>
  <c r="D6195" i="19"/>
  <c r="E6194" i="19"/>
  <c r="D6194" i="19"/>
  <c r="E6193" i="19"/>
  <c r="D6193" i="19"/>
  <c r="E6192" i="19"/>
  <c r="D6192" i="19"/>
  <c r="E6191" i="19"/>
  <c r="D6191" i="19"/>
  <c r="E6190" i="19"/>
  <c r="D6190" i="19"/>
  <c r="E6189" i="19"/>
  <c r="D6189" i="19"/>
  <c r="E6188" i="19"/>
  <c r="D6188" i="19"/>
  <c r="E6187" i="19"/>
  <c r="D6187" i="19"/>
  <c r="E6186" i="19"/>
  <c r="D6186" i="19"/>
  <c r="E6185" i="19"/>
  <c r="D6185" i="19"/>
  <c r="E6184" i="19"/>
  <c r="D6184" i="19"/>
  <c r="E6183" i="19"/>
  <c r="D6183" i="19"/>
  <c r="E6182" i="19"/>
  <c r="D6182" i="19"/>
  <c r="E6181" i="19"/>
  <c r="D6181" i="19"/>
  <c r="E6180" i="19"/>
  <c r="D6180" i="19"/>
  <c r="E6179" i="19"/>
  <c r="D6179" i="19"/>
  <c r="E6178" i="19"/>
  <c r="D6178" i="19"/>
  <c r="E6177" i="19"/>
  <c r="D6177" i="19"/>
  <c r="E6176" i="19"/>
  <c r="D6176" i="19"/>
  <c r="E6175" i="19"/>
  <c r="D6175" i="19"/>
  <c r="E6174" i="19"/>
  <c r="D6174" i="19"/>
  <c r="E6173" i="19"/>
  <c r="D6173" i="19"/>
  <c r="E6172" i="19"/>
  <c r="D6172" i="19"/>
  <c r="E6171" i="19"/>
  <c r="D6171" i="19"/>
  <c r="E6170" i="19"/>
  <c r="D6170" i="19"/>
  <c r="E6169" i="19"/>
  <c r="D6169" i="19"/>
  <c r="E6168" i="19"/>
  <c r="D6168" i="19"/>
  <c r="E6167" i="19"/>
  <c r="D6167" i="19"/>
  <c r="E6166" i="19"/>
  <c r="D6166" i="19"/>
  <c r="E6165" i="19"/>
  <c r="D6165" i="19"/>
  <c r="E6164" i="19"/>
  <c r="D6164" i="19"/>
  <c r="E6163" i="19"/>
  <c r="D6163" i="19"/>
  <c r="E6162" i="19"/>
  <c r="D6162" i="19"/>
  <c r="E6161" i="19"/>
  <c r="D6161" i="19"/>
  <c r="E6160" i="19"/>
  <c r="D6160" i="19"/>
  <c r="E6159" i="19"/>
  <c r="D6159" i="19"/>
  <c r="E6158" i="19"/>
  <c r="D6158" i="19"/>
  <c r="E6157" i="19"/>
  <c r="D6157" i="19"/>
  <c r="E6156" i="19"/>
  <c r="D6156" i="19"/>
  <c r="E6155" i="19"/>
  <c r="D6155" i="19"/>
  <c r="E6154" i="19"/>
  <c r="D6154" i="19"/>
  <c r="E6153" i="19"/>
  <c r="D6153" i="19"/>
  <c r="E6152" i="19"/>
  <c r="D6152" i="19"/>
  <c r="E6151" i="19"/>
  <c r="D6151" i="19"/>
  <c r="E6150" i="19"/>
  <c r="D6150" i="19"/>
  <c r="E6149" i="19"/>
  <c r="D6149" i="19"/>
  <c r="E6148" i="19"/>
  <c r="D6148" i="19"/>
  <c r="E6147" i="19"/>
  <c r="D6147" i="19"/>
  <c r="E6146" i="19"/>
  <c r="D6146" i="19"/>
  <c r="E6145" i="19"/>
  <c r="D6145" i="19"/>
  <c r="E6144" i="19"/>
  <c r="D6144" i="19"/>
  <c r="E6143" i="19"/>
  <c r="D6143" i="19"/>
  <c r="E6142" i="19"/>
  <c r="D6142" i="19"/>
  <c r="E6141" i="19"/>
  <c r="D6141" i="19"/>
  <c r="E6140" i="19"/>
  <c r="D6140" i="19"/>
  <c r="E6139" i="19"/>
  <c r="D6139" i="19"/>
  <c r="E6138" i="19"/>
  <c r="D6138" i="19"/>
  <c r="E6137" i="19"/>
  <c r="D6137" i="19"/>
  <c r="E6136" i="19"/>
  <c r="D6136" i="19"/>
  <c r="E6135" i="19"/>
  <c r="D6135" i="19"/>
  <c r="E6134" i="19"/>
  <c r="D6134" i="19"/>
  <c r="E6133" i="19"/>
  <c r="D6133" i="19"/>
  <c r="E6132" i="19"/>
  <c r="D6132" i="19"/>
  <c r="E6131" i="19"/>
  <c r="D6131" i="19"/>
  <c r="E6130" i="19"/>
  <c r="D6130" i="19"/>
  <c r="E6129" i="19"/>
  <c r="D6129" i="19"/>
  <c r="E6128" i="19"/>
  <c r="D6128" i="19"/>
  <c r="E6127" i="19"/>
  <c r="D6127" i="19"/>
  <c r="E6126" i="19"/>
  <c r="D6126" i="19"/>
  <c r="E6125" i="19"/>
  <c r="D6125" i="19"/>
  <c r="E6124" i="19"/>
  <c r="D6124" i="19"/>
  <c r="E6123" i="19"/>
  <c r="D6123" i="19"/>
  <c r="E6122" i="19"/>
  <c r="D6122" i="19"/>
  <c r="E6121" i="19"/>
  <c r="D6121" i="19"/>
  <c r="E6120" i="19"/>
  <c r="D6120" i="19"/>
  <c r="E6119" i="19"/>
  <c r="D6119" i="19"/>
  <c r="E6118" i="19"/>
  <c r="D6118" i="19"/>
  <c r="E6117" i="19"/>
  <c r="D6117" i="19"/>
  <c r="E6116" i="19"/>
  <c r="D6116" i="19"/>
  <c r="E6115" i="19"/>
  <c r="D6115" i="19"/>
  <c r="E6114" i="19"/>
  <c r="D6114" i="19"/>
  <c r="E6113" i="19"/>
  <c r="D6113" i="19"/>
  <c r="E6112" i="19"/>
  <c r="D6112" i="19"/>
  <c r="E6111" i="19"/>
  <c r="D6111" i="19"/>
  <c r="E6110" i="19"/>
  <c r="D6110" i="19"/>
  <c r="E6109" i="19"/>
  <c r="D6109" i="19"/>
  <c r="E6108" i="19"/>
  <c r="D6108" i="19"/>
  <c r="E6107" i="19"/>
  <c r="D6107" i="19"/>
  <c r="E6106" i="19"/>
  <c r="D6106" i="19"/>
  <c r="E6105" i="19"/>
  <c r="D6105" i="19"/>
  <c r="E6104" i="19"/>
  <c r="D6104" i="19"/>
  <c r="E6103" i="19"/>
  <c r="D6103" i="19"/>
  <c r="E6102" i="19"/>
  <c r="D6102" i="19"/>
  <c r="E6101" i="19"/>
  <c r="D6101" i="19"/>
  <c r="E6100" i="19"/>
  <c r="D6100" i="19"/>
  <c r="E6099" i="19"/>
  <c r="D6099" i="19"/>
  <c r="E6098" i="19"/>
  <c r="D6098" i="19"/>
  <c r="E6097" i="19"/>
  <c r="D6097" i="19"/>
  <c r="E6096" i="19"/>
  <c r="D6096" i="19"/>
  <c r="E6095" i="19"/>
  <c r="D6095" i="19"/>
  <c r="E6094" i="19"/>
  <c r="D6094" i="19"/>
  <c r="E6093" i="19"/>
  <c r="D6093" i="19"/>
  <c r="E6092" i="19"/>
  <c r="D6092" i="19"/>
  <c r="E6091" i="19"/>
  <c r="D6091" i="19"/>
  <c r="E6090" i="19"/>
  <c r="D6090" i="19"/>
  <c r="E6089" i="19"/>
  <c r="D6089" i="19"/>
  <c r="E6088" i="19"/>
  <c r="D6088" i="19"/>
  <c r="E6087" i="19"/>
  <c r="D6087" i="19"/>
  <c r="E6086" i="19"/>
  <c r="D6086" i="19"/>
  <c r="E6085" i="19"/>
  <c r="D6085" i="19"/>
  <c r="E6084" i="19"/>
  <c r="D6084" i="19"/>
  <c r="E6083" i="19"/>
  <c r="D6083" i="19"/>
  <c r="E6082" i="19"/>
  <c r="D6082" i="19"/>
  <c r="E6081" i="19"/>
  <c r="D6081" i="19"/>
  <c r="E6080" i="19"/>
  <c r="D6080" i="19"/>
  <c r="E6079" i="19"/>
  <c r="D6079" i="19"/>
  <c r="E6078" i="19"/>
  <c r="D6078" i="19"/>
  <c r="E6077" i="19"/>
  <c r="D6077" i="19"/>
  <c r="E6076" i="19"/>
  <c r="D6076" i="19"/>
  <c r="E6075" i="19"/>
  <c r="D6075" i="19"/>
  <c r="E6074" i="19"/>
  <c r="D6074" i="19"/>
  <c r="E6073" i="19"/>
  <c r="D6073" i="19"/>
  <c r="E6072" i="19"/>
  <c r="D6072" i="19"/>
  <c r="E6071" i="19"/>
  <c r="D6071" i="19"/>
  <c r="E6070" i="19"/>
  <c r="D6070" i="19"/>
  <c r="E6069" i="19"/>
  <c r="D6069" i="19"/>
  <c r="E6068" i="19"/>
  <c r="D6068" i="19"/>
  <c r="E6067" i="19"/>
  <c r="D6067" i="19"/>
  <c r="E6066" i="19"/>
  <c r="D6066" i="19"/>
  <c r="E6065" i="19"/>
  <c r="D6065" i="19"/>
  <c r="E6064" i="19"/>
  <c r="D6064" i="19"/>
  <c r="E6063" i="19"/>
  <c r="D6063" i="19"/>
  <c r="E6062" i="19"/>
  <c r="D6062" i="19"/>
  <c r="E6061" i="19"/>
  <c r="D6061" i="19"/>
  <c r="E6060" i="19"/>
  <c r="D6060" i="19"/>
  <c r="E6059" i="19"/>
  <c r="D6059" i="19"/>
  <c r="E6058" i="19"/>
  <c r="D6058" i="19"/>
  <c r="E6057" i="19"/>
  <c r="D6057" i="19"/>
  <c r="E6056" i="19"/>
  <c r="D6056" i="19"/>
  <c r="E6055" i="19"/>
  <c r="D6055" i="19"/>
  <c r="E6054" i="19"/>
  <c r="D6054" i="19"/>
  <c r="E6053" i="19"/>
  <c r="D6053" i="19"/>
  <c r="E6052" i="19"/>
  <c r="D6052" i="19"/>
  <c r="E6051" i="19"/>
  <c r="D6051" i="19"/>
  <c r="E6050" i="19"/>
  <c r="D6050" i="19"/>
  <c r="E6049" i="19"/>
  <c r="D6049" i="19"/>
  <c r="E6048" i="19"/>
  <c r="D6048" i="19"/>
  <c r="E6047" i="19"/>
  <c r="D6047" i="19"/>
  <c r="E6046" i="19"/>
  <c r="D6046" i="19"/>
  <c r="E6045" i="19"/>
  <c r="D6045" i="19"/>
  <c r="E6044" i="19"/>
  <c r="D6044" i="19"/>
  <c r="E6043" i="19"/>
  <c r="D6043" i="19"/>
  <c r="E6042" i="19"/>
  <c r="D6042" i="19"/>
  <c r="E6041" i="19"/>
  <c r="D6041" i="19"/>
  <c r="E6040" i="19"/>
  <c r="D6040" i="19"/>
  <c r="E6039" i="19"/>
  <c r="D6039" i="19"/>
  <c r="E6038" i="19"/>
  <c r="D6038" i="19"/>
  <c r="E6037" i="19"/>
  <c r="D6037" i="19"/>
  <c r="E6036" i="19"/>
  <c r="D6036" i="19"/>
  <c r="E6035" i="19"/>
  <c r="D6035" i="19"/>
  <c r="E6034" i="19"/>
  <c r="D6034" i="19"/>
  <c r="E6033" i="19"/>
  <c r="D6033" i="19"/>
  <c r="E6032" i="19"/>
  <c r="D6032" i="19"/>
  <c r="E6031" i="19"/>
  <c r="D6031" i="19"/>
  <c r="E6030" i="19"/>
  <c r="D6030" i="19"/>
  <c r="E6029" i="19"/>
  <c r="D6029" i="19"/>
  <c r="E6028" i="19"/>
  <c r="D6028" i="19"/>
  <c r="E6027" i="19"/>
  <c r="D6027" i="19"/>
  <c r="E6026" i="19"/>
  <c r="D6026" i="19"/>
  <c r="E6025" i="19"/>
  <c r="D6025" i="19"/>
  <c r="E6024" i="19"/>
  <c r="D6024" i="19"/>
  <c r="E6023" i="19"/>
  <c r="D6023" i="19"/>
  <c r="E6022" i="19"/>
  <c r="D6022" i="19"/>
  <c r="E6021" i="19"/>
  <c r="D6021" i="19"/>
  <c r="E6020" i="19"/>
  <c r="D6020" i="19"/>
  <c r="E6019" i="19"/>
  <c r="D6019" i="19"/>
  <c r="E6018" i="19"/>
  <c r="D6018" i="19"/>
  <c r="E6017" i="19"/>
  <c r="D6017" i="19"/>
  <c r="E6016" i="19"/>
  <c r="D6016" i="19"/>
  <c r="E6015" i="19"/>
  <c r="D6015" i="19"/>
  <c r="E6014" i="19"/>
  <c r="D6014" i="19"/>
  <c r="E6013" i="19"/>
  <c r="D6013" i="19"/>
  <c r="E6012" i="19"/>
  <c r="D6012" i="19"/>
  <c r="E6011" i="19"/>
  <c r="D6011" i="19"/>
  <c r="E6010" i="19"/>
  <c r="D6010" i="19"/>
  <c r="E6009" i="19"/>
  <c r="D6009" i="19"/>
  <c r="E6008" i="19"/>
  <c r="D6008" i="19"/>
  <c r="E6007" i="19"/>
  <c r="D6007" i="19"/>
  <c r="E6006" i="19"/>
  <c r="D6006" i="19"/>
  <c r="E6005" i="19"/>
  <c r="D6005" i="19"/>
  <c r="E6004" i="19"/>
  <c r="D6004" i="19"/>
  <c r="E6003" i="19"/>
  <c r="D6003" i="19"/>
  <c r="E6002" i="19"/>
  <c r="D6002" i="19"/>
  <c r="E6001" i="19"/>
  <c r="D6001" i="19"/>
  <c r="E6000" i="19"/>
  <c r="D6000" i="19"/>
  <c r="E5999" i="19"/>
  <c r="D5999" i="19"/>
  <c r="E5998" i="19"/>
  <c r="D5998" i="19"/>
  <c r="E5997" i="19"/>
  <c r="D5997" i="19"/>
  <c r="E5996" i="19"/>
  <c r="D5996" i="19"/>
  <c r="E5995" i="19"/>
  <c r="D5995" i="19"/>
  <c r="E5994" i="19"/>
  <c r="D5994" i="19"/>
  <c r="E5993" i="19"/>
  <c r="D5993" i="19"/>
  <c r="E5992" i="19"/>
  <c r="D5992" i="19"/>
  <c r="E5991" i="19"/>
  <c r="D5991" i="19"/>
  <c r="E5990" i="19"/>
  <c r="D5990" i="19"/>
  <c r="E5989" i="19"/>
  <c r="D5989" i="19"/>
  <c r="E5988" i="19"/>
  <c r="D5988" i="19"/>
  <c r="E5987" i="19"/>
  <c r="D5987" i="19"/>
  <c r="E5986" i="19"/>
  <c r="D5986" i="19"/>
  <c r="E5985" i="19"/>
  <c r="D5985" i="19"/>
  <c r="E5984" i="19"/>
  <c r="D5984" i="19"/>
  <c r="E5983" i="19"/>
  <c r="D5983" i="19"/>
  <c r="E5982" i="19"/>
  <c r="D5982" i="19"/>
  <c r="E5981" i="19"/>
  <c r="D5981" i="19"/>
  <c r="E5980" i="19"/>
  <c r="D5980" i="19"/>
  <c r="E5979" i="19"/>
  <c r="D5979" i="19"/>
  <c r="E5978" i="19"/>
  <c r="D5978" i="19"/>
  <c r="E5977" i="19"/>
  <c r="D5977" i="19"/>
  <c r="E5976" i="19"/>
  <c r="D5976" i="19"/>
  <c r="E5975" i="19"/>
  <c r="D5975" i="19"/>
  <c r="E5974" i="19"/>
  <c r="D5974" i="19"/>
  <c r="E5973" i="19"/>
  <c r="D5973" i="19"/>
  <c r="E5972" i="19"/>
  <c r="D5972" i="19"/>
  <c r="E5971" i="19"/>
  <c r="D5971" i="19"/>
  <c r="E5970" i="19"/>
  <c r="D5970" i="19"/>
  <c r="E5969" i="19"/>
  <c r="D5969" i="19"/>
  <c r="E5968" i="19"/>
  <c r="D5968" i="19"/>
  <c r="E5967" i="19"/>
  <c r="D5967" i="19"/>
  <c r="E5966" i="19"/>
  <c r="D5966" i="19"/>
  <c r="E5965" i="19"/>
  <c r="D5965" i="19"/>
  <c r="E5964" i="19"/>
  <c r="D5964" i="19"/>
  <c r="E5963" i="19"/>
  <c r="D5963" i="19"/>
  <c r="E5962" i="19"/>
  <c r="D5962" i="19"/>
  <c r="E5961" i="19"/>
  <c r="D5961" i="19"/>
  <c r="E5960" i="19"/>
  <c r="D5960" i="19"/>
  <c r="E5959" i="19"/>
  <c r="D5959" i="19"/>
  <c r="E5958" i="19"/>
  <c r="D5958" i="19"/>
  <c r="E5957" i="19"/>
  <c r="D5957" i="19"/>
  <c r="E5956" i="19"/>
  <c r="D5956" i="19"/>
  <c r="E5955" i="19"/>
  <c r="D5955" i="19"/>
  <c r="E5954" i="19"/>
  <c r="D5954" i="19"/>
  <c r="E5953" i="19"/>
  <c r="D5953" i="19"/>
  <c r="E5952" i="19"/>
  <c r="D5952" i="19"/>
  <c r="E5951" i="19"/>
  <c r="D5951" i="19"/>
  <c r="E5950" i="19"/>
  <c r="D5950" i="19"/>
  <c r="E5949" i="19"/>
  <c r="D5949" i="19"/>
  <c r="E5948" i="19"/>
  <c r="D5948" i="19"/>
  <c r="E5947" i="19"/>
  <c r="D5947" i="19"/>
  <c r="E5946" i="19"/>
  <c r="D5946" i="19"/>
  <c r="E5945" i="19"/>
  <c r="D5945" i="19"/>
  <c r="E5944" i="19"/>
  <c r="D5944" i="19"/>
  <c r="E5943" i="19"/>
  <c r="D5943" i="19"/>
  <c r="E5942" i="19"/>
  <c r="D5942" i="19"/>
  <c r="E5941" i="19"/>
  <c r="D5941" i="19"/>
  <c r="E5940" i="19"/>
  <c r="D5940" i="19"/>
  <c r="E5939" i="19"/>
  <c r="D5939" i="19"/>
  <c r="E5938" i="19"/>
  <c r="D5938" i="19"/>
  <c r="E5937" i="19"/>
  <c r="D5937" i="19"/>
  <c r="E5936" i="19"/>
  <c r="D5936" i="19"/>
  <c r="E5935" i="19"/>
  <c r="D5935" i="19"/>
  <c r="E5934" i="19"/>
  <c r="D5934" i="19"/>
  <c r="E5933" i="19"/>
  <c r="D5933" i="19"/>
  <c r="E5932" i="19"/>
  <c r="D5932" i="19"/>
  <c r="E5931" i="19"/>
  <c r="D5931" i="19"/>
  <c r="E5930" i="19"/>
  <c r="D5930" i="19"/>
  <c r="E5929" i="19"/>
  <c r="D5929" i="19"/>
  <c r="E5928" i="19"/>
  <c r="D5928" i="19"/>
  <c r="E5927" i="19"/>
  <c r="D5927" i="19"/>
  <c r="E5926" i="19"/>
  <c r="D5926" i="19"/>
  <c r="E5925" i="19"/>
  <c r="D5925" i="19"/>
  <c r="E5924" i="19"/>
  <c r="D5924" i="19"/>
  <c r="E5923" i="19"/>
  <c r="D5923" i="19"/>
  <c r="E5922" i="19"/>
  <c r="D5922" i="19"/>
  <c r="E5921" i="19"/>
  <c r="D5921" i="19"/>
  <c r="E5920" i="19"/>
  <c r="D5920" i="19"/>
  <c r="E5919" i="19"/>
  <c r="D5919" i="19"/>
  <c r="E5918" i="19"/>
  <c r="D5918" i="19"/>
  <c r="E5917" i="19"/>
  <c r="D5917" i="19"/>
  <c r="E5916" i="19"/>
  <c r="D5916" i="19"/>
  <c r="E5915" i="19"/>
  <c r="D5915" i="19"/>
  <c r="E5914" i="19"/>
  <c r="D5914" i="19"/>
  <c r="E5913" i="19"/>
  <c r="D5913" i="19"/>
  <c r="E5912" i="19"/>
  <c r="D5912" i="19"/>
  <c r="E5911" i="19"/>
  <c r="D5911" i="19"/>
  <c r="E5910" i="19"/>
  <c r="D5910" i="19"/>
  <c r="E5909" i="19"/>
  <c r="D5909" i="19"/>
  <c r="E5908" i="19"/>
  <c r="D5908" i="19"/>
  <c r="E5907" i="19"/>
  <c r="D5907" i="19"/>
  <c r="E5906" i="19"/>
  <c r="D5906" i="19"/>
  <c r="E5905" i="19"/>
  <c r="D5905" i="19"/>
  <c r="E5904" i="19"/>
  <c r="D5904" i="19"/>
  <c r="E5903" i="19"/>
  <c r="D5903" i="19"/>
  <c r="E5902" i="19"/>
  <c r="D5902" i="19"/>
  <c r="E5901" i="19"/>
  <c r="D5901" i="19"/>
  <c r="E5900" i="19"/>
  <c r="D5900" i="19"/>
  <c r="E5899" i="19"/>
  <c r="D5899" i="19"/>
  <c r="E5898" i="19"/>
  <c r="D5898" i="19"/>
  <c r="E5897" i="19"/>
  <c r="D5897" i="19"/>
  <c r="E5896" i="19"/>
  <c r="D5896" i="19"/>
  <c r="E5895" i="19"/>
  <c r="D5895" i="19"/>
  <c r="E5894" i="19"/>
  <c r="D5894" i="19"/>
  <c r="E5893" i="19"/>
  <c r="D5893" i="19"/>
  <c r="E5892" i="19"/>
  <c r="D5892" i="19"/>
  <c r="E5891" i="19"/>
  <c r="D5891" i="19"/>
  <c r="E5890" i="19"/>
  <c r="D5890" i="19"/>
  <c r="E5889" i="19"/>
  <c r="D5889" i="19"/>
  <c r="E5888" i="19"/>
  <c r="D5888" i="19"/>
  <c r="E5887" i="19"/>
  <c r="D5887" i="19"/>
  <c r="E5886" i="19"/>
  <c r="D5886" i="19"/>
  <c r="E5885" i="19"/>
  <c r="D5885" i="19"/>
  <c r="E5884" i="19"/>
  <c r="D5884" i="19"/>
  <c r="E5883" i="19"/>
  <c r="D5883" i="19"/>
  <c r="E5882" i="19"/>
  <c r="D5882" i="19"/>
  <c r="E5881" i="19"/>
  <c r="D5881" i="19"/>
  <c r="E5880" i="19"/>
  <c r="D5880" i="19"/>
  <c r="E5879" i="19"/>
  <c r="D5879" i="19"/>
  <c r="E5878" i="19"/>
  <c r="D5878" i="19"/>
  <c r="E5877" i="19"/>
  <c r="D5877" i="19"/>
  <c r="E5876" i="19"/>
  <c r="D5876" i="19"/>
  <c r="E5875" i="19"/>
  <c r="D5875" i="19"/>
  <c r="E5874" i="19"/>
  <c r="D5874" i="19"/>
  <c r="E5873" i="19"/>
  <c r="D5873" i="19"/>
  <c r="E5872" i="19"/>
  <c r="D5872" i="19"/>
  <c r="E5871" i="19"/>
  <c r="D5871" i="19"/>
  <c r="E5870" i="19"/>
  <c r="D5870" i="19"/>
  <c r="E5869" i="19"/>
  <c r="D5869" i="19"/>
  <c r="E5868" i="19"/>
  <c r="D5868" i="19"/>
  <c r="E5867" i="19"/>
  <c r="D5867" i="19"/>
  <c r="E5866" i="19"/>
  <c r="D5866" i="19"/>
  <c r="E5865" i="19"/>
  <c r="D5865" i="19"/>
  <c r="E5864" i="19"/>
  <c r="D5864" i="19"/>
  <c r="E5863" i="19"/>
  <c r="D5863" i="19"/>
  <c r="E5862" i="19"/>
  <c r="D5862" i="19"/>
  <c r="E5861" i="19"/>
  <c r="D5861" i="19"/>
  <c r="E5860" i="19"/>
  <c r="D5860" i="19"/>
  <c r="E5859" i="19"/>
  <c r="D5859" i="19"/>
  <c r="E5858" i="19"/>
  <c r="D5858" i="19"/>
  <c r="E5857" i="19"/>
  <c r="D5857" i="19"/>
  <c r="E5856" i="19"/>
  <c r="D5856" i="19"/>
  <c r="E5855" i="19"/>
  <c r="D5855" i="19"/>
  <c r="E5854" i="19"/>
  <c r="D5854" i="19"/>
  <c r="E5853" i="19"/>
  <c r="D5853" i="19"/>
  <c r="E5852" i="19"/>
  <c r="D5852" i="19"/>
  <c r="E5851" i="19"/>
  <c r="D5851" i="19"/>
  <c r="E5850" i="19"/>
  <c r="D5850" i="19"/>
  <c r="E5849" i="19"/>
  <c r="D5849" i="19"/>
  <c r="E5848" i="19"/>
  <c r="D5848" i="19"/>
  <c r="E5847" i="19"/>
  <c r="D5847" i="19"/>
  <c r="E5846" i="19"/>
  <c r="D5846" i="19"/>
  <c r="E5845" i="19"/>
  <c r="D5845" i="19"/>
  <c r="E5844" i="19"/>
  <c r="D5844" i="19"/>
  <c r="E5843" i="19"/>
  <c r="D5843" i="19"/>
  <c r="E5842" i="19"/>
  <c r="D5842" i="19"/>
  <c r="E5841" i="19"/>
  <c r="D5841" i="19"/>
  <c r="E5840" i="19"/>
  <c r="D5840" i="19"/>
  <c r="E5839" i="19"/>
  <c r="D5839" i="19"/>
  <c r="E5838" i="19"/>
  <c r="D5838" i="19"/>
  <c r="E5837" i="19"/>
  <c r="D5837" i="19"/>
  <c r="E5836" i="19"/>
  <c r="D5836" i="19"/>
  <c r="E5835" i="19"/>
  <c r="D5835" i="19"/>
  <c r="E5834" i="19"/>
  <c r="D5834" i="19"/>
  <c r="E5833" i="19"/>
  <c r="D5833" i="19"/>
  <c r="E5832" i="19"/>
  <c r="D5832" i="19"/>
  <c r="E5831" i="19"/>
  <c r="D5831" i="19"/>
  <c r="E5830" i="19"/>
  <c r="D5830" i="19"/>
  <c r="E5829" i="19"/>
  <c r="D5829" i="19"/>
  <c r="E5828" i="19"/>
  <c r="D5828" i="19"/>
  <c r="E5827" i="19"/>
  <c r="D5827" i="19"/>
  <c r="E5826" i="19"/>
  <c r="D5826" i="19"/>
  <c r="E5825" i="19"/>
  <c r="D5825" i="19"/>
  <c r="E5824" i="19"/>
  <c r="D5824" i="19"/>
  <c r="E5823" i="19"/>
  <c r="D5823" i="19"/>
  <c r="E5822" i="19"/>
  <c r="D5822" i="19"/>
  <c r="E5821" i="19"/>
  <c r="D5821" i="19"/>
  <c r="E5820" i="19"/>
  <c r="D5820" i="19"/>
  <c r="E5819" i="19"/>
  <c r="D5819" i="19"/>
  <c r="E5818" i="19"/>
  <c r="D5818" i="19"/>
  <c r="E5817" i="19"/>
  <c r="D5817" i="19"/>
  <c r="E5816" i="19"/>
  <c r="D5816" i="19"/>
  <c r="E5815" i="19"/>
  <c r="D5815" i="19"/>
  <c r="E5814" i="19"/>
  <c r="D5814" i="19"/>
  <c r="E5813" i="19"/>
  <c r="D5813" i="19"/>
  <c r="E5812" i="19"/>
  <c r="D5812" i="19"/>
  <c r="E5811" i="19"/>
  <c r="D5811" i="19"/>
  <c r="E5810" i="19"/>
  <c r="D5810" i="19"/>
  <c r="E5809" i="19"/>
  <c r="D5809" i="19"/>
  <c r="E5808" i="19"/>
  <c r="D5808" i="19"/>
  <c r="E5807" i="19"/>
  <c r="D5807" i="19"/>
  <c r="E5806" i="19"/>
  <c r="D5806" i="19"/>
  <c r="E5805" i="19"/>
  <c r="D5805" i="19"/>
  <c r="E5804" i="19"/>
  <c r="D5804" i="19"/>
  <c r="E5803" i="19"/>
  <c r="D5803" i="19"/>
  <c r="E5802" i="19"/>
  <c r="D5802" i="19"/>
  <c r="E5801" i="19"/>
  <c r="D5801" i="19"/>
  <c r="E5800" i="19"/>
  <c r="D5800" i="19"/>
  <c r="E5799" i="19"/>
  <c r="D5799" i="19"/>
  <c r="E5798" i="19"/>
  <c r="D5798" i="19"/>
  <c r="E5797" i="19"/>
  <c r="D5797" i="19"/>
  <c r="E5796" i="19"/>
  <c r="D5796" i="19"/>
  <c r="E5795" i="19"/>
  <c r="D5795" i="19"/>
  <c r="E5794" i="19"/>
  <c r="D5794" i="19"/>
  <c r="E5793" i="19"/>
  <c r="D5793" i="19"/>
  <c r="E5792" i="19"/>
  <c r="D5792" i="19"/>
  <c r="E5791" i="19"/>
  <c r="D5791" i="19"/>
  <c r="E5790" i="19"/>
  <c r="D5790" i="19"/>
  <c r="E5789" i="19"/>
  <c r="D5789" i="19"/>
  <c r="E5788" i="19"/>
  <c r="D5788" i="19"/>
  <c r="E5787" i="19"/>
  <c r="D5787" i="19"/>
  <c r="E5786" i="19"/>
  <c r="D5786" i="19"/>
  <c r="E5785" i="19"/>
  <c r="D5785" i="19"/>
  <c r="E5784" i="19"/>
  <c r="D5784" i="19"/>
  <c r="E5783" i="19"/>
  <c r="D5783" i="19"/>
  <c r="E5782" i="19"/>
  <c r="D5782" i="19"/>
  <c r="E5781" i="19"/>
  <c r="D5781" i="19"/>
  <c r="E5780" i="19"/>
  <c r="D5780" i="19"/>
  <c r="E5779" i="19"/>
  <c r="D5779" i="19"/>
  <c r="E5778" i="19"/>
  <c r="D5778" i="19"/>
  <c r="E5777" i="19"/>
  <c r="D5777" i="19"/>
  <c r="E5776" i="19"/>
  <c r="D5776" i="19"/>
  <c r="E5775" i="19"/>
  <c r="D5775" i="19"/>
  <c r="E5774" i="19"/>
  <c r="D5774" i="19"/>
  <c r="E5773" i="19"/>
  <c r="D5773" i="19"/>
  <c r="E5772" i="19"/>
  <c r="D5772" i="19"/>
  <c r="E5771" i="19"/>
  <c r="D5771" i="19"/>
  <c r="E5770" i="19"/>
  <c r="D5770" i="19"/>
  <c r="E5769" i="19"/>
  <c r="D5769" i="19"/>
  <c r="E5768" i="19"/>
  <c r="D5768" i="19"/>
  <c r="E5767" i="19"/>
  <c r="D5767" i="19"/>
  <c r="E5766" i="19"/>
  <c r="D5766" i="19"/>
  <c r="E5765" i="19"/>
  <c r="D5765" i="19"/>
  <c r="E5764" i="19"/>
  <c r="D5764" i="19"/>
  <c r="E5763" i="19"/>
  <c r="D5763" i="19"/>
  <c r="E5762" i="19"/>
  <c r="D5762" i="19"/>
  <c r="E5761" i="19"/>
  <c r="D5761" i="19"/>
  <c r="E5760" i="19"/>
  <c r="D5760" i="19"/>
  <c r="E5759" i="19"/>
  <c r="D5759" i="19"/>
  <c r="E5758" i="19"/>
  <c r="D5758" i="19"/>
  <c r="E5757" i="19"/>
  <c r="D5757" i="19"/>
  <c r="E5756" i="19"/>
  <c r="D5756" i="19"/>
  <c r="E5755" i="19"/>
  <c r="D5755" i="19"/>
  <c r="E5754" i="19"/>
  <c r="D5754" i="19"/>
  <c r="E5753" i="19"/>
  <c r="D5753" i="19"/>
  <c r="E5752" i="19"/>
  <c r="D5752" i="19"/>
  <c r="E5751" i="19"/>
  <c r="D5751" i="19"/>
  <c r="E5750" i="19"/>
  <c r="D5750" i="19"/>
  <c r="B5714" i="19"/>
  <c r="E5713" i="19"/>
  <c r="D5713" i="19"/>
  <c r="E5712" i="19"/>
  <c r="D5712" i="19"/>
  <c r="E5711" i="19"/>
  <c r="D5711" i="19"/>
  <c r="E5710" i="19"/>
  <c r="D5710" i="19"/>
  <c r="E5709" i="19"/>
  <c r="D5709" i="19"/>
  <c r="E5708" i="19"/>
  <c r="D5708" i="19"/>
  <c r="E5707" i="19"/>
  <c r="D5707" i="19"/>
  <c r="E5706" i="19"/>
  <c r="D5706" i="19"/>
  <c r="E5705" i="19"/>
  <c r="D5705" i="19"/>
  <c r="E5704" i="19"/>
  <c r="D5704" i="19"/>
  <c r="E5703" i="19"/>
  <c r="D5703" i="19"/>
  <c r="E5702" i="19"/>
  <c r="D5702" i="19"/>
  <c r="E5701" i="19"/>
  <c r="D5701" i="19"/>
  <c r="E5700" i="19"/>
  <c r="D5700" i="19"/>
  <c r="E5699" i="19"/>
  <c r="D5699" i="19"/>
  <c r="E5698" i="19"/>
  <c r="D5698" i="19"/>
  <c r="E5697" i="19"/>
  <c r="D5697" i="19"/>
  <c r="E5696" i="19"/>
  <c r="D5696" i="19"/>
  <c r="E5695" i="19"/>
  <c r="D5695" i="19"/>
  <c r="E5694" i="19"/>
  <c r="D5694" i="19"/>
  <c r="E5693" i="19"/>
  <c r="D5693" i="19"/>
  <c r="E5692" i="19"/>
  <c r="D5692" i="19"/>
  <c r="E5691" i="19"/>
  <c r="D5691" i="19"/>
  <c r="E5690" i="19"/>
  <c r="D5690" i="19"/>
  <c r="E5689" i="19"/>
  <c r="D5689" i="19"/>
  <c r="E5688" i="19"/>
  <c r="D5688" i="19"/>
  <c r="E5687" i="19"/>
  <c r="D5687" i="19"/>
  <c r="E5686" i="19"/>
  <c r="D5686" i="19"/>
  <c r="E5685" i="19"/>
  <c r="D5685" i="19"/>
  <c r="E5684" i="19"/>
  <c r="D5684" i="19"/>
  <c r="E5683" i="19"/>
  <c r="D5683" i="19"/>
  <c r="E5682" i="19"/>
  <c r="D5682" i="19"/>
  <c r="E5681" i="19"/>
  <c r="D5681" i="19"/>
  <c r="E5680" i="19"/>
  <c r="D5680" i="19"/>
  <c r="E5679" i="19"/>
  <c r="D5679" i="19"/>
  <c r="E5678" i="19"/>
  <c r="D5678" i="19"/>
  <c r="E5677" i="19"/>
  <c r="D5677" i="19"/>
  <c r="E5676" i="19"/>
  <c r="D5676" i="19"/>
  <c r="E5675" i="19"/>
  <c r="D5675" i="19"/>
  <c r="E5674" i="19"/>
  <c r="D5674" i="19"/>
  <c r="E5673" i="19"/>
  <c r="D5673" i="19"/>
  <c r="E5672" i="19"/>
  <c r="D5672" i="19"/>
  <c r="E5671" i="19"/>
  <c r="D5671" i="19"/>
  <c r="E5670" i="19"/>
  <c r="D5670" i="19"/>
  <c r="E5669" i="19"/>
  <c r="D5669" i="19"/>
  <c r="E5668" i="19"/>
  <c r="D5668" i="19"/>
  <c r="E5667" i="19"/>
  <c r="D5667" i="19"/>
  <c r="E5666" i="19"/>
  <c r="D5666" i="19"/>
  <c r="E5665" i="19"/>
  <c r="D5665" i="19"/>
  <c r="E5664" i="19"/>
  <c r="D5664" i="19"/>
  <c r="E5663" i="19"/>
  <c r="D5663" i="19"/>
  <c r="E5662" i="19"/>
  <c r="D5662" i="19"/>
  <c r="E5661" i="19"/>
  <c r="D5661" i="19"/>
  <c r="E5660" i="19"/>
  <c r="D5660" i="19"/>
  <c r="E5659" i="19"/>
  <c r="D5659" i="19"/>
  <c r="E5658" i="19"/>
  <c r="D5658" i="19"/>
  <c r="E5657" i="19"/>
  <c r="D5657" i="19"/>
  <c r="E5656" i="19"/>
  <c r="D5656" i="19"/>
  <c r="E5655" i="19"/>
  <c r="D5655" i="19"/>
  <c r="E5654" i="19"/>
  <c r="D5654" i="19"/>
  <c r="E5653" i="19"/>
  <c r="D5653" i="19"/>
  <c r="E5652" i="19"/>
  <c r="D5652" i="19"/>
  <c r="E5651" i="19"/>
  <c r="D5651" i="19"/>
  <c r="E5650" i="19"/>
  <c r="D5650" i="19"/>
  <c r="E5649" i="19"/>
  <c r="D5649" i="19"/>
  <c r="E5648" i="19"/>
  <c r="D5648" i="19"/>
  <c r="E5647" i="19"/>
  <c r="D5647" i="19"/>
  <c r="E5646" i="19"/>
  <c r="D5646" i="19"/>
  <c r="E5645" i="19"/>
  <c r="D5645" i="19"/>
  <c r="E5644" i="19"/>
  <c r="D5644" i="19"/>
  <c r="E5643" i="19"/>
  <c r="D5643" i="19"/>
  <c r="E5642" i="19"/>
  <c r="D5642" i="19"/>
  <c r="E5641" i="19"/>
  <c r="D5641" i="19"/>
  <c r="E5640" i="19"/>
  <c r="D5640" i="19"/>
  <c r="E5639" i="19"/>
  <c r="D5639" i="19"/>
  <c r="E5638" i="19"/>
  <c r="D5638" i="19"/>
  <c r="E5637" i="19"/>
  <c r="D5637" i="19"/>
  <c r="E5636" i="19"/>
  <c r="D5636" i="19"/>
  <c r="E5635" i="19"/>
  <c r="D5635" i="19"/>
  <c r="E5634" i="19"/>
  <c r="D5634" i="19"/>
  <c r="E5633" i="19"/>
  <c r="D5633" i="19"/>
  <c r="E5632" i="19"/>
  <c r="D5632" i="19"/>
  <c r="E5631" i="19"/>
  <c r="D5631" i="19"/>
  <c r="E5630" i="19"/>
  <c r="D5630" i="19"/>
  <c r="E5629" i="19"/>
  <c r="D5629" i="19"/>
  <c r="E5628" i="19"/>
  <c r="D5628" i="19"/>
  <c r="E5627" i="19"/>
  <c r="D5627" i="19"/>
  <c r="E5626" i="19"/>
  <c r="D5626" i="19"/>
  <c r="E5625" i="19"/>
  <c r="D5625" i="19"/>
  <c r="E5624" i="19"/>
  <c r="D5624" i="19"/>
  <c r="E5623" i="19"/>
  <c r="D5623" i="19"/>
  <c r="E5622" i="19"/>
  <c r="D5622" i="19"/>
  <c r="E5621" i="19"/>
  <c r="D5621" i="19"/>
  <c r="E5620" i="19"/>
  <c r="D5620" i="19"/>
  <c r="E5619" i="19"/>
  <c r="D5619" i="19"/>
  <c r="E5618" i="19"/>
  <c r="D5618" i="19"/>
  <c r="E5617" i="19"/>
  <c r="D5617" i="19"/>
  <c r="E5616" i="19"/>
  <c r="D5616" i="19"/>
  <c r="E5615" i="19"/>
  <c r="D5615" i="19"/>
  <c r="E5614" i="19"/>
  <c r="D5614" i="19"/>
  <c r="E5613" i="19"/>
  <c r="D5613" i="19"/>
  <c r="E5612" i="19"/>
  <c r="D5612" i="19"/>
  <c r="E5611" i="19"/>
  <c r="D5611" i="19"/>
  <c r="E5610" i="19"/>
  <c r="D5610" i="19"/>
  <c r="E5609" i="19"/>
  <c r="D5609" i="19"/>
  <c r="E5608" i="19"/>
  <c r="D5608" i="19"/>
  <c r="E5607" i="19"/>
  <c r="D5607" i="19"/>
  <c r="E5606" i="19"/>
  <c r="D5606" i="19"/>
  <c r="E5605" i="19"/>
  <c r="D5605" i="19"/>
  <c r="E5604" i="19"/>
  <c r="D5604" i="19"/>
  <c r="E5603" i="19"/>
  <c r="D5603" i="19"/>
  <c r="E5602" i="19"/>
  <c r="D5602" i="19"/>
  <c r="E5601" i="19"/>
  <c r="D5601" i="19"/>
  <c r="E5600" i="19"/>
  <c r="D5600" i="19"/>
  <c r="E5599" i="19"/>
  <c r="D5599" i="19"/>
  <c r="E5598" i="19"/>
  <c r="D5598" i="19"/>
  <c r="E5597" i="19"/>
  <c r="D5597" i="19"/>
  <c r="E5596" i="19"/>
  <c r="D5596" i="19"/>
  <c r="E5595" i="19"/>
  <c r="D5595" i="19"/>
  <c r="E5594" i="19"/>
  <c r="D5594" i="19"/>
  <c r="E5593" i="19"/>
  <c r="D5593" i="19"/>
  <c r="E5592" i="19"/>
  <c r="D5592" i="19"/>
  <c r="E5591" i="19"/>
  <c r="D5591" i="19"/>
  <c r="E5590" i="19"/>
  <c r="D5590" i="19"/>
  <c r="E5589" i="19"/>
  <c r="D5589" i="19"/>
  <c r="E5588" i="19"/>
  <c r="D5588" i="19"/>
  <c r="E5587" i="19"/>
  <c r="D5587" i="19"/>
  <c r="E5586" i="19"/>
  <c r="D5586" i="19"/>
  <c r="E5585" i="19"/>
  <c r="D5585" i="19"/>
  <c r="E5584" i="19"/>
  <c r="D5584" i="19"/>
  <c r="E5583" i="19"/>
  <c r="D5583" i="19"/>
  <c r="E5582" i="19"/>
  <c r="D5582" i="19"/>
  <c r="E5581" i="19"/>
  <c r="D5581" i="19"/>
  <c r="E5580" i="19"/>
  <c r="D5580" i="19"/>
  <c r="E5579" i="19"/>
  <c r="D5579" i="19"/>
  <c r="E5578" i="19"/>
  <c r="D5578" i="19"/>
  <c r="E5577" i="19"/>
  <c r="D5577" i="19"/>
  <c r="E5576" i="19"/>
  <c r="D5576" i="19"/>
  <c r="E5575" i="19"/>
  <c r="D5575" i="19"/>
  <c r="E5574" i="19"/>
  <c r="D5574" i="19"/>
  <c r="E5573" i="19"/>
  <c r="D5573" i="19"/>
  <c r="E5572" i="19"/>
  <c r="D5572" i="19"/>
  <c r="E5571" i="19"/>
  <c r="D5571" i="19"/>
  <c r="E5570" i="19"/>
  <c r="D5570" i="19"/>
  <c r="E5569" i="19"/>
  <c r="D5569" i="19"/>
  <c r="E5568" i="19"/>
  <c r="D5568" i="19"/>
  <c r="E5567" i="19"/>
  <c r="D5567" i="19"/>
  <c r="E5566" i="19"/>
  <c r="D5566" i="19"/>
  <c r="E5565" i="19"/>
  <c r="D5565" i="19"/>
  <c r="E5564" i="19"/>
  <c r="D5564" i="19"/>
  <c r="E5563" i="19"/>
  <c r="D5563" i="19"/>
  <c r="E5562" i="19"/>
  <c r="D5562" i="19"/>
  <c r="E5561" i="19"/>
  <c r="D5561" i="19"/>
  <c r="E5560" i="19"/>
  <c r="D5560" i="19"/>
  <c r="E5559" i="19"/>
  <c r="D5559" i="19"/>
  <c r="E5558" i="19"/>
  <c r="D5558" i="19"/>
  <c r="E5557" i="19"/>
  <c r="D5557" i="19"/>
  <c r="E5556" i="19"/>
  <c r="D5556" i="19"/>
  <c r="E5555" i="19"/>
  <c r="D5555" i="19"/>
  <c r="E5554" i="19"/>
  <c r="D5554" i="19"/>
  <c r="E5553" i="19"/>
  <c r="D5553" i="19"/>
  <c r="E5552" i="19"/>
  <c r="D5552" i="19"/>
  <c r="E5551" i="19"/>
  <c r="D5551" i="19"/>
  <c r="E5550" i="19"/>
  <c r="D5550" i="19"/>
  <c r="E5549" i="19"/>
  <c r="D5549" i="19"/>
  <c r="E5548" i="19"/>
  <c r="D5548" i="19"/>
  <c r="E5547" i="19"/>
  <c r="D5547" i="19"/>
  <c r="E5546" i="19"/>
  <c r="D5546" i="19"/>
  <c r="E5545" i="19"/>
  <c r="D5545" i="19"/>
  <c r="E5544" i="19"/>
  <c r="D5544" i="19"/>
  <c r="E5543" i="19"/>
  <c r="D5543" i="19"/>
  <c r="E5542" i="19"/>
  <c r="D5542" i="19"/>
  <c r="E5541" i="19"/>
  <c r="D5541" i="19"/>
  <c r="E5540" i="19"/>
  <c r="D5540" i="19"/>
  <c r="E5539" i="19"/>
  <c r="D5539" i="19"/>
  <c r="E5538" i="19"/>
  <c r="D5538" i="19"/>
  <c r="E5537" i="19"/>
  <c r="D5537" i="19"/>
  <c r="E5536" i="19"/>
  <c r="D5536" i="19"/>
  <c r="E5535" i="19"/>
  <c r="D5535" i="19"/>
  <c r="E5534" i="19"/>
  <c r="D5534" i="19"/>
  <c r="E5533" i="19"/>
  <c r="D5533" i="19"/>
  <c r="E5532" i="19"/>
  <c r="D5532" i="19"/>
  <c r="E5531" i="19"/>
  <c r="D5531" i="19"/>
  <c r="E5530" i="19"/>
  <c r="D5530" i="19"/>
  <c r="E5529" i="19"/>
  <c r="D5529" i="19"/>
  <c r="E5528" i="19"/>
  <c r="D5528" i="19"/>
  <c r="E5527" i="19"/>
  <c r="D5527" i="19"/>
  <c r="E5526" i="19"/>
  <c r="D5526" i="19"/>
  <c r="E5525" i="19"/>
  <c r="D5525" i="19"/>
  <c r="E5524" i="19"/>
  <c r="D5524" i="19"/>
  <c r="E5523" i="19"/>
  <c r="D5523" i="19"/>
  <c r="E5522" i="19"/>
  <c r="D5522" i="19"/>
  <c r="E5521" i="19"/>
  <c r="D5521" i="19"/>
  <c r="E5520" i="19"/>
  <c r="D5520" i="19"/>
  <c r="E5519" i="19"/>
  <c r="D5519" i="19"/>
  <c r="E5518" i="19"/>
  <c r="D5518" i="19"/>
  <c r="E5517" i="19"/>
  <c r="D5517" i="19"/>
  <c r="E5516" i="19"/>
  <c r="D5516" i="19"/>
  <c r="E5515" i="19"/>
  <c r="D5515" i="19"/>
  <c r="E5514" i="19"/>
  <c r="D5514" i="19"/>
  <c r="E5513" i="19"/>
  <c r="D5513" i="19"/>
  <c r="E5512" i="19"/>
  <c r="D5512" i="19"/>
  <c r="E5511" i="19"/>
  <c r="D5511" i="19"/>
  <c r="E5510" i="19"/>
  <c r="D5510" i="19"/>
  <c r="E5509" i="19"/>
  <c r="D5509" i="19"/>
  <c r="E5508" i="19"/>
  <c r="D5508" i="19"/>
  <c r="E5507" i="19"/>
  <c r="D5507" i="19"/>
  <c r="E5506" i="19"/>
  <c r="D5506" i="19"/>
  <c r="E5505" i="19"/>
  <c r="D5505" i="19"/>
  <c r="E5504" i="19"/>
  <c r="D5504" i="19"/>
  <c r="E5503" i="19"/>
  <c r="D5503" i="19"/>
  <c r="E5502" i="19"/>
  <c r="D5502" i="19"/>
  <c r="E5501" i="19"/>
  <c r="D5501" i="19"/>
  <c r="E5500" i="19"/>
  <c r="D5500" i="19"/>
  <c r="E5499" i="19"/>
  <c r="D5499" i="19"/>
  <c r="E5498" i="19"/>
  <c r="D5498" i="19"/>
  <c r="E5497" i="19"/>
  <c r="D5497" i="19"/>
  <c r="E5496" i="19"/>
  <c r="D5496" i="19"/>
  <c r="E5495" i="19"/>
  <c r="D5495" i="19"/>
  <c r="E5494" i="19"/>
  <c r="D5494" i="19"/>
  <c r="E5493" i="19"/>
  <c r="D5493" i="19"/>
  <c r="E5492" i="19"/>
  <c r="D5492" i="19"/>
  <c r="E5491" i="19"/>
  <c r="D5491" i="19"/>
  <c r="E5490" i="19"/>
  <c r="D5490" i="19"/>
  <c r="E5489" i="19"/>
  <c r="D5489" i="19"/>
  <c r="E5488" i="19"/>
  <c r="D5488" i="19"/>
  <c r="E5487" i="19"/>
  <c r="D5487" i="19"/>
  <c r="E5486" i="19"/>
  <c r="D5486" i="19"/>
  <c r="E5485" i="19"/>
  <c r="D5485" i="19"/>
  <c r="E5484" i="19"/>
  <c r="D5484" i="19"/>
  <c r="E5483" i="19"/>
  <c r="D5483" i="19"/>
  <c r="E5482" i="19"/>
  <c r="D5482" i="19"/>
  <c r="E5481" i="19"/>
  <c r="D5481" i="19"/>
  <c r="E5480" i="19"/>
  <c r="D5480" i="19"/>
  <c r="E5479" i="19"/>
  <c r="D5479" i="19"/>
  <c r="E5478" i="19"/>
  <c r="D5478" i="19"/>
  <c r="E5477" i="19"/>
  <c r="D5477" i="19"/>
  <c r="E5476" i="19"/>
  <c r="D5476" i="19"/>
  <c r="E5475" i="19"/>
  <c r="D5475" i="19"/>
  <c r="E5474" i="19"/>
  <c r="D5474" i="19"/>
  <c r="E5473" i="19"/>
  <c r="D5473" i="19"/>
  <c r="E5472" i="19"/>
  <c r="D5472" i="19"/>
  <c r="E5471" i="19"/>
  <c r="D5471" i="19"/>
  <c r="E5470" i="19"/>
  <c r="D5470" i="19"/>
  <c r="E5469" i="19"/>
  <c r="D5469" i="19"/>
  <c r="E5468" i="19"/>
  <c r="D5468" i="19"/>
  <c r="E5467" i="19"/>
  <c r="D5467" i="19"/>
  <c r="E5466" i="19"/>
  <c r="D5466" i="19"/>
  <c r="E5465" i="19"/>
  <c r="D5465" i="19"/>
  <c r="E5464" i="19"/>
  <c r="D5464" i="19"/>
  <c r="E5463" i="19"/>
  <c r="D5463" i="19"/>
  <c r="E5462" i="19"/>
  <c r="D5462" i="19"/>
  <c r="E5461" i="19"/>
  <c r="D5461" i="19"/>
  <c r="E5460" i="19"/>
  <c r="D5460" i="19"/>
  <c r="E5459" i="19"/>
  <c r="D5459" i="19"/>
  <c r="E5458" i="19"/>
  <c r="D5458" i="19"/>
  <c r="E5457" i="19"/>
  <c r="D5457" i="19"/>
  <c r="E5456" i="19"/>
  <c r="D5456" i="19"/>
  <c r="E5455" i="19"/>
  <c r="D5455" i="19"/>
  <c r="E5454" i="19"/>
  <c r="D5454" i="19"/>
  <c r="E5453" i="19"/>
  <c r="D5453" i="19"/>
  <c r="E5452" i="19"/>
  <c r="D5452" i="19"/>
  <c r="E5451" i="19"/>
  <c r="D5451" i="19"/>
  <c r="E5450" i="19"/>
  <c r="D5450" i="19"/>
  <c r="E5449" i="19"/>
  <c r="D5449" i="19"/>
  <c r="E5448" i="19"/>
  <c r="D5448" i="19"/>
  <c r="E5447" i="19"/>
  <c r="D5447" i="19"/>
  <c r="E5446" i="19"/>
  <c r="D5446" i="19"/>
  <c r="E5445" i="19"/>
  <c r="D5445" i="19"/>
  <c r="E5444" i="19"/>
  <c r="D5444" i="19"/>
  <c r="E5443" i="19"/>
  <c r="D5443" i="19"/>
  <c r="E5442" i="19"/>
  <c r="D5442" i="19"/>
  <c r="E5441" i="19"/>
  <c r="D5441" i="19"/>
  <c r="E5440" i="19"/>
  <c r="D5440" i="19"/>
  <c r="E5439" i="19"/>
  <c r="D5439" i="19"/>
  <c r="E5438" i="19"/>
  <c r="D5438" i="19"/>
  <c r="E5437" i="19"/>
  <c r="D5437" i="19"/>
  <c r="E5436" i="19"/>
  <c r="D5436" i="19"/>
  <c r="E5435" i="19"/>
  <c r="D5435" i="19"/>
  <c r="E5434" i="19"/>
  <c r="D5434" i="19"/>
  <c r="E5433" i="19"/>
  <c r="D5433" i="19"/>
  <c r="E5432" i="19"/>
  <c r="D5432" i="19"/>
  <c r="E5431" i="19"/>
  <c r="D5431" i="19"/>
  <c r="E5430" i="19"/>
  <c r="D5430" i="19"/>
  <c r="E5429" i="19"/>
  <c r="D5429" i="19"/>
  <c r="E5428" i="19"/>
  <c r="D5428" i="19"/>
  <c r="E5427" i="19"/>
  <c r="D5427" i="19"/>
  <c r="E5426" i="19"/>
  <c r="D5426" i="19"/>
  <c r="E5425" i="19"/>
  <c r="D5425" i="19"/>
  <c r="E5424" i="19"/>
  <c r="D5424" i="19"/>
  <c r="E5423" i="19"/>
  <c r="D5423" i="19"/>
  <c r="E5422" i="19"/>
  <c r="D5422" i="19"/>
  <c r="E5421" i="19"/>
  <c r="D5421" i="19"/>
  <c r="E5420" i="19"/>
  <c r="D5420" i="19"/>
  <c r="E5419" i="19"/>
  <c r="D5419" i="19"/>
  <c r="E5418" i="19"/>
  <c r="D5418" i="19"/>
  <c r="E5417" i="19"/>
  <c r="D5417" i="19"/>
  <c r="E5416" i="19"/>
  <c r="D5416" i="19"/>
  <c r="E5415" i="19"/>
  <c r="D5415" i="19"/>
  <c r="E5414" i="19"/>
  <c r="D5414" i="19"/>
  <c r="E5413" i="19"/>
  <c r="D5413" i="19"/>
  <c r="E5412" i="19"/>
  <c r="D5412" i="19"/>
  <c r="E5411" i="19"/>
  <c r="D5411" i="19"/>
  <c r="E5410" i="19"/>
  <c r="D5410" i="19"/>
  <c r="E5409" i="19"/>
  <c r="D5409" i="19"/>
  <c r="E5408" i="19"/>
  <c r="D5408" i="19"/>
  <c r="E5407" i="19"/>
  <c r="D5407" i="19"/>
  <c r="E5406" i="19"/>
  <c r="D5406" i="19"/>
  <c r="E5405" i="19"/>
  <c r="D5405" i="19"/>
  <c r="E5404" i="19"/>
  <c r="D5404" i="19"/>
  <c r="E5403" i="19"/>
  <c r="D5403" i="19"/>
  <c r="E5402" i="19"/>
  <c r="D5402" i="19"/>
  <c r="E5401" i="19"/>
  <c r="D5401" i="19"/>
  <c r="E5400" i="19"/>
  <c r="D5400" i="19"/>
  <c r="E5399" i="19"/>
  <c r="D5399" i="19"/>
  <c r="E5398" i="19"/>
  <c r="D5398" i="19"/>
  <c r="E5397" i="19"/>
  <c r="D5397" i="19"/>
  <c r="E5396" i="19"/>
  <c r="D5396" i="19"/>
  <c r="E5395" i="19"/>
  <c r="D5395" i="19"/>
  <c r="E5394" i="19"/>
  <c r="D5394" i="19"/>
  <c r="E5393" i="19"/>
  <c r="D5393" i="19"/>
  <c r="E5392" i="19"/>
  <c r="D5392" i="19"/>
  <c r="E5391" i="19"/>
  <c r="D5391" i="19"/>
  <c r="E5390" i="19"/>
  <c r="D5390" i="19"/>
  <c r="E5389" i="19"/>
  <c r="D5389" i="19"/>
  <c r="E5388" i="19"/>
  <c r="D5388" i="19"/>
  <c r="E5387" i="19"/>
  <c r="D5387" i="19"/>
  <c r="E5386" i="19"/>
  <c r="D5386" i="19"/>
  <c r="E5385" i="19"/>
  <c r="D5385" i="19"/>
  <c r="E5384" i="19"/>
  <c r="D5384" i="19"/>
  <c r="E5383" i="19"/>
  <c r="D5383" i="19"/>
  <c r="E5382" i="19"/>
  <c r="D5382" i="19"/>
  <c r="E5381" i="19"/>
  <c r="D5381" i="19"/>
  <c r="E5380" i="19"/>
  <c r="D5380" i="19"/>
  <c r="E5379" i="19"/>
  <c r="D5379" i="19"/>
  <c r="E5378" i="19"/>
  <c r="D5378" i="19"/>
  <c r="E5377" i="19"/>
  <c r="D5377" i="19"/>
  <c r="E5376" i="19"/>
  <c r="D5376" i="19"/>
  <c r="E5375" i="19"/>
  <c r="D5375" i="19"/>
  <c r="E5374" i="19"/>
  <c r="D5374" i="19"/>
  <c r="E5373" i="19"/>
  <c r="D5373" i="19"/>
  <c r="E5372" i="19"/>
  <c r="D5372" i="19"/>
  <c r="E5371" i="19"/>
  <c r="D5371" i="19"/>
  <c r="E5370" i="19"/>
  <c r="D5370" i="19"/>
  <c r="E5369" i="19"/>
  <c r="D5369" i="19"/>
  <c r="E5368" i="19"/>
  <c r="D5368" i="19"/>
  <c r="E5367" i="19"/>
  <c r="D5367" i="19"/>
  <c r="E5366" i="19"/>
  <c r="D5366" i="19"/>
  <c r="E5365" i="19"/>
  <c r="D5365" i="19"/>
  <c r="E5364" i="19"/>
  <c r="D5364" i="19"/>
  <c r="E5363" i="19"/>
  <c r="D5363" i="19"/>
  <c r="E5362" i="19"/>
  <c r="D5362" i="19"/>
  <c r="E5361" i="19"/>
  <c r="D5361" i="19"/>
  <c r="E5360" i="19"/>
  <c r="D5360" i="19"/>
  <c r="E5359" i="19"/>
  <c r="D5359" i="19"/>
  <c r="E5358" i="19"/>
  <c r="D5358" i="19"/>
  <c r="E5357" i="19"/>
  <c r="D5357" i="19"/>
  <c r="E5356" i="19"/>
  <c r="D5356" i="19"/>
  <c r="E5355" i="19"/>
  <c r="D5355" i="19"/>
  <c r="E5354" i="19"/>
  <c r="D5354" i="19"/>
  <c r="E5353" i="19"/>
  <c r="D5353" i="19"/>
  <c r="E5352" i="19"/>
  <c r="D5352" i="19"/>
  <c r="E5351" i="19"/>
  <c r="D5351" i="19"/>
  <c r="E5350" i="19"/>
  <c r="D5350" i="19"/>
  <c r="E5349" i="19"/>
  <c r="D5349" i="19"/>
  <c r="E5348" i="19"/>
  <c r="D5348" i="19"/>
  <c r="E5347" i="19"/>
  <c r="D5347" i="19"/>
  <c r="E5346" i="19"/>
  <c r="D5346" i="19"/>
  <c r="E5345" i="19"/>
  <c r="D5345" i="19"/>
  <c r="E5344" i="19"/>
  <c r="D5344" i="19"/>
  <c r="E5343" i="19"/>
  <c r="D5343" i="19"/>
  <c r="E5342" i="19"/>
  <c r="D5342" i="19"/>
  <c r="E5341" i="19"/>
  <c r="D5341" i="19"/>
  <c r="E5340" i="19"/>
  <c r="D5340" i="19"/>
  <c r="E5339" i="19"/>
  <c r="D5339" i="19"/>
  <c r="E5338" i="19"/>
  <c r="D5338" i="19"/>
  <c r="E5337" i="19"/>
  <c r="D5337" i="19"/>
  <c r="E5336" i="19"/>
  <c r="D5336" i="19"/>
  <c r="E5335" i="19"/>
  <c r="D5335" i="19"/>
  <c r="E5334" i="19"/>
  <c r="D5334" i="19"/>
  <c r="E5333" i="19"/>
  <c r="D5333" i="19"/>
  <c r="E5332" i="19"/>
  <c r="D5332" i="19"/>
  <c r="E5331" i="19"/>
  <c r="D5331" i="19"/>
  <c r="E5330" i="19"/>
  <c r="D5330" i="19"/>
  <c r="E5329" i="19"/>
  <c r="D5329" i="19"/>
  <c r="E5328" i="19"/>
  <c r="D5328" i="19"/>
  <c r="E5327" i="19"/>
  <c r="D5327" i="19"/>
  <c r="E5326" i="19"/>
  <c r="D5326" i="19"/>
  <c r="E5325" i="19"/>
  <c r="D5325" i="19"/>
  <c r="E5324" i="19"/>
  <c r="D5324" i="19"/>
  <c r="E5323" i="19"/>
  <c r="D5323" i="19"/>
  <c r="E5322" i="19"/>
  <c r="D5322" i="19"/>
  <c r="E5321" i="19"/>
  <c r="D5321" i="19"/>
  <c r="E5320" i="19"/>
  <c r="D5320" i="19"/>
  <c r="E5319" i="19"/>
  <c r="D5319" i="19"/>
  <c r="E5318" i="19"/>
  <c r="D5318" i="19"/>
  <c r="E5317" i="19"/>
  <c r="D5317" i="19"/>
  <c r="E5316" i="19"/>
  <c r="D5316" i="19"/>
  <c r="E5315" i="19"/>
  <c r="D5315" i="19"/>
  <c r="E5314" i="19"/>
  <c r="D5314" i="19"/>
  <c r="E5313" i="19"/>
  <c r="D5313" i="19"/>
  <c r="E5312" i="19"/>
  <c r="D5312" i="19"/>
  <c r="E5311" i="19"/>
  <c r="D5311" i="19"/>
  <c r="E5310" i="19"/>
  <c r="D5310" i="19"/>
  <c r="E5309" i="19"/>
  <c r="D5309" i="19"/>
  <c r="E5308" i="19"/>
  <c r="D5308" i="19"/>
  <c r="E5307" i="19"/>
  <c r="D5307" i="19"/>
  <c r="E5306" i="19"/>
  <c r="D5306" i="19"/>
  <c r="E5305" i="19"/>
  <c r="D5305" i="19"/>
  <c r="E5304" i="19"/>
  <c r="D5304" i="19"/>
  <c r="E5303" i="19"/>
  <c r="D5303" i="19"/>
  <c r="E5302" i="19"/>
  <c r="D5302" i="19"/>
  <c r="E5301" i="19"/>
  <c r="D5301" i="19"/>
  <c r="E5300" i="19"/>
  <c r="D5300" i="19"/>
  <c r="E5299" i="19"/>
  <c r="D5299" i="19"/>
  <c r="E5298" i="19"/>
  <c r="D5298" i="19"/>
  <c r="E5297" i="19"/>
  <c r="D5297" i="19"/>
  <c r="E5296" i="19"/>
  <c r="D5296" i="19"/>
  <c r="E5295" i="19"/>
  <c r="D5295" i="19"/>
  <c r="E5294" i="19"/>
  <c r="D5294" i="19"/>
  <c r="E5293" i="19"/>
  <c r="D5293" i="19"/>
  <c r="E5292" i="19"/>
  <c r="D5292" i="19"/>
  <c r="E5291" i="19"/>
  <c r="D5291" i="19"/>
  <c r="E5290" i="19"/>
  <c r="D5290" i="19"/>
  <c r="E5289" i="19"/>
  <c r="D5289" i="19"/>
  <c r="E5288" i="19"/>
  <c r="D5288" i="19"/>
  <c r="E5287" i="19"/>
  <c r="D5287" i="19"/>
  <c r="E5286" i="19"/>
  <c r="D5286" i="19"/>
  <c r="E5285" i="19"/>
  <c r="D5285" i="19"/>
  <c r="E5284" i="19"/>
  <c r="D5284" i="19"/>
  <c r="E5283" i="19"/>
  <c r="D5283" i="19"/>
  <c r="E5282" i="19"/>
  <c r="D5282" i="19"/>
  <c r="E5281" i="19"/>
  <c r="D5281" i="19"/>
  <c r="E5280" i="19"/>
  <c r="D5280" i="19"/>
  <c r="E5279" i="19"/>
  <c r="D5279" i="19"/>
  <c r="E5278" i="19"/>
  <c r="D5278" i="19"/>
  <c r="E5277" i="19"/>
  <c r="D5277" i="19"/>
  <c r="E5276" i="19"/>
  <c r="D5276" i="19"/>
  <c r="E5275" i="19"/>
  <c r="D5275" i="19"/>
  <c r="E5274" i="19"/>
  <c r="D5274" i="19"/>
  <c r="E5273" i="19"/>
  <c r="D5273" i="19"/>
  <c r="E5272" i="19"/>
  <c r="D5272" i="19"/>
  <c r="E5271" i="19"/>
  <c r="D5271" i="19"/>
  <c r="E5270" i="19"/>
  <c r="D5270" i="19"/>
  <c r="E5269" i="19"/>
  <c r="D5269" i="19"/>
  <c r="E5268" i="19"/>
  <c r="D5268" i="19"/>
  <c r="E5267" i="19"/>
  <c r="D5267" i="19"/>
  <c r="E5266" i="19"/>
  <c r="D5266" i="19"/>
  <c r="E5265" i="19"/>
  <c r="D5265" i="19"/>
  <c r="E5264" i="19"/>
  <c r="D5264" i="19"/>
  <c r="E5263" i="19"/>
  <c r="D5263" i="19"/>
  <c r="E5262" i="19"/>
  <c r="D5262" i="19"/>
  <c r="E5261" i="19"/>
  <c r="D5261" i="19"/>
  <c r="E5260" i="19"/>
  <c r="D5260" i="19"/>
  <c r="E5259" i="19"/>
  <c r="D5259" i="19"/>
  <c r="E5258" i="19"/>
  <c r="D5258" i="19"/>
  <c r="E5257" i="19"/>
  <c r="D5257" i="19"/>
  <c r="E5256" i="19"/>
  <c r="D5256" i="19"/>
  <c r="E5255" i="19"/>
  <c r="D5255" i="19"/>
  <c r="E5254" i="19"/>
  <c r="D5254" i="19"/>
  <c r="E5253" i="19"/>
  <c r="D5253" i="19"/>
  <c r="E5252" i="19"/>
  <c r="D5252" i="19"/>
  <c r="E5251" i="19"/>
  <c r="D5251" i="19"/>
  <c r="E5250" i="19"/>
  <c r="D5250" i="19"/>
  <c r="E5249" i="19"/>
  <c r="D5249" i="19"/>
  <c r="E5248" i="19"/>
  <c r="D5248" i="19"/>
  <c r="E5247" i="19"/>
  <c r="D5247" i="19"/>
  <c r="E5246" i="19"/>
  <c r="D5246" i="19"/>
  <c r="E5245" i="19"/>
  <c r="D5245" i="19"/>
  <c r="E5244" i="19"/>
  <c r="D5244" i="19"/>
  <c r="E5243" i="19"/>
  <c r="D5243" i="19"/>
  <c r="E5242" i="19"/>
  <c r="D5242" i="19"/>
  <c r="E5241" i="19"/>
  <c r="D5241" i="19"/>
  <c r="E5240" i="19"/>
  <c r="D5240" i="19"/>
  <c r="E5239" i="19"/>
  <c r="D5239" i="19"/>
  <c r="E5238" i="19"/>
  <c r="D5238" i="19"/>
  <c r="E5237" i="19"/>
  <c r="D5237" i="19"/>
  <c r="E5236" i="19"/>
  <c r="D5236" i="19"/>
  <c r="E5235" i="19"/>
  <c r="D5235" i="19"/>
  <c r="E5234" i="19"/>
  <c r="D5234" i="19"/>
  <c r="E5233" i="19"/>
  <c r="D5233" i="19"/>
  <c r="E5232" i="19"/>
  <c r="D5232" i="19"/>
  <c r="E5231" i="19"/>
  <c r="D5231" i="19"/>
  <c r="E5230" i="19"/>
  <c r="D5230" i="19"/>
  <c r="E5229" i="19"/>
  <c r="D5229" i="19"/>
  <c r="E5228" i="19"/>
  <c r="D5228" i="19"/>
  <c r="E5227" i="19"/>
  <c r="D5227" i="19"/>
  <c r="E5226" i="19"/>
  <c r="D5226" i="19"/>
  <c r="E5225" i="19"/>
  <c r="D5225" i="19"/>
  <c r="E5224" i="19"/>
  <c r="D5224" i="19"/>
  <c r="E5223" i="19"/>
  <c r="D5223" i="19"/>
  <c r="E5222" i="19"/>
  <c r="D5222" i="19"/>
  <c r="E5221" i="19"/>
  <c r="D5221" i="19"/>
  <c r="E5220" i="19"/>
  <c r="D5220" i="19"/>
  <c r="E5219" i="19"/>
  <c r="D5219" i="19"/>
  <c r="E5218" i="19"/>
  <c r="D5218" i="19"/>
  <c r="E5217" i="19"/>
  <c r="D5217" i="19"/>
  <c r="E5216" i="19"/>
  <c r="D5216" i="19"/>
  <c r="E5215" i="19"/>
  <c r="D5215" i="19"/>
  <c r="E5214" i="19"/>
  <c r="D5214" i="19"/>
  <c r="E5213" i="19"/>
  <c r="D5213" i="19"/>
  <c r="E5212" i="19"/>
  <c r="D5212" i="19"/>
  <c r="E5211" i="19"/>
  <c r="D5211" i="19"/>
  <c r="E5210" i="19"/>
  <c r="D5210" i="19"/>
  <c r="E5209" i="19"/>
  <c r="D5209" i="19"/>
  <c r="E5208" i="19"/>
  <c r="D5208" i="19"/>
  <c r="E5207" i="19"/>
  <c r="D5207" i="19"/>
  <c r="E5206" i="19"/>
  <c r="D5206" i="19"/>
  <c r="E5205" i="19"/>
  <c r="D5205" i="19"/>
  <c r="E5204" i="19"/>
  <c r="D5204" i="19"/>
  <c r="E5203" i="19"/>
  <c r="D5203" i="19"/>
  <c r="E5202" i="19"/>
  <c r="D5202" i="19"/>
  <c r="E5201" i="19"/>
  <c r="D5201" i="19"/>
  <c r="E5200" i="19"/>
  <c r="D5200" i="19"/>
  <c r="E5199" i="19"/>
  <c r="D5199" i="19"/>
  <c r="E5198" i="19"/>
  <c r="D5198" i="19"/>
  <c r="E5197" i="19"/>
  <c r="D5197" i="19"/>
  <c r="E5196" i="19"/>
  <c r="D5196" i="19"/>
  <c r="E5195" i="19"/>
  <c r="D5195" i="19"/>
  <c r="E5194" i="19"/>
  <c r="D5194" i="19"/>
  <c r="E5193" i="19"/>
  <c r="D5193" i="19"/>
  <c r="E5192" i="19"/>
  <c r="D5192" i="19"/>
  <c r="E5191" i="19"/>
  <c r="D5191" i="19"/>
  <c r="E5190" i="19"/>
  <c r="D5190" i="19"/>
  <c r="E5189" i="19"/>
  <c r="D5189" i="19"/>
  <c r="E5188" i="19"/>
  <c r="D5188" i="19"/>
  <c r="E5187" i="19"/>
  <c r="D5187" i="19"/>
  <c r="E5186" i="19"/>
  <c r="D5186" i="19"/>
  <c r="E5185" i="19"/>
  <c r="D5185" i="19"/>
  <c r="E5184" i="19"/>
  <c r="D5184" i="19"/>
  <c r="E5183" i="19"/>
  <c r="D5183" i="19"/>
  <c r="E5182" i="19"/>
  <c r="D5182" i="19"/>
  <c r="E5181" i="19"/>
  <c r="D5181" i="19"/>
  <c r="E5180" i="19"/>
  <c r="D5180" i="19"/>
  <c r="E5179" i="19"/>
  <c r="D5179" i="19"/>
  <c r="E5178" i="19"/>
  <c r="D5178" i="19"/>
  <c r="E5177" i="19"/>
  <c r="D5177" i="19"/>
  <c r="E5176" i="19"/>
  <c r="D5176" i="19"/>
  <c r="E5175" i="19"/>
  <c r="D5175" i="19"/>
  <c r="E5174" i="19"/>
  <c r="D5174" i="19"/>
  <c r="E5173" i="19"/>
  <c r="D5173" i="19"/>
  <c r="E5172" i="19"/>
  <c r="D5172" i="19"/>
  <c r="E5171" i="19"/>
  <c r="D5171" i="19"/>
  <c r="E5170" i="19"/>
  <c r="D5170" i="19"/>
  <c r="E5169" i="19"/>
  <c r="D5169" i="19"/>
  <c r="E5168" i="19"/>
  <c r="D5168" i="19"/>
  <c r="E5167" i="19"/>
  <c r="D5167" i="19"/>
  <c r="E5166" i="19"/>
  <c r="D5166" i="19"/>
  <c r="E5165" i="19"/>
  <c r="D5165" i="19"/>
  <c r="E5164" i="19"/>
  <c r="D5164" i="19"/>
  <c r="E5163" i="19"/>
  <c r="D5163" i="19"/>
  <c r="E5162" i="19"/>
  <c r="D5162" i="19"/>
  <c r="E5161" i="19"/>
  <c r="D5161" i="19"/>
  <c r="E5160" i="19"/>
  <c r="D5160" i="19"/>
  <c r="E5159" i="19"/>
  <c r="D5159" i="19"/>
  <c r="E5158" i="19"/>
  <c r="D5158" i="19"/>
  <c r="E5157" i="19"/>
  <c r="D5157" i="19"/>
  <c r="E5156" i="19"/>
  <c r="D5156" i="19"/>
  <c r="E5155" i="19"/>
  <c r="D5155" i="19"/>
  <c r="E5154" i="19"/>
  <c r="D5154" i="19"/>
  <c r="E5153" i="19"/>
  <c r="D5153" i="19"/>
  <c r="E5152" i="19"/>
  <c r="D5152" i="19"/>
  <c r="E5151" i="19"/>
  <c r="D5151" i="19"/>
  <c r="E5150" i="19"/>
  <c r="D5150" i="19"/>
  <c r="E5149" i="19"/>
  <c r="D5149" i="19"/>
  <c r="E5148" i="19"/>
  <c r="D5148" i="19"/>
  <c r="E5147" i="19"/>
  <c r="D5147" i="19"/>
  <c r="E5146" i="19"/>
  <c r="D5146" i="19"/>
  <c r="E5145" i="19"/>
  <c r="D5145" i="19"/>
  <c r="E5144" i="19"/>
  <c r="D5144" i="19"/>
  <c r="E5143" i="19"/>
  <c r="D5143" i="19"/>
  <c r="E5142" i="19"/>
  <c r="D5142" i="19"/>
  <c r="E5141" i="19"/>
  <c r="D5141" i="19"/>
  <c r="E5140" i="19"/>
  <c r="D5140" i="19"/>
  <c r="E5139" i="19"/>
  <c r="D5139" i="19"/>
  <c r="E5138" i="19"/>
  <c r="D5138" i="19"/>
  <c r="E5137" i="19"/>
  <c r="D5137" i="19"/>
  <c r="E5136" i="19"/>
  <c r="D5136" i="19"/>
  <c r="E5135" i="19"/>
  <c r="D5135" i="19"/>
  <c r="E5134" i="19"/>
  <c r="D5134" i="19"/>
  <c r="E5133" i="19"/>
  <c r="D5133" i="19"/>
  <c r="E5132" i="19"/>
  <c r="D5132" i="19"/>
  <c r="E5131" i="19"/>
  <c r="D5131" i="19"/>
  <c r="E5130" i="19"/>
  <c r="D5130" i="19"/>
  <c r="E5129" i="19"/>
  <c r="D5129" i="19"/>
  <c r="E5128" i="19"/>
  <c r="D5128" i="19"/>
  <c r="E5127" i="19"/>
  <c r="D5127" i="19"/>
  <c r="E5126" i="19"/>
  <c r="D5126" i="19"/>
  <c r="E5125" i="19"/>
  <c r="D5125" i="19"/>
  <c r="E5124" i="19"/>
  <c r="D5124" i="19"/>
  <c r="E5123" i="19"/>
  <c r="D5123" i="19"/>
  <c r="E5122" i="19"/>
  <c r="D5122" i="19"/>
  <c r="E5121" i="19"/>
  <c r="D5121" i="19"/>
  <c r="E5120" i="19"/>
  <c r="D5120" i="19"/>
  <c r="E5119" i="19"/>
  <c r="D5119" i="19"/>
  <c r="E5118" i="19"/>
  <c r="D5118" i="19"/>
  <c r="E5117" i="19"/>
  <c r="D5117" i="19"/>
  <c r="E5116" i="19"/>
  <c r="D5116" i="19"/>
  <c r="E5115" i="19"/>
  <c r="D5115" i="19"/>
  <c r="E5114" i="19"/>
  <c r="D5114" i="19"/>
  <c r="E5113" i="19"/>
  <c r="D5113" i="19"/>
  <c r="E5112" i="19"/>
  <c r="D5112" i="19"/>
  <c r="E5111" i="19"/>
  <c r="D5111" i="19"/>
  <c r="E5110" i="19"/>
  <c r="D5110" i="19"/>
  <c r="E5109" i="19"/>
  <c r="D5109" i="19"/>
  <c r="E5108" i="19"/>
  <c r="D5108" i="19"/>
  <c r="E5107" i="19"/>
  <c r="D5107" i="19"/>
  <c r="E5106" i="19"/>
  <c r="D5106" i="19"/>
  <c r="E5105" i="19"/>
  <c r="D5105" i="19"/>
  <c r="E5104" i="19"/>
  <c r="D5104" i="19"/>
  <c r="E5103" i="19"/>
  <c r="D5103" i="19"/>
  <c r="E5102" i="19"/>
  <c r="D5102" i="19"/>
  <c r="E5101" i="19"/>
  <c r="D5101" i="19"/>
  <c r="E5100" i="19"/>
  <c r="D5100" i="19"/>
  <c r="E5099" i="19"/>
  <c r="D5099" i="19"/>
  <c r="E5098" i="19"/>
  <c r="D5098" i="19"/>
  <c r="E5097" i="19"/>
  <c r="D5097" i="19"/>
  <c r="E5096" i="19"/>
  <c r="D5096" i="19"/>
  <c r="E5095" i="19"/>
  <c r="D5095" i="19"/>
  <c r="E5094" i="19"/>
  <c r="D5094" i="19"/>
  <c r="E5093" i="19"/>
  <c r="D5093" i="19"/>
  <c r="E5092" i="19"/>
  <c r="D5092" i="19"/>
  <c r="E5091" i="19"/>
  <c r="D5091" i="19"/>
  <c r="E5090" i="19"/>
  <c r="D5090" i="19"/>
  <c r="E5089" i="19"/>
  <c r="D5089" i="19"/>
  <c r="E5088" i="19"/>
  <c r="D5088" i="19"/>
  <c r="E5087" i="19"/>
  <c r="D5087" i="19"/>
  <c r="E5086" i="19"/>
  <c r="D5086" i="19"/>
  <c r="E5085" i="19"/>
  <c r="D5085" i="19"/>
  <c r="E5084" i="19"/>
  <c r="D5084" i="19"/>
  <c r="E5083" i="19"/>
  <c r="D5083" i="19"/>
  <c r="E5082" i="19"/>
  <c r="D5082" i="19"/>
  <c r="E5081" i="19"/>
  <c r="D5081" i="19"/>
  <c r="E5080" i="19"/>
  <c r="D5080" i="19"/>
  <c r="E5079" i="19"/>
  <c r="D5079" i="19"/>
  <c r="E5078" i="19"/>
  <c r="D5078" i="19"/>
  <c r="E5077" i="19"/>
  <c r="D5077" i="19"/>
  <c r="E5076" i="19"/>
  <c r="D5076" i="19"/>
  <c r="E5075" i="19"/>
  <c r="D5075" i="19"/>
  <c r="E5074" i="19"/>
  <c r="D5074" i="19"/>
  <c r="E5073" i="19"/>
  <c r="D5073" i="19"/>
  <c r="E5072" i="19"/>
  <c r="D5072" i="19"/>
  <c r="E5071" i="19"/>
  <c r="D5071" i="19"/>
  <c r="E5070" i="19"/>
  <c r="D5070" i="19"/>
  <c r="E5069" i="19"/>
  <c r="D5069" i="19"/>
  <c r="E5068" i="19"/>
  <c r="D5068" i="19"/>
  <c r="E5067" i="19"/>
  <c r="D5067" i="19"/>
  <c r="E5066" i="19"/>
  <c r="D5066" i="19"/>
  <c r="E5065" i="19"/>
  <c r="D5065" i="19"/>
  <c r="E5064" i="19"/>
  <c r="D5064" i="19"/>
  <c r="E5063" i="19"/>
  <c r="D5063" i="19"/>
  <c r="E5062" i="19"/>
  <c r="D5062" i="19"/>
  <c r="E5061" i="19"/>
  <c r="D5061" i="19"/>
  <c r="E5060" i="19"/>
  <c r="D5060" i="19"/>
  <c r="E5059" i="19"/>
  <c r="D5059" i="19"/>
  <c r="E5058" i="19"/>
  <c r="D5058" i="19"/>
  <c r="E5057" i="19"/>
  <c r="D5057" i="19"/>
  <c r="E5056" i="19"/>
  <c r="D5056" i="19"/>
  <c r="E5055" i="19"/>
  <c r="D5055" i="19"/>
  <c r="E5054" i="19"/>
  <c r="D5054" i="19"/>
  <c r="E5053" i="19"/>
  <c r="D5053" i="19"/>
  <c r="E5052" i="19"/>
  <c r="D5052" i="19"/>
  <c r="E5051" i="19"/>
  <c r="D5051" i="19"/>
  <c r="E5050" i="19"/>
  <c r="D5050" i="19"/>
  <c r="E5049" i="19"/>
  <c r="D5049" i="19"/>
  <c r="E5048" i="19"/>
  <c r="D5048" i="19"/>
  <c r="E5047" i="19"/>
  <c r="D5047" i="19"/>
  <c r="E5046" i="19"/>
  <c r="D5046" i="19"/>
  <c r="E5045" i="19"/>
  <c r="D5045" i="19"/>
  <c r="E5044" i="19"/>
  <c r="D5044" i="19"/>
  <c r="E5043" i="19"/>
  <c r="D5043" i="19"/>
  <c r="E5042" i="19"/>
  <c r="D5042" i="19"/>
  <c r="E5041" i="19"/>
  <c r="D5041" i="19"/>
  <c r="E5040" i="19"/>
  <c r="D5040" i="19"/>
  <c r="E5039" i="19"/>
  <c r="D5039" i="19"/>
  <c r="E5038" i="19"/>
  <c r="D5038" i="19"/>
  <c r="E5037" i="19"/>
  <c r="D5037" i="19"/>
  <c r="E5036" i="19"/>
  <c r="D5036" i="19"/>
  <c r="E5035" i="19"/>
  <c r="D5035" i="19"/>
  <c r="E5034" i="19"/>
  <c r="D5034" i="19"/>
  <c r="E5033" i="19"/>
  <c r="D5033" i="19"/>
  <c r="E5032" i="19"/>
  <c r="D5032" i="19"/>
  <c r="E5031" i="19"/>
  <c r="D5031" i="19"/>
  <c r="E5030" i="19"/>
  <c r="D5030" i="19"/>
  <c r="E5029" i="19"/>
  <c r="D5029" i="19"/>
  <c r="E5028" i="19"/>
  <c r="D5028" i="19"/>
  <c r="E5027" i="19"/>
  <c r="D5027" i="19"/>
  <c r="E5026" i="19"/>
  <c r="D5026" i="19"/>
  <c r="E5025" i="19"/>
  <c r="D5025" i="19"/>
  <c r="E5024" i="19"/>
  <c r="D5024" i="19"/>
  <c r="E5023" i="19"/>
  <c r="D5023" i="19"/>
  <c r="E5022" i="19"/>
  <c r="D5022" i="19"/>
  <c r="E5021" i="19"/>
  <c r="D5021" i="19"/>
  <c r="E5020" i="19"/>
  <c r="D5020" i="19"/>
  <c r="E5019" i="19"/>
  <c r="D5019" i="19"/>
  <c r="E5018" i="19"/>
  <c r="D5018" i="19"/>
  <c r="E5017" i="19"/>
  <c r="D5017" i="19"/>
  <c r="E5016" i="19"/>
  <c r="D5016" i="19"/>
  <c r="E5015" i="19"/>
  <c r="D5015" i="19"/>
  <c r="E5014" i="19"/>
  <c r="D5014" i="19"/>
  <c r="E5013" i="19"/>
  <c r="D5013" i="19"/>
  <c r="E5012" i="19"/>
  <c r="D5012" i="19"/>
  <c r="E5011" i="19"/>
  <c r="D5011" i="19"/>
  <c r="E5010" i="19"/>
  <c r="D5010" i="19"/>
  <c r="E5009" i="19"/>
  <c r="D5009" i="19"/>
  <c r="E5008" i="19"/>
  <c r="D5008" i="19"/>
  <c r="E5007" i="19"/>
  <c r="D5007" i="19"/>
  <c r="E5006" i="19"/>
  <c r="D5006" i="19"/>
  <c r="E5005" i="19"/>
  <c r="D5005" i="19"/>
  <c r="E5004" i="19"/>
  <c r="D5004" i="19"/>
  <c r="E5003" i="19"/>
  <c r="D5003" i="19"/>
  <c r="E5002" i="19"/>
  <c r="D5002" i="19"/>
  <c r="E5001" i="19"/>
  <c r="D5001" i="19"/>
  <c r="E5000" i="19"/>
  <c r="D5000" i="19"/>
  <c r="E4999" i="19"/>
  <c r="D4999" i="19"/>
  <c r="E4998" i="19"/>
  <c r="D4998" i="19"/>
  <c r="E4997" i="19"/>
  <c r="D4997" i="19"/>
  <c r="E4996" i="19"/>
  <c r="D4996" i="19"/>
  <c r="E4995" i="19"/>
  <c r="D4995" i="19"/>
  <c r="E4994" i="19"/>
  <c r="D4994" i="19"/>
  <c r="E4993" i="19"/>
  <c r="D4993" i="19"/>
  <c r="E4992" i="19"/>
  <c r="D4992" i="19"/>
  <c r="E4991" i="19"/>
  <c r="D4991" i="19"/>
  <c r="E4990" i="19"/>
  <c r="D4990" i="19"/>
  <c r="E4989" i="19"/>
  <c r="D4989" i="19"/>
  <c r="E4988" i="19"/>
  <c r="D4988" i="19"/>
  <c r="E4987" i="19"/>
  <c r="D4987" i="19"/>
  <c r="E4986" i="19"/>
  <c r="D4986" i="19"/>
  <c r="E4985" i="19"/>
  <c r="D4985" i="19"/>
  <c r="E4984" i="19"/>
  <c r="D4984" i="19"/>
  <c r="E4983" i="19"/>
  <c r="D4983" i="19"/>
  <c r="E4982" i="19"/>
  <c r="D4982" i="19"/>
  <c r="E4981" i="19"/>
  <c r="D4981" i="19"/>
  <c r="E4980" i="19"/>
  <c r="D4980" i="19"/>
  <c r="E4979" i="19"/>
  <c r="D4979" i="19"/>
  <c r="E4978" i="19"/>
  <c r="D4978" i="19"/>
  <c r="E4977" i="19"/>
  <c r="D4977" i="19"/>
  <c r="E4976" i="19"/>
  <c r="D4976" i="19"/>
  <c r="E4975" i="19"/>
  <c r="D4975" i="19"/>
  <c r="E4974" i="19"/>
  <c r="D4974" i="19"/>
  <c r="E4973" i="19"/>
  <c r="D4973" i="19"/>
  <c r="E4972" i="19"/>
  <c r="D4972" i="19"/>
  <c r="E4971" i="19"/>
  <c r="D4971" i="19"/>
  <c r="E4970" i="19"/>
  <c r="D4970" i="19"/>
  <c r="E4969" i="19"/>
  <c r="D4969" i="19"/>
  <c r="E4968" i="19"/>
  <c r="D4968" i="19"/>
  <c r="E4967" i="19"/>
  <c r="D4967" i="19"/>
  <c r="E4966" i="19"/>
  <c r="D4966" i="19"/>
  <c r="E4965" i="19"/>
  <c r="D4965" i="19"/>
  <c r="E4964" i="19"/>
  <c r="D4964" i="19"/>
  <c r="E4963" i="19"/>
  <c r="D4963" i="19"/>
  <c r="E4962" i="19"/>
  <c r="D4962" i="19"/>
  <c r="E4961" i="19"/>
  <c r="D4961" i="19"/>
  <c r="E4960" i="19"/>
  <c r="D4960" i="19"/>
  <c r="E4959" i="19"/>
  <c r="D4959" i="19"/>
  <c r="E4958" i="19"/>
  <c r="D4958" i="19"/>
  <c r="E4957" i="19"/>
  <c r="D4957" i="19"/>
  <c r="E4956" i="19"/>
  <c r="D4956" i="19"/>
  <c r="E4955" i="19"/>
  <c r="D4955" i="19"/>
  <c r="E4954" i="19"/>
  <c r="D4954" i="19"/>
  <c r="E4953" i="19"/>
  <c r="D4953" i="19"/>
  <c r="E4952" i="19"/>
  <c r="D4952" i="19"/>
  <c r="E4951" i="19"/>
  <c r="D4951" i="19"/>
  <c r="E4950" i="19"/>
  <c r="D4950" i="19"/>
  <c r="E4949" i="19"/>
  <c r="D4949" i="19"/>
  <c r="E4948" i="19"/>
  <c r="D4948" i="19"/>
  <c r="E4947" i="19"/>
  <c r="D4947" i="19"/>
  <c r="E4946" i="19"/>
  <c r="D4946" i="19"/>
  <c r="E4945" i="19"/>
  <c r="D4945" i="19"/>
  <c r="E4944" i="19"/>
  <c r="D4944" i="19"/>
  <c r="E4943" i="19"/>
  <c r="D4943" i="19"/>
  <c r="E4942" i="19"/>
  <c r="D4942" i="19"/>
  <c r="E4941" i="19"/>
  <c r="D4941" i="19"/>
  <c r="E4940" i="19"/>
  <c r="D4940" i="19"/>
  <c r="E4939" i="19"/>
  <c r="D4939" i="19"/>
  <c r="E4938" i="19"/>
  <c r="D4938" i="19"/>
  <c r="E4937" i="19"/>
  <c r="D4937" i="19"/>
  <c r="E4936" i="19"/>
  <c r="D4936" i="19"/>
  <c r="E4935" i="19"/>
  <c r="D4935" i="19"/>
  <c r="E4934" i="19"/>
  <c r="D4934" i="19"/>
  <c r="E4933" i="19"/>
  <c r="D4933" i="19"/>
  <c r="E4932" i="19"/>
  <c r="D4932" i="19"/>
  <c r="E4931" i="19"/>
  <c r="D4931" i="19"/>
  <c r="E4930" i="19"/>
  <c r="D4930" i="19"/>
  <c r="E4929" i="19"/>
  <c r="D4929" i="19"/>
  <c r="E4928" i="19"/>
  <c r="D4928" i="19"/>
  <c r="E4927" i="19"/>
  <c r="D4927" i="19"/>
  <c r="E4926" i="19"/>
  <c r="D4926" i="19"/>
  <c r="E4925" i="19"/>
  <c r="D4925" i="19"/>
  <c r="E4924" i="19"/>
  <c r="D4924" i="19"/>
  <c r="E4923" i="19"/>
  <c r="D4923" i="19"/>
  <c r="E4922" i="19"/>
  <c r="D4922" i="19"/>
  <c r="E4921" i="19"/>
  <c r="D4921" i="19"/>
  <c r="E4920" i="19"/>
  <c r="D4920" i="19"/>
  <c r="E4919" i="19"/>
  <c r="D4919" i="19"/>
  <c r="E4918" i="19"/>
  <c r="D4918" i="19"/>
  <c r="E4917" i="19"/>
  <c r="D4917" i="19"/>
  <c r="E4916" i="19"/>
  <c r="D4916" i="19"/>
  <c r="E4915" i="19"/>
  <c r="D4915" i="19"/>
  <c r="E4914" i="19"/>
  <c r="D4914" i="19"/>
  <c r="E4913" i="19"/>
  <c r="D4913" i="19"/>
  <c r="E4912" i="19"/>
  <c r="D4912" i="19"/>
  <c r="E4911" i="19"/>
  <c r="D4911" i="19"/>
  <c r="E4910" i="19"/>
  <c r="D4910" i="19"/>
  <c r="E4909" i="19"/>
  <c r="D4909" i="19"/>
  <c r="E4908" i="19"/>
  <c r="D4908" i="19"/>
  <c r="E4907" i="19"/>
  <c r="D4907" i="19"/>
  <c r="E4906" i="19"/>
  <c r="D4906" i="19"/>
  <c r="E4905" i="19"/>
  <c r="D4905" i="19"/>
  <c r="E4904" i="19"/>
  <c r="D4904" i="19"/>
  <c r="E4903" i="19"/>
  <c r="D4903" i="19"/>
  <c r="E4902" i="19"/>
  <c r="D4902" i="19"/>
  <c r="E4901" i="19"/>
  <c r="D4901" i="19"/>
  <c r="E4900" i="19"/>
  <c r="D4900" i="19"/>
  <c r="E4899" i="19"/>
  <c r="D4899" i="19"/>
  <c r="E4898" i="19"/>
  <c r="D4898" i="19"/>
  <c r="E4897" i="19"/>
  <c r="D4897" i="19"/>
  <c r="E4896" i="19"/>
  <c r="D4896" i="19"/>
  <c r="E4895" i="19"/>
  <c r="D4895" i="19"/>
  <c r="E4894" i="19"/>
  <c r="D4894" i="19"/>
  <c r="E4893" i="19"/>
  <c r="D4893" i="19"/>
  <c r="E4892" i="19"/>
  <c r="D4892" i="19"/>
  <c r="E4891" i="19"/>
  <c r="D4891" i="19"/>
  <c r="E4890" i="19"/>
  <c r="D4890" i="19"/>
  <c r="E4889" i="19"/>
  <c r="D4889" i="19"/>
  <c r="E4888" i="19"/>
  <c r="D4888" i="19"/>
  <c r="E4887" i="19"/>
  <c r="D4887" i="19"/>
  <c r="E4886" i="19"/>
  <c r="D4886" i="19"/>
  <c r="E4885" i="19"/>
  <c r="D4885" i="19"/>
  <c r="E4884" i="19"/>
  <c r="D4884" i="19"/>
  <c r="E4883" i="19"/>
  <c r="D4883" i="19"/>
  <c r="E4882" i="19"/>
  <c r="D4882" i="19"/>
  <c r="E4881" i="19"/>
  <c r="D4881" i="19"/>
  <c r="E4880" i="19"/>
  <c r="D4880" i="19"/>
  <c r="E4879" i="19"/>
  <c r="D4879" i="19"/>
  <c r="E4878" i="19"/>
  <c r="D4878" i="19"/>
  <c r="E4877" i="19"/>
  <c r="D4877" i="19"/>
  <c r="E4876" i="19"/>
  <c r="D4876" i="19"/>
  <c r="E4875" i="19"/>
  <c r="D4875" i="19"/>
  <c r="E4874" i="19"/>
  <c r="D4874" i="19"/>
  <c r="E4873" i="19"/>
  <c r="D4873" i="19"/>
  <c r="E4872" i="19"/>
  <c r="D4872" i="19"/>
  <c r="E4871" i="19"/>
  <c r="D4871" i="19"/>
  <c r="E4870" i="19"/>
  <c r="D4870" i="19"/>
  <c r="E4869" i="19"/>
  <c r="D4869" i="19"/>
  <c r="E4868" i="19"/>
  <c r="D4868" i="19"/>
  <c r="E4867" i="19"/>
  <c r="D4867" i="19"/>
  <c r="E4866" i="19"/>
  <c r="D4866" i="19"/>
  <c r="E4865" i="19"/>
  <c r="D4865" i="19"/>
  <c r="E4864" i="19"/>
  <c r="D4864" i="19"/>
  <c r="E4863" i="19"/>
  <c r="D4863" i="19"/>
  <c r="E4862" i="19"/>
  <c r="D4862" i="19"/>
  <c r="E4861" i="19"/>
  <c r="D4861" i="19"/>
  <c r="E4860" i="19"/>
  <c r="D4860" i="19"/>
  <c r="E4859" i="19"/>
  <c r="D4859" i="19"/>
  <c r="E4858" i="19"/>
  <c r="D4858" i="19"/>
  <c r="E4857" i="19"/>
  <c r="D4857" i="19"/>
  <c r="E4856" i="19"/>
  <c r="D4856" i="19"/>
  <c r="E4855" i="19"/>
  <c r="D4855" i="19"/>
  <c r="E4854" i="19"/>
  <c r="D4854" i="19"/>
  <c r="E4853" i="19"/>
  <c r="D4853" i="19"/>
  <c r="E4852" i="19"/>
  <c r="D4852" i="19"/>
  <c r="E4851" i="19"/>
  <c r="D4851" i="19"/>
  <c r="E4850" i="19"/>
  <c r="D4850" i="19"/>
  <c r="E4849" i="19"/>
  <c r="D4849" i="19"/>
  <c r="E4848" i="19"/>
  <c r="D4848" i="19"/>
  <c r="E4847" i="19"/>
  <c r="D4847" i="19"/>
  <c r="E4846" i="19"/>
  <c r="D4846" i="19"/>
  <c r="E4845" i="19"/>
  <c r="D4845" i="19"/>
  <c r="E4844" i="19"/>
  <c r="D4844" i="19"/>
  <c r="E4843" i="19"/>
  <c r="D4843" i="19"/>
  <c r="E4842" i="19"/>
  <c r="D4842" i="19"/>
  <c r="E4841" i="19"/>
  <c r="D4841" i="19"/>
  <c r="E4840" i="19"/>
  <c r="D4840" i="19"/>
  <c r="E4839" i="19"/>
  <c r="D4839" i="19"/>
  <c r="E4838" i="19"/>
  <c r="D4838" i="19"/>
  <c r="E4837" i="19"/>
  <c r="D4837" i="19"/>
  <c r="E4836" i="19"/>
  <c r="D4836" i="19"/>
  <c r="E4835" i="19"/>
  <c r="D4835" i="19"/>
  <c r="E4834" i="19"/>
  <c r="D4834" i="19"/>
  <c r="E4833" i="19"/>
  <c r="D4833" i="19"/>
  <c r="E4832" i="19"/>
  <c r="D4832" i="19"/>
  <c r="E4831" i="19"/>
  <c r="D4831" i="19"/>
  <c r="E4830" i="19"/>
  <c r="D4830" i="19"/>
  <c r="E4829" i="19"/>
  <c r="D4829" i="19"/>
  <c r="E4828" i="19"/>
  <c r="D4828" i="19"/>
  <c r="E4827" i="19"/>
  <c r="D4827" i="19"/>
  <c r="E4826" i="19"/>
  <c r="D4826" i="19"/>
  <c r="E4825" i="19"/>
  <c r="D4825" i="19"/>
  <c r="E4824" i="19"/>
  <c r="D4824" i="19"/>
  <c r="E4823" i="19"/>
  <c r="D4823" i="19"/>
  <c r="E4822" i="19"/>
  <c r="D4822" i="19"/>
  <c r="E4821" i="19"/>
  <c r="D4821" i="19"/>
  <c r="E4820" i="19"/>
  <c r="D4820" i="19"/>
  <c r="E4819" i="19"/>
  <c r="D4819" i="19"/>
  <c r="E4818" i="19"/>
  <c r="D4818" i="19"/>
  <c r="E4817" i="19"/>
  <c r="D4817" i="19"/>
  <c r="E4816" i="19"/>
  <c r="D4816" i="19"/>
  <c r="E4815" i="19"/>
  <c r="D4815" i="19"/>
  <c r="E4814" i="19"/>
  <c r="D4814" i="19"/>
  <c r="E4813" i="19"/>
  <c r="D4813" i="19"/>
  <c r="E4812" i="19"/>
  <c r="D4812" i="19"/>
  <c r="E4811" i="19"/>
  <c r="D4811" i="19"/>
  <c r="E4810" i="19"/>
  <c r="D4810" i="19"/>
  <c r="E4809" i="19"/>
  <c r="D4809" i="19"/>
  <c r="E4808" i="19"/>
  <c r="D4808" i="19"/>
  <c r="E4807" i="19"/>
  <c r="D4807" i="19"/>
  <c r="E4806" i="19"/>
  <c r="D4806" i="19"/>
  <c r="E4805" i="19"/>
  <c r="D4805" i="19"/>
  <c r="E4804" i="19"/>
  <c r="D4804" i="19"/>
  <c r="E4803" i="19"/>
  <c r="D4803" i="19"/>
  <c r="E4802" i="19"/>
  <c r="D4802" i="19"/>
  <c r="E4801" i="19"/>
  <c r="D4801" i="19"/>
  <c r="E4800" i="19"/>
  <c r="D4800" i="19"/>
  <c r="E4799" i="19"/>
  <c r="D4799" i="19"/>
  <c r="E4798" i="19"/>
  <c r="D4798" i="19"/>
  <c r="E4797" i="19"/>
  <c r="D4797" i="19"/>
  <c r="E4796" i="19"/>
  <c r="D4796" i="19"/>
  <c r="E4795" i="19"/>
  <c r="D4795" i="19"/>
  <c r="E4794" i="19"/>
  <c r="D4794" i="19"/>
  <c r="E4793" i="19"/>
  <c r="D4793" i="19"/>
  <c r="E4792" i="19"/>
  <c r="D4792" i="19"/>
  <c r="E4791" i="19"/>
  <c r="D4791" i="19"/>
  <c r="E4790" i="19"/>
  <c r="D4790" i="19"/>
  <c r="E4789" i="19"/>
  <c r="D4789" i="19"/>
  <c r="E4788" i="19"/>
  <c r="D4788" i="19"/>
  <c r="E4787" i="19"/>
  <c r="D4787" i="19"/>
  <c r="E4786" i="19"/>
  <c r="D4786" i="19"/>
  <c r="E4785" i="19"/>
  <c r="D4785" i="19"/>
  <c r="E4784" i="19"/>
  <c r="D4784" i="19"/>
  <c r="E4783" i="19"/>
  <c r="D4783" i="19"/>
  <c r="E4782" i="19"/>
  <c r="D4782" i="19"/>
  <c r="E4781" i="19"/>
  <c r="D4781" i="19"/>
  <c r="E4780" i="19"/>
  <c r="D4780" i="19"/>
  <c r="E4779" i="19"/>
  <c r="D4779" i="19"/>
  <c r="E4778" i="19"/>
  <c r="D4778" i="19"/>
  <c r="E4777" i="19"/>
  <c r="D4777" i="19"/>
  <c r="E4776" i="19"/>
  <c r="D4776" i="19"/>
  <c r="E4775" i="19"/>
  <c r="D4775" i="19"/>
  <c r="E4774" i="19"/>
  <c r="D4774" i="19"/>
  <c r="E4773" i="19"/>
  <c r="D4773" i="19"/>
  <c r="E4772" i="19"/>
  <c r="D4772" i="19"/>
  <c r="E4771" i="19"/>
  <c r="D4771" i="19"/>
  <c r="E4770" i="19"/>
  <c r="D4770" i="19"/>
  <c r="E4769" i="19"/>
  <c r="D4769" i="19"/>
  <c r="E4768" i="19"/>
  <c r="D4768" i="19"/>
  <c r="E4767" i="19"/>
  <c r="D4767" i="19"/>
  <c r="E4766" i="19"/>
  <c r="D4766" i="19"/>
  <c r="E4765" i="19"/>
  <c r="D4765" i="19"/>
  <c r="E4764" i="19"/>
  <c r="D4764" i="19"/>
  <c r="E4763" i="19"/>
  <c r="D4763" i="19"/>
  <c r="E4762" i="19"/>
  <c r="D4762" i="19"/>
  <c r="E4761" i="19"/>
  <c r="D4761" i="19"/>
  <c r="E4760" i="19"/>
  <c r="D4760" i="19"/>
  <c r="E4759" i="19"/>
  <c r="D4759" i="19"/>
  <c r="E4758" i="19"/>
  <c r="D4758" i="19"/>
  <c r="E4757" i="19"/>
  <c r="D4757" i="19"/>
  <c r="E4756" i="19"/>
  <c r="D4756" i="19"/>
  <c r="E4755" i="19"/>
  <c r="D4755" i="19"/>
  <c r="E4754" i="19"/>
  <c r="D4754" i="19"/>
  <c r="E4753" i="19"/>
  <c r="D4753" i="19"/>
  <c r="E4752" i="19"/>
  <c r="D4752" i="19"/>
  <c r="E4751" i="19"/>
  <c r="D4751" i="19"/>
  <c r="E4750" i="19"/>
  <c r="D4750" i="19"/>
  <c r="E4749" i="19"/>
  <c r="D4749" i="19"/>
  <c r="E4748" i="19"/>
  <c r="D4748" i="19"/>
  <c r="E4747" i="19"/>
  <c r="D4747" i="19"/>
  <c r="E4746" i="19"/>
  <c r="D4746" i="19"/>
  <c r="E4745" i="19"/>
  <c r="D4745" i="19"/>
  <c r="E4744" i="19"/>
  <c r="D4744" i="19"/>
  <c r="E4743" i="19"/>
  <c r="D4743" i="19"/>
  <c r="E4742" i="19"/>
  <c r="D4742" i="19"/>
  <c r="E4741" i="19"/>
  <c r="D4741" i="19"/>
  <c r="E4740" i="19"/>
  <c r="D4740" i="19"/>
  <c r="E4739" i="19"/>
  <c r="D4739" i="19"/>
  <c r="E4738" i="19"/>
  <c r="D4738" i="19"/>
  <c r="E4737" i="19"/>
  <c r="D4737" i="19"/>
  <c r="E4736" i="19"/>
  <c r="D4736" i="19"/>
  <c r="E4735" i="19"/>
  <c r="D4735" i="19"/>
  <c r="E4734" i="19"/>
  <c r="D4734" i="19"/>
  <c r="E4733" i="19"/>
  <c r="D4733" i="19"/>
  <c r="E4732" i="19"/>
  <c r="D4732" i="19"/>
  <c r="E4731" i="19"/>
  <c r="D4731" i="19"/>
  <c r="E4730" i="19"/>
  <c r="D4730" i="19"/>
  <c r="E4729" i="19"/>
  <c r="D4729" i="19"/>
  <c r="E4728" i="19"/>
  <c r="D4728" i="19"/>
  <c r="E4727" i="19"/>
  <c r="D4727" i="19"/>
  <c r="E4726" i="19"/>
  <c r="D4726" i="19"/>
  <c r="E4725" i="19"/>
  <c r="D4725" i="19"/>
  <c r="E4724" i="19"/>
  <c r="D4724" i="19"/>
  <c r="E4723" i="19"/>
  <c r="D4723" i="19"/>
  <c r="E4722" i="19"/>
  <c r="D4722" i="19"/>
  <c r="E4721" i="19"/>
  <c r="D4721" i="19"/>
  <c r="E4720" i="19"/>
  <c r="D4720" i="19"/>
  <c r="E4719" i="19"/>
  <c r="D4719" i="19"/>
  <c r="E4718" i="19"/>
  <c r="D4718" i="19"/>
  <c r="E4717" i="19"/>
  <c r="D4717" i="19"/>
  <c r="E4716" i="19"/>
  <c r="D4716" i="19"/>
  <c r="E4715" i="19"/>
  <c r="D4715" i="19"/>
  <c r="E4714" i="19"/>
  <c r="D4714" i="19"/>
  <c r="E4713" i="19"/>
  <c r="D4713" i="19"/>
  <c r="E4712" i="19"/>
  <c r="D4712" i="19"/>
  <c r="E4711" i="19"/>
  <c r="D4711" i="19"/>
  <c r="E4710" i="19"/>
  <c r="D4710" i="19"/>
  <c r="E4709" i="19"/>
  <c r="D4709" i="19"/>
  <c r="E4708" i="19"/>
  <c r="D4708" i="19"/>
  <c r="E4707" i="19"/>
  <c r="D4707" i="19"/>
  <c r="E4706" i="19"/>
  <c r="D4706" i="19"/>
  <c r="E4705" i="19"/>
  <c r="D4705" i="19"/>
  <c r="E4704" i="19"/>
  <c r="D4704" i="19"/>
  <c r="E4703" i="19"/>
  <c r="D4703" i="19"/>
  <c r="E4702" i="19"/>
  <c r="D4702" i="19"/>
  <c r="E4701" i="19"/>
  <c r="D4701" i="19"/>
  <c r="E4700" i="19"/>
  <c r="D4700" i="19"/>
  <c r="E4699" i="19"/>
  <c r="D4699" i="19"/>
  <c r="E4698" i="19"/>
  <c r="D4698" i="19"/>
  <c r="E4697" i="19"/>
  <c r="D4697" i="19"/>
  <c r="E4696" i="19"/>
  <c r="D4696" i="19"/>
  <c r="E4695" i="19"/>
  <c r="D4695" i="19"/>
  <c r="E4694" i="19"/>
  <c r="D4694" i="19"/>
  <c r="E4693" i="19"/>
  <c r="D4693" i="19"/>
  <c r="E4692" i="19"/>
  <c r="D4692" i="19"/>
  <c r="E4691" i="19"/>
  <c r="D4691" i="19"/>
  <c r="E4690" i="19"/>
  <c r="D4690" i="19"/>
  <c r="E4689" i="19"/>
  <c r="D4689" i="19"/>
  <c r="E4688" i="19"/>
  <c r="D4688" i="19"/>
  <c r="E4687" i="19"/>
  <c r="D4687" i="19"/>
  <c r="E4686" i="19"/>
  <c r="D4686" i="19"/>
  <c r="E4685" i="19"/>
  <c r="D4685" i="19"/>
  <c r="E4684" i="19"/>
  <c r="D4684" i="19"/>
  <c r="E4683" i="19"/>
  <c r="D4683" i="19"/>
  <c r="E4682" i="19"/>
  <c r="D4682" i="19"/>
  <c r="E4681" i="19"/>
  <c r="D4681" i="19"/>
  <c r="E4680" i="19"/>
  <c r="D4680" i="19"/>
  <c r="E4679" i="19"/>
  <c r="D4679" i="19"/>
  <c r="E4678" i="19"/>
  <c r="D4678" i="19"/>
  <c r="E4677" i="19"/>
  <c r="D4677" i="19"/>
  <c r="E4676" i="19"/>
  <c r="D4676" i="19"/>
  <c r="E4675" i="19"/>
  <c r="D4675" i="19"/>
  <c r="E4674" i="19"/>
  <c r="D4674" i="19"/>
  <c r="E4673" i="19"/>
  <c r="D4673" i="19"/>
  <c r="E4672" i="19"/>
  <c r="D4672" i="19"/>
  <c r="E4671" i="19"/>
  <c r="D4671" i="19"/>
  <c r="E4670" i="19"/>
  <c r="D4670" i="19"/>
  <c r="E4669" i="19"/>
  <c r="D4669" i="19"/>
  <c r="E4668" i="19"/>
  <c r="D4668" i="19"/>
  <c r="E4667" i="19"/>
  <c r="D4667" i="19"/>
  <c r="E4666" i="19"/>
  <c r="D4666" i="19"/>
  <c r="E4665" i="19"/>
  <c r="D4665" i="19"/>
  <c r="E4664" i="19"/>
  <c r="D4664" i="19"/>
  <c r="E4663" i="19"/>
  <c r="D4663" i="19"/>
  <c r="E4662" i="19"/>
  <c r="D4662" i="19"/>
  <c r="E4661" i="19"/>
  <c r="D4661" i="19"/>
  <c r="E4660" i="19"/>
  <c r="D4660" i="19"/>
  <c r="E4659" i="19"/>
  <c r="D4659" i="19"/>
  <c r="E4658" i="19"/>
  <c r="D4658" i="19"/>
  <c r="E4657" i="19"/>
  <c r="D4657" i="19"/>
  <c r="E4656" i="19"/>
  <c r="D4656" i="19"/>
  <c r="E4655" i="19"/>
  <c r="D4655" i="19"/>
  <c r="E4654" i="19"/>
  <c r="D4654" i="19"/>
  <c r="E4653" i="19"/>
  <c r="D4653" i="19"/>
  <c r="E4652" i="19"/>
  <c r="D4652" i="19"/>
  <c r="E4651" i="19"/>
  <c r="D4651" i="19"/>
  <c r="E4650" i="19"/>
  <c r="D4650" i="19"/>
  <c r="E4649" i="19"/>
  <c r="D4649" i="19"/>
  <c r="E4648" i="19"/>
  <c r="D4648" i="19"/>
  <c r="E4647" i="19"/>
  <c r="D4647" i="19"/>
  <c r="E4646" i="19"/>
  <c r="D4646" i="19"/>
  <c r="E4645" i="19"/>
  <c r="D4645" i="19"/>
  <c r="E4644" i="19"/>
  <c r="D4644" i="19"/>
  <c r="E4643" i="19"/>
  <c r="D4643" i="19"/>
  <c r="E4642" i="19"/>
  <c r="D4642" i="19"/>
  <c r="E4641" i="19"/>
  <c r="D4641" i="19"/>
  <c r="E4640" i="19"/>
  <c r="D4640" i="19"/>
  <c r="E4639" i="19"/>
  <c r="D4639" i="19"/>
  <c r="E4638" i="19"/>
  <c r="D4638" i="19"/>
  <c r="E4637" i="19"/>
  <c r="D4637" i="19"/>
  <c r="E4636" i="19"/>
  <c r="D4636" i="19"/>
  <c r="E4635" i="19"/>
  <c r="D4635" i="19"/>
  <c r="E4634" i="19"/>
  <c r="D4634" i="19"/>
  <c r="E4633" i="19"/>
  <c r="D4633" i="19"/>
  <c r="E4632" i="19"/>
  <c r="D4632" i="19"/>
  <c r="E4631" i="19"/>
  <c r="D4631" i="19"/>
  <c r="E4630" i="19"/>
  <c r="D4630" i="19"/>
  <c r="E4629" i="19"/>
  <c r="D4629" i="19"/>
  <c r="E4628" i="19"/>
  <c r="D4628" i="19"/>
  <c r="E4627" i="19"/>
  <c r="D4627" i="19"/>
  <c r="E4626" i="19"/>
  <c r="D4626" i="19"/>
  <c r="E4625" i="19"/>
  <c r="D4625" i="19"/>
  <c r="E4624" i="19"/>
  <c r="D4624" i="19"/>
  <c r="E4623" i="19"/>
  <c r="D4623" i="19"/>
  <c r="E4622" i="19"/>
  <c r="D4622" i="19"/>
  <c r="E4621" i="19"/>
  <c r="D4621" i="19"/>
  <c r="E4620" i="19"/>
  <c r="D4620" i="19"/>
  <c r="E4619" i="19"/>
  <c r="D4619" i="19"/>
  <c r="E4618" i="19"/>
  <c r="D4618" i="19"/>
  <c r="E4617" i="19"/>
  <c r="D4617" i="19"/>
  <c r="E4616" i="19"/>
  <c r="D4616" i="19"/>
  <c r="E4615" i="19"/>
  <c r="D4615" i="19"/>
  <c r="E4614" i="19"/>
  <c r="D4614" i="19"/>
  <c r="E4613" i="19"/>
  <c r="D4613" i="19"/>
  <c r="E4612" i="19"/>
  <c r="D4612" i="19"/>
  <c r="E4611" i="19"/>
  <c r="D4611" i="19"/>
  <c r="E4610" i="19"/>
  <c r="D4610" i="19"/>
  <c r="E4609" i="19"/>
  <c r="D4609" i="19"/>
  <c r="E4608" i="19"/>
  <c r="D4608" i="19"/>
  <c r="E4607" i="19"/>
  <c r="D4607" i="19"/>
  <c r="E4606" i="19"/>
  <c r="D4606" i="19"/>
  <c r="E4605" i="19"/>
  <c r="D4605" i="19"/>
  <c r="E4604" i="19"/>
  <c r="D4604" i="19"/>
  <c r="E4603" i="19"/>
  <c r="D4603" i="19"/>
  <c r="E4602" i="19"/>
  <c r="D4602" i="19"/>
  <c r="E4601" i="19"/>
  <c r="D4601" i="19"/>
  <c r="E4600" i="19"/>
  <c r="D4600" i="19"/>
  <c r="E4599" i="19"/>
  <c r="D4599" i="19"/>
  <c r="E4598" i="19"/>
  <c r="D4598" i="19"/>
  <c r="E4597" i="19"/>
  <c r="D4597" i="19"/>
  <c r="E4596" i="19"/>
  <c r="D4596" i="19"/>
  <c r="E4595" i="19"/>
  <c r="D4595" i="19"/>
  <c r="E4594" i="19"/>
  <c r="D4594" i="19"/>
  <c r="E4593" i="19"/>
  <c r="D4593" i="19"/>
  <c r="E4592" i="19"/>
  <c r="D4592" i="19"/>
  <c r="E4591" i="19"/>
  <c r="D4591" i="19"/>
  <c r="E4590" i="19"/>
  <c r="D4590" i="19"/>
  <c r="E4589" i="19"/>
  <c r="D4589" i="19"/>
  <c r="E4588" i="19"/>
  <c r="D4588" i="19"/>
  <c r="E4587" i="19"/>
  <c r="D4587" i="19"/>
  <c r="E4586" i="19"/>
  <c r="D4586" i="19"/>
  <c r="E4585" i="19"/>
  <c r="D4585" i="19"/>
  <c r="E4584" i="19"/>
  <c r="D4584" i="19"/>
  <c r="E4583" i="19"/>
  <c r="D4583" i="19"/>
  <c r="E4582" i="19"/>
  <c r="D4582" i="19"/>
  <c r="E4581" i="19"/>
  <c r="D4581" i="19"/>
  <c r="E4580" i="19"/>
  <c r="D4580" i="19"/>
  <c r="E4579" i="19"/>
  <c r="D4579" i="19"/>
  <c r="E4578" i="19"/>
  <c r="D4578" i="19"/>
  <c r="E4577" i="19"/>
  <c r="D4577" i="19"/>
  <c r="E4576" i="19"/>
  <c r="D4576" i="19"/>
  <c r="E4575" i="19"/>
  <c r="D4575" i="19"/>
  <c r="E4574" i="19"/>
  <c r="D4574" i="19"/>
  <c r="E4573" i="19"/>
  <c r="D4573" i="19"/>
  <c r="E4572" i="19"/>
  <c r="D4572" i="19"/>
  <c r="E4571" i="19"/>
  <c r="D4571" i="19"/>
  <c r="E4570" i="19"/>
  <c r="D4570" i="19"/>
  <c r="E4569" i="19"/>
  <c r="D4569" i="19"/>
  <c r="E4568" i="19"/>
  <c r="D4568" i="19"/>
  <c r="E4567" i="19"/>
  <c r="D4567" i="19"/>
  <c r="E4566" i="19"/>
  <c r="D4566" i="19"/>
  <c r="E4565" i="19"/>
  <c r="D4565" i="19"/>
  <c r="E4564" i="19"/>
  <c r="D4564" i="19"/>
  <c r="E4563" i="19"/>
  <c r="D4563" i="19"/>
  <c r="E4562" i="19"/>
  <c r="D4562" i="19"/>
  <c r="E4561" i="19"/>
  <c r="D4561" i="19"/>
  <c r="E4560" i="19"/>
  <c r="D4560" i="19"/>
  <c r="E4559" i="19"/>
  <c r="D4559" i="19"/>
  <c r="E4558" i="19"/>
  <c r="D4558" i="19"/>
  <c r="E4557" i="19"/>
  <c r="D4557" i="19"/>
  <c r="E4556" i="19"/>
  <c r="D4556" i="19"/>
  <c r="E4555" i="19"/>
  <c r="D4555" i="19"/>
  <c r="E4554" i="19"/>
  <c r="D4554" i="19"/>
  <c r="E4553" i="19"/>
  <c r="D4553" i="19"/>
  <c r="E4552" i="19"/>
  <c r="D4552" i="19"/>
  <c r="E4551" i="19"/>
  <c r="D4551" i="19"/>
  <c r="E4550" i="19"/>
  <c r="D4550" i="19"/>
  <c r="E4549" i="19"/>
  <c r="D4549" i="19"/>
  <c r="E4548" i="19"/>
  <c r="D4548" i="19"/>
  <c r="E4547" i="19"/>
  <c r="D4547" i="19"/>
  <c r="E4546" i="19"/>
  <c r="D4546" i="19"/>
  <c r="E4545" i="19"/>
  <c r="D4545" i="19"/>
  <c r="E4544" i="19"/>
  <c r="D4544" i="19"/>
  <c r="E4543" i="19"/>
  <c r="D4543" i="19"/>
  <c r="E4542" i="19"/>
  <c r="D4542" i="19"/>
  <c r="E4541" i="19"/>
  <c r="D4541" i="19"/>
  <c r="E4540" i="19"/>
  <c r="D4540" i="19"/>
  <c r="E4539" i="19"/>
  <c r="D4539" i="19"/>
  <c r="E4538" i="19"/>
  <c r="D4538" i="19"/>
  <c r="E4537" i="19"/>
  <c r="D4537" i="19"/>
  <c r="E4536" i="19"/>
  <c r="D4536" i="19"/>
  <c r="E4535" i="19"/>
  <c r="D4535" i="19"/>
  <c r="E4534" i="19"/>
  <c r="D4534" i="19"/>
  <c r="E4533" i="19"/>
  <c r="D4533" i="19"/>
  <c r="E4532" i="19"/>
  <c r="D4532" i="19"/>
  <c r="E4531" i="19"/>
  <c r="D4531" i="19"/>
  <c r="E4530" i="19"/>
  <c r="D4530" i="19"/>
  <c r="E4529" i="19"/>
  <c r="D4529" i="19"/>
  <c r="E4528" i="19"/>
  <c r="D4528" i="19"/>
  <c r="E4527" i="19"/>
  <c r="D4527" i="19"/>
  <c r="E4526" i="19"/>
  <c r="D4526" i="19"/>
  <c r="E4525" i="19"/>
  <c r="D4525" i="19"/>
  <c r="E4524" i="19"/>
  <c r="D4524" i="19"/>
  <c r="E4523" i="19"/>
  <c r="D4523" i="19"/>
  <c r="E4522" i="19"/>
  <c r="D4522" i="19"/>
  <c r="E4521" i="19"/>
  <c r="D4521" i="19"/>
  <c r="E4520" i="19"/>
  <c r="D4520" i="19"/>
  <c r="E4519" i="19"/>
  <c r="D4519" i="19"/>
  <c r="E4518" i="19"/>
  <c r="D4518" i="19"/>
  <c r="E4517" i="19"/>
  <c r="D4517" i="19"/>
  <c r="E4516" i="19"/>
  <c r="D4516" i="19"/>
  <c r="E4515" i="19"/>
  <c r="D4515" i="19"/>
  <c r="E4514" i="19"/>
  <c r="D4514" i="19"/>
  <c r="E4513" i="19"/>
  <c r="D4513" i="19"/>
  <c r="E4512" i="19"/>
  <c r="D4512" i="19"/>
  <c r="E4511" i="19"/>
  <c r="D4511" i="19"/>
  <c r="E4510" i="19"/>
  <c r="D4510" i="19"/>
  <c r="E4509" i="19"/>
  <c r="D4509" i="19"/>
  <c r="E4508" i="19"/>
  <c r="D4508" i="19"/>
  <c r="E4507" i="19"/>
  <c r="D4507" i="19"/>
  <c r="E4506" i="19"/>
  <c r="D4506" i="19"/>
  <c r="E4505" i="19"/>
  <c r="D4505" i="19"/>
  <c r="E4504" i="19"/>
  <c r="D4504" i="19"/>
  <c r="E4503" i="19"/>
  <c r="D4503" i="19"/>
  <c r="E4502" i="19"/>
  <c r="D4502" i="19"/>
  <c r="E4501" i="19"/>
  <c r="D4501" i="19"/>
  <c r="E4500" i="19"/>
  <c r="D4500" i="19"/>
  <c r="E4499" i="19"/>
  <c r="D4499" i="19"/>
  <c r="E4498" i="19"/>
  <c r="D4498" i="19"/>
  <c r="E4497" i="19"/>
  <c r="D4497" i="19"/>
  <c r="E4496" i="19"/>
  <c r="D4496" i="19"/>
  <c r="E4495" i="19"/>
  <c r="D4495" i="19"/>
  <c r="E4494" i="19"/>
  <c r="D4494" i="19"/>
  <c r="E4493" i="19"/>
  <c r="D4493" i="19"/>
  <c r="E4492" i="19"/>
  <c r="D4492" i="19"/>
  <c r="E4491" i="19"/>
  <c r="D4491" i="19"/>
  <c r="E4490" i="19"/>
  <c r="D4490" i="19"/>
  <c r="E4489" i="19"/>
  <c r="D4489" i="19"/>
  <c r="E4488" i="19"/>
  <c r="D4488" i="19"/>
  <c r="E4487" i="19"/>
  <c r="D4487" i="19"/>
  <c r="E4486" i="19"/>
  <c r="D4486" i="19"/>
  <c r="E4485" i="19"/>
  <c r="D4485" i="19"/>
  <c r="E4484" i="19"/>
  <c r="D4484" i="19"/>
  <c r="E4483" i="19"/>
  <c r="D4483" i="19"/>
  <c r="E4482" i="19"/>
  <c r="D4482" i="19"/>
  <c r="E4481" i="19"/>
  <c r="D4481" i="19"/>
  <c r="E4480" i="19"/>
  <c r="D4480" i="19"/>
  <c r="E4479" i="19"/>
  <c r="D4479" i="19"/>
  <c r="E4478" i="19"/>
  <c r="D4478" i="19"/>
  <c r="E4477" i="19"/>
  <c r="D4477" i="19"/>
  <c r="E4476" i="19"/>
  <c r="D4476" i="19"/>
  <c r="E4475" i="19"/>
  <c r="D4475" i="19"/>
  <c r="E4474" i="19"/>
  <c r="D4474" i="19"/>
  <c r="E4473" i="19"/>
  <c r="D4473" i="19"/>
  <c r="E4472" i="19"/>
  <c r="D4472" i="19"/>
  <c r="E4471" i="19"/>
  <c r="D4471" i="19"/>
  <c r="E4470" i="19"/>
  <c r="D4470" i="19"/>
  <c r="E4469" i="19"/>
  <c r="D4469" i="19"/>
  <c r="E4468" i="19"/>
  <c r="D4468" i="19"/>
  <c r="E4467" i="19"/>
  <c r="D4467" i="19"/>
  <c r="E4466" i="19"/>
  <c r="D4466" i="19"/>
  <c r="E4465" i="19"/>
  <c r="D4465" i="19"/>
  <c r="E4464" i="19"/>
  <c r="D4464" i="19"/>
  <c r="E4463" i="19"/>
  <c r="D4463" i="19"/>
  <c r="E4462" i="19"/>
  <c r="D4462" i="19"/>
  <c r="E4461" i="19"/>
  <c r="D4461" i="19"/>
  <c r="E4460" i="19"/>
  <c r="D4460" i="19"/>
  <c r="E4459" i="19"/>
  <c r="D4459" i="19"/>
  <c r="E4458" i="19"/>
  <c r="D4458" i="19"/>
  <c r="E4457" i="19"/>
  <c r="D4457" i="19"/>
  <c r="E4456" i="19"/>
  <c r="D4456" i="19"/>
  <c r="E4455" i="19"/>
  <c r="D4455" i="19"/>
  <c r="E4454" i="19"/>
  <c r="D4454" i="19"/>
  <c r="E4453" i="19"/>
  <c r="D4453" i="19"/>
  <c r="E4452" i="19"/>
  <c r="D4452" i="19"/>
  <c r="E4451" i="19"/>
  <c r="D4451" i="19"/>
  <c r="E4450" i="19"/>
  <c r="D4450" i="19"/>
  <c r="E4449" i="19"/>
  <c r="D4449" i="19"/>
  <c r="E4448" i="19"/>
  <c r="D4448" i="19"/>
  <c r="E4447" i="19"/>
  <c r="D4447" i="19"/>
  <c r="E4446" i="19"/>
  <c r="D4446" i="19"/>
  <c r="E4445" i="19"/>
  <c r="D4445" i="19"/>
  <c r="E4444" i="19"/>
  <c r="D4444" i="19"/>
  <c r="E4443" i="19"/>
  <c r="D4443" i="19"/>
  <c r="E4442" i="19"/>
  <c r="D4442" i="19"/>
  <c r="E4441" i="19"/>
  <c r="D4441" i="19"/>
  <c r="E4440" i="19"/>
  <c r="D4440" i="19"/>
  <c r="E4439" i="19"/>
  <c r="D4439" i="19"/>
  <c r="E4438" i="19"/>
  <c r="D4438" i="19"/>
  <c r="E4437" i="19"/>
  <c r="D4437" i="19"/>
  <c r="E4436" i="19"/>
  <c r="D4436" i="19"/>
  <c r="E4435" i="19"/>
  <c r="D4435" i="19"/>
  <c r="E4434" i="19"/>
  <c r="D4434" i="19"/>
  <c r="E4433" i="19"/>
  <c r="D4433" i="19"/>
  <c r="E4432" i="19"/>
  <c r="D4432" i="19"/>
  <c r="E4431" i="19"/>
  <c r="D4431" i="19"/>
  <c r="E4430" i="19"/>
  <c r="D4430" i="19"/>
  <c r="E4429" i="19"/>
  <c r="D4429" i="19"/>
  <c r="E4428" i="19"/>
  <c r="D4428" i="19"/>
  <c r="E4427" i="19"/>
  <c r="D4427" i="19"/>
  <c r="E4426" i="19"/>
  <c r="D4426" i="19"/>
  <c r="E4425" i="19"/>
  <c r="D4425" i="19"/>
  <c r="E4424" i="19"/>
  <c r="D4424" i="19"/>
  <c r="E4423" i="19"/>
  <c r="D4423" i="19"/>
  <c r="E4422" i="19"/>
  <c r="D4422" i="19"/>
  <c r="E4421" i="19"/>
  <c r="D4421" i="19"/>
  <c r="E4420" i="19"/>
  <c r="D4420" i="19"/>
  <c r="E4419" i="19"/>
  <c r="D4419" i="19"/>
  <c r="E4418" i="19"/>
  <c r="D4418" i="19"/>
  <c r="E4417" i="19"/>
  <c r="D4417" i="19"/>
  <c r="E4416" i="19"/>
  <c r="D4416" i="19"/>
  <c r="E4415" i="19"/>
  <c r="D4415" i="19"/>
  <c r="E4414" i="19"/>
  <c r="D4414" i="19"/>
  <c r="E4413" i="19"/>
  <c r="D4413" i="19"/>
  <c r="E4412" i="19"/>
  <c r="D4412" i="19"/>
  <c r="E4411" i="19"/>
  <c r="D4411" i="19"/>
  <c r="E4410" i="19"/>
  <c r="D4410" i="19"/>
  <c r="E4409" i="19"/>
  <c r="D4409" i="19"/>
  <c r="E4408" i="19"/>
  <c r="D4408" i="19"/>
  <c r="E4407" i="19"/>
  <c r="D4407" i="19"/>
  <c r="E4406" i="19"/>
  <c r="D4406" i="19"/>
  <c r="E4405" i="19"/>
  <c r="D4405" i="19"/>
  <c r="E4404" i="19"/>
  <c r="D4404" i="19"/>
  <c r="E4403" i="19"/>
  <c r="D4403" i="19"/>
  <c r="E4402" i="19"/>
  <c r="D4402" i="19"/>
  <c r="E4401" i="19"/>
  <c r="D4401" i="19"/>
  <c r="E4400" i="19"/>
  <c r="D4400" i="19"/>
  <c r="E4399" i="19"/>
  <c r="D4399" i="19"/>
  <c r="E4398" i="19"/>
  <c r="D4398" i="19"/>
  <c r="E4397" i="19"/>
  <c r="D4397" i="19"/>
  <c r="E4396" i="19"/>
  <c r="D4396" i="19"/>
  <c r="E4395" i="19"/>
  <c r="D4395" i="19"/>
  <c r="E4394" i="19"/>
  <c r="D4394" i="19"/>
  <c r="E4393" i="19"/>
  <c r="D4393" i="19"/>
  <c r="E4392" i="19"/>
  <c r="D4392" i="19"/>
  <c r="E4391" i="19"/>
  <c r="D4391" i="19"/>
  <c r="E4390" i="19"/>
  <c r="D4390" i="19"/>
  <c r="E4389" i="19"/>
  <c r="D4389" i="19"/>
  <c r="E4388" i="19"/>
  <c r="D4388" i="19"/>
  <c r="E4387" i="19"/>
  <c r="D4387" i="19"/>
  <c r="E4386" i="19"/>
  <c r="D4386" i="19"/>
  <c r="E4385" i="19"/>
  <c r="D4385" i="19"/>
  <c r="E4384" i="19"/>
  <c r="D4384" i="19"/>
  <c r="E4383" i="19"/>
  <c r="D4383" i="19"/>
  <c r="E4382" i="19"/>
  <c r="D4382" i="19"/>
  <c r="E4381" i="19"/>
  <c r="D4381" i="19"/>
  <c r="E4380" i="19"/>
  <c r="D4380" i="19"/>
  <c r="E4379" i="19"/>
  <c r="D4379" i="19"/>
  <c r="E4378" i="19"/>
  <c r="D4378" i="19"/>
  <c r="E4377" i="19"/>
  <c r="D4377" i="19"/>
  <c r="E4376" i="19"/>
  <c r="D4376" i="19"/>
  <c r="E4375" i="19"/>
  <c r="D4375" i="19"/>
  <c r="E4374" i="19"/>
  <c r="D4374" i="19"/>
  <c r="E4373" i="19"/>
  <c r="D4373" i="19"/>
  <c r="E4372" i="19"/>
  <c r="D4372" i="19"/>
  <c r="E4371" i="19"/>
  <c r="D4371" i="19"/>
  <c r="E4370" i="19"/>
  <c r="D4370" i="19"/>
  <c r="E4369" i="19"/>
  <c r="D4369" i="19"/>
  <c r="E4368" i="19"/>
  <c r="D4368" i="19"/>
  <c r="E4367" i="19"/>
  <c r="D4367" i="19"/>
  <c r="E4366" i="19"/>
  <c r="D4366" i="19"/>
  <c r="E4365" i="19"/>
  <c r="D4365" i="19"/>
  <c r="E4364" i="19"/>
  <c r="D4364" i="19"/>
  <c r="E4363" i="19"/>
  <c r="D4363" i="19"/>
  <c r="E4362" i="19"/>
  <c r="D4362" i="19"/>
  <c r="E4361" i="19"/>
  <c r="D4361" i="19"/>
  <c r="E4360" i="19"/>
  <c r="D4360" i="19"/>
  <c r="E4359" i="19"/>
  <c r="D4359" i="19"/>
  <c r="E4358" i="19"/>
  <c r="D4358" i="19"/>
  <c r="E4357" i="19"/>
  <c r="D4357" i="19"/>
  <c r="E4356" i="19"/>
  <c r="D4356" i="19"/>
  <c r="E4355" i="19"/>
  <c r="D4355" i="19"/>
  <c r="E4354" i="19"/>
  <c r="D4354" i="19"/>
  <c r="E4353" i="19"/>
  <c r="D4353" i="19"/>
  <c r="E4352" i="19"/>
  <c r="D4352" i="19"/>
  <c r="E4351" i="19"/>
  <c r="D4351" i="19"/>
  <c r="E4350" i="19"/>
  <c r="D4350" i="19"/>
  <c r="E4349" i="19"/>
  <c r="D4349" i="19"/>
  <c r="E4348" i="19"/>
  <c r="D4348" i="19"/>
  <c r="E4347" i="19"/>
  <c r="D4347" i="19"/>
  <c r="E4346" i="19"/>
  <c r="D4346" i="19"/>
  <c r="E4345" i="19"/>
  <c r="D4345" i="19"/>
  <c r="E4344" i="19"/>
  <c r="D4344" i="19"/>
  <c r="E4343" i="19"/>
  <c r="D4343" i="19"/>
  <c r="E4342" i="19"/>
  <c r="D4342" i="19"/>
  <c r="E4341" i="19"/>
  <c r="D4341" i="19"/>
  <c r="E4340" i="19"/>
  <c r="D4340" i="19"/>
  <c r="E4339" i="19"/>
  <c r="D4339" i="19"/>
  <c r="E4338" i="19"/>
  <c r="D4338" i="19"/>
  <c r="E4337" i="19"/>
  <c r="D4337" i="19"/>
  <c r="E4336" i="19"/>
  <c r="D4336" i="19"/>
  <c r="E4335" i="19"/>
  <c r="D4335" i="19"/>
  <c r="E4334" i="19"/>
  <c r="D4334" i="19"/>
  <c r="E4333" i="19"/>
  <c r="D4333" i="19"/>
  <c r="E4332" i="19"/>
  <c r="D4332" i="19"/>
  <c r="E4331" i="19"/>
  <c r="D4331" i="19"/>
  <c r="E4330" i="19"/>
  <c r="D4330" i="19"/>
  <c r="E4329" i="19"/>
  <c r="D4329" i="19"/>
  <c r="E4328" i="19"/>
  <c r="D4328" i="19"/>
  <c r="E4327" i="19"/>
  <c r="D4327" i="19"/>
  <c r="E4326" i="19"/>
  <c r="D4326" i="19"/>
  <c r="E4325" i="19"/>
  <c r="D4325" i="19"/>
  <c r="E4324" i="19"/>
  <c r="D4324" i="19"/>
  <c r="E4323" i="19"/>
  <c r="D4323" i="19"/>
  <c r="E4322" i="19"/>
  <c r="D4322" i="19"/>
  <c r="E4321" i="19"/>
  <c r="D4321" i="19"/>
  <c r="E4320" i="19"/>
  <c r="D4320" i="19"/>
  <c r="E4319" i="19"/>
  <c r="D4319" i="19"/>
  <c r="E4318" i="19"/>
  <c r="D4318" i="19"/>
  <c r="E4317" i="19"/>
  <c r="D4317" i="19"/>
  <c r="E4316" i="19"/>
  <c r="D4316" i="19"/>
  <c r="E4315" i="19"/>
  <c r="D4315" i="19"/>
  <c r="E4314" i="19"/>
  <c r="D4314" i="19"/>
  <c r="E4313" i="19"/>
  <c r="D4313" i="19"/>
  <c r="E4312" i="19"/>
  <c r="D4312" i="19"/>
  <c r="E4311" i="19"/>
  <c r="D4311" i="19"/>
  <c r="E4310" i="19"/>
  <c r="D4310" i="19"/>
  <c r="E4309" i="19"/>
  <c r="D4309" i="19"/>
  <c r="E4308" i="19"/>
  <c r="D4308" i="19"/>
  <c r="E4307" i="19"/>
  <c r="D4307" i="19"/>
  <c r="E4306" i="19"/>
  <c r="D4306" i="19"/>
  <c r="E4305" i="19"/>
  <c r="D4305" i="19"/>
  <c r="E4304" i="19"/>
  <c r="D4304" i="19"/>
  <c r="E4303" i="19"/>
  <c r="D4303" i="19"/>
  <c r="E4302" i="19"/>
  <c r="D4302" i="19"/>
  <c r="E4301" i="19"/>
  <c r="D4301" i="19"/>
  <c r="E4300" i="19"/>
  <c r="D4300" i="19"/>
  <c r="E4299" i="19"/>
  <c r="D4299" i="19"/>
  <c r="E4298" i="19"/>
  <c r="D4298" i="19"/>
  <c r="E4297" i="19"/>
  <c r="D4297" i="19"/>
  <c r="E4296" i="19"/>
  <c r="D4296" i="19"/>
  <c r="E4295" i="19"/>
  <c r="D4295" i="19"/>
  <c r="E4294" i="19"/>
  <c r="D4294" i="19"/>
  <c r="E4293" i="19"/>
  <c r="D4293" i="19"/>
  <c r="E4292" i="19"/>
  <c r="D4292" i="19"/>
  <c r="E4291" i="19"/>
  <c r="D4291" i="19"/>
  <c r="E4290" i="19"/>
  <c r="D4290" i="19"/>
  <c r="E4289" i="19"/>
  <c r="D4289" i="19"/>
  <c r="E4288" i="19"/>
  <c r="D4288" i="19"/>
  <c r="E4287" i="19"/>
  <c r="D4287" i="19"/>
  <c r="E4286" i="19"/>
  <c r="D4286" i="19"/>
  <c r="E4285" i="19"/>
  <c r="D4285" i="19"/>
  <c r="E4284" i="19"/>
  <c r="D4284" i="19"/>
  <c r="E4283" i="19"/>
  <c r="D4283" i="19"/>
  <c r="E4282" i="19"/>
  <c r="D4282" i="19"/>
  <c r="E4281" i="19"/>
  <c r="D4281" i="19"/>
  <c r="E4280" i="19"/>
  <c r="D4280" i="19"/>
  <c r="E4279" i="19"/>
  <c r="D4279" i="19"/>
  <c r="E4278" i="19"/>
  <c r="D4278" i="19"/>
  <c r="E4277" i="19"/>
  <c r="D4277" i="19"/>
  <c r="E4276" i="19"/>
  <c r="D4276" i="19"/>
  <c r="E4275" i="19"/>
  <c r="D4275" i="19"/>
  <c r="E4274" i="19"/>
  <c r="D4274" i="19"/>
  <c r="E4273" i="19"/>
  <c r="D4273" i="19"/>
  <c r="E4272" i="19"/>
  <c r="D4272" i="19"/>
  <c r="E4271" i="19"/>
  <c r="D4271" i="19"/>
  <c r="E4270" i="19"/>
  <c r="D4270" i="19"/>
  <c r="E4269" i="19"/>
  <c r="D4269" i="19"/>
  <c r="E4268" i="19"/>
  <c r="D4268" i="19"/>
  <c r="E4267" i="19"/>
  <c r="D4267" i="19"/>
  <c r="E4266" i="19"/>
  <c r="D4266" i="19"/>
  <c r="E4265" i="19"/>
  <c r="D4265" i="19"/>
  <c r="E4264" i="19"/>
  <c r="D4264" i="19"/>
  <c r="E4263" i="19"/>
  <c r="D4263" i="19"/>
  <c r="E4262" i="19"/>
  <c r="D4262" i="19"/>
  <c r="E4261" i="19"/>
  <c r="D4261" i="19"/>
  <c r="E4260" i="19"/>
  <c r="D4260" i="19"/>
  <c r="E4259" i="19"/>
  <c r="D4259" i="19"/>
  <c r="E4258" i="19"/>
  <c r="D4258" i="19"/>
  <c r="E4257" i="19"/>
  <c r="D4257" i="19"/>
  <c r="E4256" i="19"/>
  <c r="D4256" i="19"/>
  <c r="E4255" i="19"/>
  <c r="D4255" i="19"/>
  <c r="E4254" i="19"/>
  <c r="D4254" i="19"/>
  <c r="E4253" i="19"/>
  <c r="D4253" i="19"/>
  <c r="E4252" i="19"/>
  <c r="D4252" i="19"/>
  <c r="E4251" i="19"/>
  <c r="D4251" i="19"/>
  <c r="E4250" i="19"/>
  <c r="D4250" i="19"/>
  <c r="E4249" i="19"/>
  <c r="D4249" i="19"/>
  <c r="E4248" i="19"/>
  <c r="D4248" i="19"/>
  <c r="E4247" i="19"/>
  <c r="D4247" i="19"/>
  <c r="E4246" i="19"/>
  <c r="D4246" i="19"/>
  <c r="E4245" i="19"/>
  <c r="D4245" i="19"/>
  <c r="E4244" i="19"/>
  <c r="D4244" i="19"/>
  <c r="E4243" i="19"/>
  <c r="D4243" i="19"/>
  <c r="E4242" i="19"/>
  <c r="D4242" i="19"/>
  <c r="E4241" i="19"/>
  <c r="D4241" i="19"/>
  <c r="E4240" i="19"/>
  <c r="D4240" i="19"/>
  <c r="E4239" i="19"/>
  <c r="D4239" i="19"/>
  <c r="E4238" i="19"/>
  <c r="D4238" i="19"/>
  <c r="E4237" i="19"/>
  <c r="D4237" i="19"/>
  <c r="E4236" i="19"/>
  <c r="D4236" i="19"/>
  <c r="E4235" i="19"/>
  <c r="D4235" i="19"/>
  <c r="E4234" i="19"/>
  <c r="D4234" i="19"/>
  <c r="E4233" i="19"/>
  <c r="D4233" i="19"/>
  <c r="E4232" i="19"/>
  <c r="D4232" i="19"/>
  <c r="E4231" i="19"/>
  <c r="D4231" i="19"/>
  <c r="E4230" i="19"/>
  <c r="D4230" i="19"/>
  <c r="E4229" i="19"/>
  <c r="D4229" i="19"/>
  <c r="E4228" i="19"/>
  <c r="D4228" i="19"/>
  <c r="E4227" i="19"/>
  <c r="D4227" i="19"/>
  <c r="E4226" i="19"/>
  <c r="D4226" i="19"/>
  <c r="E4225" i="19"/>
  <c r="D4225" i="19"/>
  <c r="E4224" i="19"/>
  <c r="D4224" i="19"/>
  <c r="E4223" i="19"/>
  <c r="D4223" i="19"/>
  <c r="E4222" i="19"/>
  <c r="D4222" i="19"/>
  <c r="E4221" i="19"/>
  <c r="D4221" i="19"/>
  <c r="E4220" i="19"/>
  <c r="D4220" i="19"/>
  <c r="E4219" i="19"/>
  <c r="D4219" i="19"/>
  <c r="E4218" i="19"/>
  <c r="D4218" i="19"/>
  <c r="E4217" i="19"/>
  <c r="D4217" i="19"/>
  <c r="E4216" i="19"/>
  <c r="D4216" i="19"/>
  <c r="E4215" i="19"/>
  <c r="D4215" i="19"/>
  <c r="E4214" i="19"/>
  <c r="D4214" i="19"/>
  <c r="E4213" i="19"/>
  <c r="D4213" i="19"/>
  <c r="E4212" i="19"/>
  <c r="D4212" i="19"/>
  <c r="E4211" i="19"/>
  <c r="D4211" i="19"/>
  <c r="E4210" i="19"/>
  <c r="D4210" i="19"/>
  <c r="E4209" i="19"/>
  <c r="D4209" i="19"/>
  <c r="E4208" i="19"/>
  <c r="D4208" i="19"/>
  <c r="E4207" i="19"/>
  <c r="D4207" i="19"/>
  <c r="E4206" i="19"/>
  <c r="D4206" i="19"/>
  <c r="E4205" i="19"/>
  <c r="D4205" i="19"/>
  <c r="E4204" i="19"/>
  <c r="D4204" i="19"/>
  <c r="E4203" i="19"/>
  <c r="D4203" i="19"/>
  <c r="E4202" i="19"/>
  <c r="D4202" i="19"/>
  <c r="E4201" i="19"/>
  <c r="D4201" i="19"/>
  <c r="E4200" i="19"/>
  <c r="D4200" i="19"/>
  <c r="E4199" i="19"/>
  <c r="D4199" i="19"/>
  <c r="E4198" i="19"/>
  <c r="D4198" i="19"/>
  <c r="E4197" i="19"/>
  <c r="D4197" i="19"/>
  <c r="E4196" i="19"/>
  <c r="D4196" i="19"/>
  <c r="E4195" i="19"/>
  <c r="D4195" i="19"/>
  <c r="E4194" i="19"/>
  <c r="D4194" i="19"/>
  <c r="E4193" i="19"/>
  <c r="D4193" i="19"/>
  <c r="E4192" i="19"/>
  <c r="D4192" i="19"/>
  <c r="E4191" i="19"/>
  <c r="D4191" i="19"/>
  <c r="E4190" i="19"/>
  <c r="D4190" i="19"/>
  <c r="E4189" i="19"/>
  <c r="D4189" i="19"/>
  <c r="E4188" i="19"/>
  <c r="D4188" i="19"/>
  <c r="E4187" i="19"/>
  <c r="D4187" i="19"/>
  <c r="E4186" i="19"/>
  <c r="D4186" i="19"/>
  <c r="E4185" i="19"/>
  <c r="D4185" i="19"/>
  <c r="E4184" i="19"/>
  <c r="D4184" i="19"/>
  <c r="E4183" i="19"/>
  <c r="D4183" i="19"/>
  <c r="E4182" i="19"/>
  <c r="D4182" i="19"/>
  <c r="E4181" i="19"/>
  <c r="D4181" i="19"/>
  <c r="E4180" i="19"/>
  <c r="D4180" i="19"/>
  <c r="E4179" i="19"/>
  <c r="D4179" i="19"/>
  <c r="E4178" i="19"/>
  <c r="D4178" i="19"/>
  <c r="E4177" i="19"/>
  <c r="D4177" i="19"/>
  <c r="E4176" i="19"/>
  <c r="D4176" i="19"/>
  <c r="E4175" i="19"/>
  <c r="D4175" i="19"/>
  <c r="E4174" i="19"/>
  <c r="D4174" i="19"/>
  <c r="E4173" i="19"/>
  <c r="D4173" i="19"/>
  <c r="E4172" i="19"/>
  <c r="D4172" i="19"/>
  <c r="E4171" i="19"/>
  <c r="D4171" i="19"/>
  <c r="E4170" i="19"/>
  <c r="D4170" i="19"/>
  <c r="E4169" i="19"/>
  <c r="D4169" i="19"/>
  <c r="E4168" i="19"/>
  <c r="D4168" i="19"/>
  <c r="E4167" i="19"/>
  <c r="D4167" i="19"/>
  <c r="E4166" i="19"/>
  <c r="D4166" i="19"/>
  <c r="E4165" i="19"/>
  <c r="D4165" i="19"/>
  <c r="E4164" i="19"/>
  <c r="D4164" i="19"/>
  <c r="E4163" i="19"/>
  <c r="D4163" i="19"/>
  <c r="E4162" i="19"/>
  <c r="D4162" i="19"/>
  <c r="E4161" i="19"/>
  <c r="D4161" i="19"/>
  <c r="E4160" i="19"/>
  <c r="D4160" i="19"/>
  <c r="E4159" i="19"/>
  <c r="D4159" i="19"/>
  <c r="E4158" i="19"/>
  <c r="D4158" i="19"/>
  <c r="E4157" i="19"/>
  <c r="D4157" i="19"/>
  <c r="E4156" i="19"/>
  <c r="D4156" i="19"/>
  <c r="E4155" i="19"/>
  <c r="D4155" i="19"/>
  <c r="E4154" i="19"/>
  <c r="D4154" i="19"/>
  <c r="E4153" i="19"/>
  <c r="D4153" i="19"/>
  <c r="E4152" i="19"/>
  <c r="D4152" i="19"/>
  <c r="E4151" i="19"/>
  <c r="D4151" i="19"/>
  <c r="E4150" i="19"/>
  <c r="D4150" i="19"/>
  <c r="E4149" i="19"/>
  <c r="D4149" i="19"/>
  <c r="E4148" i="19"/>
  <c r="D4148" i="19"/>
  <c r="E4147" i="19"/>
  <c r="D4147" i="19"/>
  <c r="E4146" i="19"/>
  <c r="D4146" i="19"/>
  <c r="E4145" i="19"/>
  <c r="D4145" i="19"/>
  <c r="E4144" i="19"/>
  <c r="D4144" i="19"/>
  <c r="E4143" i="19"/>
  <c r="D4143" i="19"/>
  <c r="E4142" i="19"/>
  <c r="D4142" i="19"/>
  <c r="E4141" i="19"/>
  <c r="D4141" i="19"/>
  <c r="E4140" i="19"/>
  <c r="D4140" i="19"/>
  <c r="E4139" i="19"/>
  <c r="D4139" i="19"/>
  <c r="E4138" i="19"/>
  <c r="D4138" i="19"/>
  <c r="E4137" i="19"/>
  <c r="D4137" i="19"/>
  <c r="E4136" i="19"/>
  <c r="D4136" i="19"/>
  <c r="E4135" i="19"/>
  <c r="D4135" i="19"/>
  <c r="E4134" i="19"/>
  <c r="D4134" i="19"/>
  <c r="E4133" i="19"/>
  <c r="D4133" i="19"/>
  <c r="E4132" i="19"/>
  <c r="D4132" i="19"/>
  <c r="E4131" i="19"/>
  <c r="D4131" i="19"/>
  <c r="E4130" i="19"/>
  <c r="D4130" i="19"/>
  <c r="E4129" i="19"/>
  <c r="D4129" i="19"/>
  <c r="E4128" i="19"/>
  <c r="D4128" i="19"/>
  <c r="E4127" i="19"/>
  <c r="D4127" i="19"/>
  <c r="E4126" i="19"/>
  <c r="D4126" i="19"/>
  <c r="E4125" i="19"/>
  <c r="D4125" i="19"/>
  <c r="E4124" i="19"/>
  <c r="D4124" i="19"/>
  <c r="E4123" i="19"/>
  <c r="D4123" i="19"/>
  <c r="E4122" i="19"/>
  <c r="D4122" i="19"/>
  <c r="E4121" i="19"/>
  <c r="D4121" i="19"/>
  <c r="E4120" i="19"/>
  <c r="D4120" i="19"/>
  <c r="E4119" i="19"/>
  <c r="D4119" i="19"/>
  <c r="E4118" i="19"/>
  <c r="D4118" i="19"/>
  <c r="E4117" i="19"/>
  <c r="D4117" i="19"/>
  <c r="E4116" i="19"/>
  <c r="D4116" i="19"/>
  <c r="E4115" i="19"/>
  <c r="D4115" i="19"/>
  <c r="E4114" i="19"/>
  <c r="D4114" i="19"/>
  <c r="E4113" i="19"/>
  <c r="D4113" i="19"/>
  <c r="E4112" i="19"/>
  <c r="D4112" i="19"/>
  <c r="E4111" i="19"/>
  <c r="D4111" i="19"/>
  <c r="E4110" i="19"/>
  <c r="D4110" i="19"/>
  <c r="E4109" i="19"/>
  <c r="D4109" i="19"/>
  <c r="E4108" i="19"/>
  <c r="D4108" i="19"/>
  <c r="E4107" i="19"/>
  <c r="D4107" i="19"/>
  <c r="E4106" i="19"/>
  <c r="D4106" i="19"/>
  <c r="E4105" i="19"/>
  <c r="D4105" i="19"/>
  <c r="E4104" i="19"/>
  <c r="D4104" i="19"/>
  <c r="E4103" i="19"/>
  <c r="D4103" i="19"/>
  <c r="E4102" i="19"/>
  <c r="D4102" i="19"/>
  <c r="E4101" i="19"/>
  <c r="D4101" i="19"/>
  <c r="E4100" i="19"/>
  <c r="D4100" i="19"/>
  <c r="E4099" i="19"/>
  <c r="D4099" i="19"/>
  <c r="E4098" i="19"/>
  <c r="D4098" i="19"/>
  <c r="E4097" i="19"/>
  <c r="D4097" i="19"/>
  <c r="E4096" i="19"/>
  <c r="D4096" i="19"/>
  <c r="E4095" i="19"/>
  <c r="D4095" i="19"/>
  <c r="E4094" i="19"/>
  <c r="D4094" i="19"/>
  <c r="E4093" i="19"/>
  <c r="D4093" i="19"/>
  <c r="E4092" i="19"/>
  <c r="D4092" i="19"/>
  <c r="E4091" i="19"/>
  <c r="D4091" i="19"/>
  <c r="E4090" i="19"/>
  <c r="D4090" i="19"/>
  <c r="E4089" i="19"/>
  <c r="D4089" i="19"/>
  <c r="E4088" i="19"/>
  <c r="D4088" i="19"/>
  <c r="E4087" i="19"/>
  <c r="D4087" i="19"/>
  <c r="E4086" i="19"/>
  <c r="D4086" i="19"/>
  <c r="E4085" i="19"/>
  <c r="D4085" i="19"/>
  <c r="E4084" i="19"/>
  <c r="D4084" i="19"/>
  <c r="E4083" i="19"/>
  <c r="D4083" i="19"/>
  <c r="E4082" i="19"/>
  <c r="D4082" i="19"/>
  <c r="E4081" i="19"/>
  <c r="D4081" i="19"/>
  <c r="E4080" i="19"/>
  <c r="D4080" i="19"/>
  <c r="E4079" i="19"/>
  <c r="D4079" i="19"/>
  <c r="E4078" i="19"/>
  <c r="D4078" i="19"/>
  <c r="E4077" i="19"/>
  <c r="D4077" i="19"/>
  <c r="E4076" i="19"/>
  <c r="D4076" i="19"/>
  <c r="E4075" i="19"/>
  <c r="D4075" i="19"/>
  <c r="E4074" i="19"/>
  <c r="D4074" i="19"/>
  <c r="E4073" i="19"/>
  <c r="D4073" i="19"/>
  <c r="E4072" i="19"/>
  <c r="D4072" i="19"/>
  <c r="E4071" i="19"/>
  <c r="D4071" i="19"/>
  <c r="E4070" i="19"/>
  <c r="D4070" i="19"/>
  <c r="E4069" i="19"/>
  <c r="D4069" i="19"/>
  <c r="E4068" i="19"/>
  <c r="D4068" i="19"/>
  <c r="E4067" i="19"/>
  <c r="D4067" i="19"/>
  <c r="E4066" i="19"/>
  <c r="D4066" i="19"/>
  <c r="E4065" i="19"/>
  <c r="D4065" i="19"/>
  <c r="E4064" i="19"/>
  <c r="D4064" i="19"/>
  <c r="E4063" i="19"/>
  <c r="D4063" i="19"/>
  <c r="E4062" i="19"/>
  <c r="D4062" i="19"/>
  <c r="E4061" i="19"/>
  <c r="D4061" i="19"/>
  <c r="E4060" i="19"/>
  <c r="D4060" i="19"/>
  <c r="E4059" i="19"/>
  <c r="D4059" i="19"/>
  <c r="E4058" i="19"/>
  <c r="D4058" i="19"/>
  <c r="E4057" i="19"/>
  <c r="D4057" i="19"/>
  <c r="E4056" i="19"/>
  <c r="D4056" i="19"/>
  <c r="E4055" i="19"/>
  <c r="D4055" i="19"/>
  <c r="E4054" i="19"/>
  <c r="D4054" i="19"/>
  <c r="E4053" i="19"/>
  <c r="D4053" i="19"/>
  <c r="E4052" i="19"/>
  <c r="D4052" i="19"/>
  <c r="E4051" i="19"/>
  <c r="D4051" i="19"/>
  <c r="E4050" i="19"/>
  <c r="D4050" i="19"/>
  <c r="E4049" i="19"/>
  <c r="D4049" i="19"/>
  <c r="E4048" i="19"/>
  <c r="D4048" i="19"/>
  <c r="E4047" i="19"/>
  <c r="D4047" i="19"/>
  <c r="E4046" i="19"/>
  <c r="D4046" i="19"/>
  <c r="E4045" i="19"/>
  <c r="D4045" i="19"/>
  <c r="E4044" i="19"/>
  <c r="D4044" i="19"/>
  <c r="E4043" i="19"/>
  <c r="D4043" i="19"/>
  <c r="E4042" i="19"/>
  <c r="D4042" i="19"/>
  <c r="E4041" i="19"/>
  <c r="D4041" i="19"/>
  <c r="E4040" i="19"/>
  <c r="D4040" i="19"/>
  <c r="E4039" i="19"/>
  <c r="D4039" i="19"/>
  <c r="E4038" i="19"/>
  <c r="D4038" i="19"/>
  <c r="E4037" i="19"/>
  <c r="D4037" i="19"/>
  <c r="E4036" i="19"/>
  <c r="D4036" i="19"/>
  <c r="E4035" i="19"/>
  <c r="D4035" i="19"/>
  <c r="E4034" i="19"/>
  <c r="D4034" i="19"/>
  <c r="E4033" i="19"/>
  <c r="D4033" i="19"/>
  <c r="E4032" i="19"/>
  <c r="D4032" i="19"/>
  <c r="E4031" i="19"/>
  <c r="D4031" i="19"/>
  <c r="E4030" i="19"/>
  <c r="D4030" i="19"/>
  <c r="E4029" i="19"/>
  <c r="D4029" i="19"/>
  <c r="E4028" i="19"/>
  <c r="D4028" i="19"/>
  <c r="E4027" i="19"/>
  <c r="D4027" i="19"/>
  <c r="E4026" i="19"/>
  <c r="D4026" i="19"/>
  <c r="E4025" i="19"/>
  <c r="D4025" i="19"/>
  <c r="E4024" i="19"/>
  <c r="D4024" i="19"/>
  <c r="E4023" i="19"/>
  <c r="D4023" i="19"/>
  <c r="E4022" i="19"/>
  <c r="D4022" i="19"/>
  <c r="E4021" i="19"/>
  <c r="D4021" i="19"/>
  <c r="E4020" i="19"/>
  <c r="D4020" i="19"/>
  <c r="E4019" i="19"/>
  <c r="D4019" i="19"/>
  <c r="E4018" i="19"/>
  <c r="D4018" i="19"/>
  <c r="E4017" i="19"/>
  <c r="D4017" i="19"/>
  <c r="E4016" i="19"/>
  <c r="D4016" i="19"/>
  <c r="E4015" i="19"/>
  <c r="D4015" i="19"/>
  <c r="E4014" i="19"/>
  <c r="D4014" i="19"/>
  <c r="E4013" i="19"/>
  <c r="D4013" i="19"/>
  <c r="E4012" i="19"/>
  <c r="D4012" i="19"/>
  <c r="E4011" i="19"/>
  <c r="D4011" i="19"/>
  <c r="E4010" i="19"/>
  <c r="D4010" i="19"/>
  <c r="E4009" i="19"/>
  <c r="D4009" i="19"/>
  <c r="E4008" i="19"/>
  <c r="D4008" i="19"/>
  <c r="E4007" i="19"/>
  <c r="D4007" i="19"/>
  <c r="E4006" i="19"/>
  <c r="D4006" i="19"/>
  <c r="E4005" i="19"/>
  <c r="D4005" i="19"/>
  <c r="E4004" i="19"/>
  <c r="D4004" i="19"/>
  <c r="E4003" i="19"/>
  <c r="D4003" i="19"/>
  <c r="E4002" i="19"/>
  <c r="D4002" i="19"/>
  <c r="E4001" i="19"/>
  <c r="D4001" i="19"/>
  <c r="E4000" i="19"/>
  <c r="D4000" i="19"/>
  <c r="E3999" i="19"/>
  <c r="D3999" i="19"/>
  <c r="E3998" i="19"/>
  <c r="D3998" i="19"/>
  <c r="E3997" i="19"/>
  <c r="D3997" i="19"/>
  <c r="E3996" i="19"/>
  <c r="D3996" i="19"/>
  <c r="E3995" i="19"/>
  <c r="D3995" i="19"/>
  <c r="E3994" i="19"/>
  <c r="D3994" i="19"/>
  <c r="E3993" i="19"/>
  <c r="D3993" i="19"/>
  <c r="E3992" i="19"/>
  <c r="D3992" i="19"/>
  <c r="E3991" i="19"/>
  <c r="D3991" i="19"/>
  <c r="E3990" i="19"/>
  <c r="D3990" i="19"/>
  <c r="E3989" i="19"/>
  <c r="D3989" i="19"/>
  <c r="E3988" i="19"/>
  <c r="D3988" i="19"/>
  <c r="E3987" i="19"/>
  <c r="D3987" i="19"/>
  <c r="E3986" i="19"/>
  <c r="D3986" i="19"/>
  <c r="E3985" i="19"/>
  <c r="D3985" i="19"/>
  <c r="E3984" i="19"/>
  <c r="D3984" i="19"/>
  <c r="E3983" i="19"/>
  <c r="D3983" i="19"/>
  <c r="E3982" i="19"/>
  <c r="D3982" i="19"/>
  <c r="E3981" i="19"/>
  <c r="D3981" i="19"/>
  <c r="E3980" i="19"/>
  <c r="D3980" i="19"/>
  <c r="E3979" i="19"/>
  <c r="D3979" i="19"/>
  <c r="E3978" i="19"/>
  <c r="D3978" i="19"/>
  <c r="E3977" i="19"/>
  <c r="D3977" i="19"/>
  <c r="E3976" i="19"/>
  <c r="D3976" i="19"/>
  <c r="E3975" i="19"/>
  <c r="D3975" i="19"/>
  <c r="E3974" i="19"/>
  <c r="D3974" i="19"/>
  <c r="E3973" i="19"/>
  <c r="D3973" i="19"/>
  <c r="E3972" i="19"/>
  <c r="D3972" i="19"/>
  <c r="E3971" i="19"/>
  <c r="D3971" i="19"/>
  <c r="E3970" i="19"/>
  <c r="D3970" i="19"/>
  <c r="E3969" i="19"/>
  <c r="D3969" i="19"/>
  <c r="E3968" i="19"/>
  <c r="D3968" i="19"/>
  <c r="E3967" i="19"/>
  <c r="D3967" i="19"/>
  <c r="E3966" i="19"/>
  <c r="D3966" i="19"/>
  <c r="E3965" i="19"/>
  <c r="D3965" i="19"/>
  <c r="E3964" i="19"/>
  <c r="D3964" i="19"/>
  <c r="E3963" i="19"/>
  <c r="D3963" i="19"/>
  <c r="E3962" i="19"/>
  <c r="D3962" i="19"/>
  <c r="E3961" i="19"/>
  <c r="D3961" i="19"/>
  <c r="E3960" i="19"/>
  <c r="D3960" i="19"/>
  <c r="E3959" i="19"/>
  <c r="D3959" i="19"/>
  <c r="E3958" i="19"/>
  <c r="D3958" i="19"/>
  <c r="E3957" i="19"/>
  <c r="D3957" i="19"/>
  <c r="E3956" i="19"/>
  <c r="D3956" i="19"/>
  <c r="E3955" i="19"/>
  <c r="D3955" i="19"/>
  <c r="E3954" i="19"/>
  <c r="D3954" i="19"/>
  <c r="E3953" i="19"/>
  <c r="D3953" i="19"/>
  <c r="E3952" i="19"/>
  <c r="D3952" i="19"/>
  <c r="E3951" i="19"/>
  <c r="D3951" i="19"/>
  <c r="E3950" i="19"/>
  <c r="D3950" i="19"/>
  <c r="E3949" i="19"/>
  <c r="D3949" i="19"/>
  <c r="E3948" i="19"/>
  <c r="D3948" i="19"/>
  <c r="E3947" i="19"/>
  <c r="D3947" i="19"/>
  <c r="E3946" i="19"/>
  <c r="D3946" i="19"/>
  <c r="E3945" i="19"/>
  <c r="D3945" i="19"/>
  <c r="E3944" i="19"/>
  <c r="D3944" i="19"/>
  <c r="E3943" i="19"/>
  <c r="D3943" i="19"/>
  <c r="E3942" i="19"/>
  <c r="D3942" i="19"/>
  <c r="E3941" i="19"/>
  <c r="D3941" i="19"/>
  <c r="E3940" i="19"/>
  <c r="D3940" i="19"/>
  <c r="E3939" i="19"/>
  <c r="D3939" i="19"/>
  <c r="E3938" i="19"/>
  <c r="D3938" i="19"/>
  <c r="E3937" i="19"/>
  <c r="D3937" i="19"/>
  <c r="E3936" i="19"/>
  <c r="D3936" i="19"/>
  <c r="E3935" i="19"/>
  <c r="D3935" i="19"/>
  <c r="E3934" i="19"/>
  <c r="D3934" i="19"/>
  <c r="E3933" i="19"/>
  <c r="D3933" i="19"/>
  <c r="E3932" i="19"/>
  <c r="D3932" i="19"/>
  <c r="E3931" i="19"/>
  <c r="D3931" i="19"/>
  <c r="E3930" i="19"/>
  <c r="D3930" i="19"/>
  <c r="E3929" i="19"/>
  <c r="D3929" i="19"/>
  <c r="E3928" i="19"/>
  <c r="D3928" i="19"/>
  <c r="E3927" i="19"/>
  <c r="D3927" i="19"/>
  <c r="E3926" i="19"/>
  <c r="D3926" i="19"/>
  <c r="E3925" i="19"/>
  <c r="D3925" i="19"/>
  <c r="E3924" i="19"/>
  <c r="D3924" i="19"/>
  <c r="E3923" i="19"/>
  <c r="D3923" i="19"/>
  <c r="E3922" i="19"/>
  <c r="D3922" i="19"/>
  <c r="E3921" i="19"/>
  <c r="D3921" i="19"/>
  <c r="E3920" i="19"/>
  <c r="D3920" i="19"/>
  <c r="E3919" i="19"/>
  <c r="D3919" i="19"/>
  <c r="E3918" i="19"/>
  <c r="D3918" i="19"/>
  <c r="E3917" i="19"/>
  <c r="D3917" i="19"/>
  <c r="E3916" i="19"/>
  <c r="D3916" i="19"/>
  <c r="E3915" i="19"/>
  <c r="D3915" i="19"/>
  <c r="E3914" i="19"/>
  <c r="D3914" i="19"/>
  <c r="E3913" i="19"/>
  <c r="D3913" i="19"/>
  <c r="E3912" i="19"/>
  <c r="D3912" i="19"/>
  <c r="E3911" i="19"/>
  <c r="D3911" i="19"/>
  <c r="E3910" i="19"/>
  <c r="D3910" i="19"/>
  <c r="E3909" i="19"/>
  <c r="D3909" i="19"/>
  <c r="E3908" i="19"/>
  <c r="D3908" i="19"/>
  <c r="E3907" i="19"/>
  <c r="D3907" i="19"/>
  <c r="E3906" i="19"/>
  <c r="D3906" i="19"/>
  <c r="E3905" i="19"/>
  <c r="D3905" i="19"/>
  <c r="E3904" i="19"/>
  <c r="D3904" i="19"/>
  <c r="E3903" i="19"/>
  <c r="D3903" i="19"/>
  <c r="E3902" i="19"/>
  <c r="D3902" i="19"/>
  <c r="E3901" i="19"/>
  <c r="D3901" i="19"/>
  <c r="E3900" i="19"/>
  <c r="D3900" i="19"/>
  <c r="E3899" i="19"/>
  <c r="D3899" i="19"/>
  <c r="E3898" i="19"/>
  <c r="D3898" i="19"/>
  <c r="E3897" i="19"/>
  <c r="D3897" i="19"/>
  <c r="E3896" i="19"/>
  <c r="D3896" i="19"/>
  <c r="E3895" i="19"/>
  <c r="D3895" i="19"/>
  <c r="E3894" i="19"/>
  <c r="D3894" i="19"/>
  <c r="E3893" i="19"/>
  <c r="D3893" i="19"/>
  <c r="E3892" i="19"/>
  <c r="D3892" i="19"/>
  <c r="E3891" i="19"/>
  <c r="D3891" i="19"/>
  <c r="E3890" i="19"/>
  <c r="D3890" i="19"/>
  <c r="E3889" i="19"/>
  <c r="D3889" i="19"/>
  <c r="E3888" i="19"/>
  <c r="D3888" i="19"/>
  <c r="E3887" i="19"/>
  <c r="D3887" i="19"/>
  <c r="E3886" i="19"/>
  <c r="D3886" i="19"/>
  <c r="E3885" i="19"/>
  <c r="D3885" i="19"/>
  <c r="E3884" i="19"/>
  <c r="D3884" i="19"/>
  <c r="E3883" i="19"/>
  <c r="D3883" i="19"/>
  <c r="E3882" i="19"/>
  <c r="D3882" i="19"/>
  <c r="E3881" i="19"/>
  <c r="D3881" i="19"/>
  <c r="E3880" i="19"/>
  <c r="D3880" i="19"/>
  <c r="E3879" i="19"/>
  <c r="D3879" i="19"/>
  <c r="E3878" i="19"/>
  <c r="D3878" i="19"/>
  <c r="E3877" i="19"/>
  <c r="D3877" i="19"/>
  <c r="E3876" i="19"/>
  <c r="D3876" i="19"/>
  <c r="E3875" i="19"/>
  <c r="D3875" i="19"/>
  <c r="E3874" i="19"/>
  <c r="D3874" i="19"/>
  <c r="E3873" i="19"/>
  <c r="D3873" i="19"/>
  <c r="E3872" i="19"/>
  <c r="D3872" i="19"/>
  <c r="E3871" i="19"/>
  <c r="D3871" i="19"/>
  <c r="E3870" i="19"/>
  <c r="D3870" i="19"/>
  <c r="E3869" i="19"/>
  <c r="D3869" i="19"/>
  <c r="E3868" i="19"/>
  <c r="D3868" i="19"/>
  <c r="E3867" i="19"/>
  <c r="D3867" i="19"/>
  <c r="E3866" i="19"/>
  <c r="D3866" i="19"/>
  <c r="E3865" i="19"/>
  <c r="D3865" i="19"/>
  <c r="E3864" i="19"/>
  <c r="D3864" i="19"/>
  <c r="E3863" i="19"/>
  <c r="D3863" i="19"/>
  <c r="E3862" i="19"/>
  <c r="D3862" i="19"/>
  <c r="E3861" i="19"/>
  <c r="D3861" i="19"/>
  <c r="E3860" i="19"/>
  <c r="D3860" i="19"/>
  <c r="E3859" i="19"/>
  <c r="D3859" i="19"/>
  <c r="E3858" i="19"/>
  <c r="D3858" i="19"/>
  <c r="E3857" i="19"/>
  <c r="D3857" i="19"/>
  <c r="E3856" i="19"/>
  <c r="D3856" i="19"/>
  <c r="E3855" i="19"/>
  <c r="D3855" i="19"/>
  <c r="E3854" i="19"/>
  <c r="D3854" i="19"/>
  <c r="E3853" i="19"/>
  <c r="D3853" i="19"/>
  <c r="E3852" i="19"/>
  <c r="D3852" i="19"/>
  <c r="E3851" i="19"/>
  <c r="D3851" i="19"/>
  <c r="E3850" i="19"/>
  <c r="D3850" i="19"/>
  <c r="E3849" i="19"/>
  <c r="D3849" i="19"/>
  <c r="E3848" i="19"/>
  <c r="D3848" i="19"/>
  <c r="E3847" i="19"/>
  <c r="D3847" i="19"/>
  <c r="E3846" i="19"/>
  <c r="D3846" i="19"/>
  <c r="E3845" i="19"/>
  <c r="D3845" i="19"/>
  <c r="E3844" i="19"/>
  <c r="D3844" i="19"/>
  <c r="E3843" i="19"/>
  <c r="D3843" i="19"/>
  <c r="E3842" i="19"/>
  <c r="D3842" i="19"/>
  <c r="E3841" i="19"/>
  <c r="D3841" i="19"/>
  <c r="E3840" i="19"/>
  <c r="D3840" i="19"/>
  <c r="E3839" i="19"/>
  <c r="D3839" i="19"/>
  <c r="E3838" i="19"/>
  <c r="D3838" i="19"/>
  <c r="E3837" i="19"/>
  <c r="D3837" i="19"/>
  <c r="E3836" i="19"/>
  <c r="D3836" i="19"/>
  <c r="E3835" i="19"/>
  <c r="D3835" i="19"/>
  <c r="E3834" i="19"/>
  <c r="D3834" i="19"/>
  <c r="E3833" i="19"/>
  <c r="D3833" i="19"/>
  <c r="E3832" i="19"/>
  <c r="D3832" i="19"/>
  <c r="E3831" i="19"/>
  <c r="D3831" i="19"/>
  <c r="E3830" i="19"/>
  <c r="D3830" i="19"/>
  <c r="E3829" i="19"/>
  <c r="D3829" i="19"/>
  <c r="E3828" i="19"/>
  <c r="D3828" i="19"/>
  <c r="E3827" i="19"/>
  <c r="D3827" i="19"/>
  <c r="E3826" i="19"/>
  <c r="D3826" i="19"/>
  <c r="E3825" i="19"/>
  <c r="D3825" i="19"/>
  <c r="E3824" i="19"/>
  <c r="D3824" i="19"/>
  <c r="E3823" i="19"/>
  <c r="D3823" i="19"/>
  <c r="E3822" i="19"/>
  <c r="D3822" i="19"/>
  <c r="E3821" i="19"/>
  <c r="D3821" i="19"/>
  <c r="E3820" i="19"/>
  <c r="D3820" i="19"/>
  <c r="E3819" i="19"/>
  <c r="D3819" i="19"/>
  <c r="E3818" i="19"/>
  <c r="D3818" i="19"/>
  <c r="E3817" i="19"/>
  <c r="D3817" i="19"/>
  <c r="E3816" i="19"/>
  <c r="D3816" i="19"/>
  <c r="E3815" i="19"/>
  <c r="D3815" i="19"/>
  <c r="E3814" i="19"/>
  <c r="D3814" i="19"/>
  <c r="E3813" i="19"/>
  <c r="D3813" i="19"/>
  <c r="E3812" i="19"/>
  <c r="D3812" i="19"/>
  <c r="E3811" i="19"/>
  <c r="D3811" i="19"/>
  <c r="E3810" i="19"/>
  <c r="D3810" i="19"/>
  <c r="E3809" i="19"/>
  <c r="D3809" i="19"/>
  <c r="E3808" i="19"/>
  <c r="D3808" i="19"/>
  <c r="E3807" i="19"/>
  <c r="D3807" i="19"/>
  <c r="E3806" i="19"/>
  <c r="D3806" i="19"/>
  <c r="E3805" i="19"/>
  <c r="D3805" i="19"/>
  <c r="E3804" i="19"/>
  <c r="D3804" i="19"/>
  <c r="E3803" i="19"/>
  <c r="D3803" i="19"/>
  <c r="E3802" i="19"/>
  <c r="D3802" i="19"/>
  <c r="E3801" i="19"/>
  <c r="D3801" i="19"/>
  <c r="E3800" i="19"/>
  <c r="D3800" i="19"/>
  <c r="E3799" i="19"/>
  <c r="D3799" i="19"/>
  <c r="E3798" i="19"/>
  <c r="D3798" i="19"/>
  <c r="E3797" i="19"/>
  <c r="D3797" i="19"/>
  <c r="E3796" i="19"/>
  <c r="D3796" i="19"/>
  <c r="E3795" i="19"/>
  <c r="D3795" i="19"/>
  <c r="E3794" i="19"/>
  <c r="D3794" i="19"/>
  <c r="E3793" i="19"/>
  <c r="D3793" i="19"/>
  <c r="E3792" i="19"/>
  <c r="D3792" i="19"/>
  <c r="E3791" i="19"/>
  <c r="D3791" i="19"/>
  <c r="E3790" i="19"/>
  <c r="D3790" i="19"/>
  <c r="E3789" i="19"/>
  <c r="D3789" i="19"/>
  <c r="E3788" i="19"/>
  <c r="D3788" i="19"/>
  <c r="E3787" i="19"/>
  <c r="D3787" i="19"/>
  <c r="E3786" i="19"/>
  <c r="D3786" i="19"/>
  <c r="E3785" i="19"/>
  <c r="D3785" i="19"/>
  <c r="E3784" i="19"/>
  <c r="D3784" i="19"/>
  <c r="E3783" i="19"/>
  <c r="D3783" i="19"/>
  <c r="E3782" i="19"/>
  <c r="D3782" i="19"/>
  <c r="E3781" i="19"/>
  <c r="D3781" i="19"/>
  <c r="E3780" i="19"/>
  <c r="D3780" i="19"/>
  <c r="E3779" i="19"/>
  <c r="D3779" i="19"/>
  <c r="E3778" i="19"/>
  <c r="D3778" i="19"/>
  <c r="E3777" i="19"/>
  <c r="D3777" i="19"/>
  <c r="E3776" i="19"/>
  <c r="D3776" i="19"/>
  <c r="E3775" i="19"/>
  <c r="D3775" i="19"/>
  <c r="E3774" i="19"/>
  <c r="D3774" i="19"/>
  <c r="E3773" i="19"/>
  <c r="D3773" i="19"/>
  <c r="E3772" i="19"/>
  <c r="D3772" i="19"/>
  <c r="E3771" i="19"/>
  <c r="D3771" i="19"/>
  <c r="E3770" i="19"/>
  <c r="D3770" i="19"/>
  <c r="E3769" i="19"/>
  <c r="D3769" i="19"/>
  <c r="E3768" i="19"/>
  <c r="D3768" i="19"/>
  <c r="E3767" i="19"/>
  <c r="D3767" i="19"/>
  <c r="E3766" i="19"/>
  <c r="D3766" i="19"/>
  <c r="E3765" i="19"/>
  <c r="D3765" i="19"/>
  <c r="E3764" i="19"/>
  <c r="D3764" i="19"/>
  <c r="E3763" i="19"/>
  <c r="D3763" i="19"/>
  <c r="E3762" i="19"/>
  <c r="D3762" i="19"/>
  <c r="E3761" i="19"/>
  <c r="D3761" i="19"/>
  <c r="E3760" i="19"/>
  <c r="D3760" i="19"/>
  <c r="E3759" i="19"/>
  <c r="D3759" i="19"/>
  <c r="E3758" i="19"/>
  <c r="D3758" i="19"/>
  <c r="E3757" i="19"/>
  <c r="D3757" i="19"/>
  <c r="E3756" i="19"/>
  <c r="D3756" i="19"/>
  <c r="E3755" i="19"/>
  <c r="D3755" i="19"/>
  <c r="E3754" i="19"/>
  <c r="D3754" i="19"/>
  <c r="E3753" i="19"/>
  <c r="D3753" i="19"/>
  <c r="E3752" i="19"/>
  <c r="D3752" i="19"/>
  <c r="E3751" i="19"/>
  <c r="D3751" i="19"/>
  <c r="E3750" i="19"/>
  <c r="D3750" i="19"/>
  <c r="E3749" i="19"/>
  <c r="D3749" i="19"/>
  <c r="E3748" i="19"/>
  <c r="D3748" i="19"/>
  <c r="E3747" i="19"/>
  <c r="D3747" i="19"/>
  <c r="E3746" i="19"/>
  <c r="D3746" i="19"/>
  <c r="E3745" i="19"/>
  <c r="D3745" i="19"/>
  <c r="E3744" i="19"/>
  <c r="D3744" i="19"/>
  <c r="E3743" i="19"/>
  <c r="D3743" i="19"/>
  <c r="E3742" i="19"/>
  <c r="D3742" i="19"/>
  <c r="E3741" i="19"/>
  <c r="D3741" i="19"/>
  <c r="E3740" i="19"/>
  <c r="D3740" i="19"/>
  <c r="E3739" i="19"/>
  <c r="D3739" i="19"/>
  <c r="E3738" i="19"/>
  <c r="D3738" i="19"/>
  <c r="E3737" i="19"/>
  <c r="D3737" i="19"/>
  <c r="E3736" i="19"/>
  <c r="D3736" i="19"/>
  <c r="E3735" i="19"/>
  <c r="D3735" i="19"/>
  <c r="E3734" i="19"/>
  <c r="D3734" i="19"/>
  <c r="E3733" i="19"/>
  <c r="D3733" i="19"/>
  <c r="E3732" i="19"/>
  <c r="D3732" i="19"/>
  <c r="E3731" i="19"/>
  <c r="D3731" i="19"/>
  <c r="E3730" i="19"/>
  <c r="D3730" i="19"/>
  <c r="E3729" i="19"/>
  <c r="D3729" i="19"/>
  <c r="E3728" i="19"/>
  <c r="D3728" i="19"/>
  <c r="E3727" i="19"/>
  <c r="D3727" i="19"/>
  <c r="E3726" i="19"/>
  <c r="D3726" i="19"/>
  <c r="E3725" i="19"/>
  <c r="D3725" i="19"/>
  <c r="E3724" i="19"/>
  <c r="D3724" i="19"/>
  <c r="E3723" i="19"/>
  <c r="D3723" i="19"/>
  <c r="E3722" i="19"/>
  <c r="D3722" i="19"/>
  <c r="E3721" i="19"/>
  <c r="D3721" i="19"/>
  <c r="E3720" i="19"/>
  <c r="D3720" i="19"/>
  <c r="E3719" i="19"/>
  <c r="D3719" i="19"/>
  <c r="E3718" i="19"/>
  <c r="D3718" i="19"/>
  <c r="E3717" i="19"/>
  <c r="D3717" i="19"/>
  <c r="E3716" i="19"/>
  <c r="D3716" i="19"/>
  <c r="E3715" i="19"/>
  <c r="D3715" i="19"/>
  <c r="E3714" i="19"/>
  <c r="D3714" i="19"/>
  <c r="E3713" i="19"/>
  <c r="D3713" i="19"/>
  <c r="E3712" i="19"/>
  <c r="D3712" i="19"/>
  <c r="E3711" i="19"/>
  <c r="D3711" i="19"/>
  <c r="E3710" i="19"/>
  <c r="D3710" i="19"/>
  <c r="E3709" i="19"/>
  <c r="D3709" i="19"/>
  <c r="E3708" i="19"/>
  <c r="D3708" i="19"/>
  <c r="E3707" i="19"/>
  <c r="D3707" i="19"/>
  <c r="E3706" i="19"/>
  <c r="D3706" i="19"/>
  <c r="E3705" i="19"/>
  <c r="D3705" i="19"/>
  <c r="E3704" i="19"/>
  <c r="D3704" i="19"/>
  <c r="E3703" i="19"/>
  <c r="D3703" i="19"/>
  <c r="E3702" i="19"/>
  <c r="D3702" i="19"/>
  <c r="E3701" i="19"/>
  <c r="D3701" i="19"/>
  <c r="E3700" i="19"/>
  <c r="D3700" i="19"/>
  <c r="E3699" i="19"/>
  <c r="D3699" i="19"/>
  <c r="E3698" i="19"/>
  <c r="D3698" i="19"/>
  <c r="E3697" i="19"/>
  <c r="D3697" i="19"/>
  <c r="E3696" i="19"/>
  <c r="D3696" i="19"/>
  <c r="E3695" i="19"/>
  <c r="D3695" i="19"/>
  <c r="E3694" i="19"/>
  <c r="D3694" i="19"/>
  <c r="E3693" i="19"/>
  <c r="D3693" i="19"/>
  <c r="E3692" i="19"/>
  <c r="D3692" i="19"/>
  <c r="E3691" i="19"/>
  <c r="D3691" i="19"/>
  <c r="E3690" i="19"/>
  <c r="D3690" i="19"/>
  <c r="E3689" i="19"/>
  <c r="D3689" i="19"/>
  <c r="E3688" i="19"/>
  <c r="D3688" i="19"/>
  <c r="E3687" i="19"/>
  <c r="D3687" i="19"/>
  <c r="E3686" i="19"/>
  <c r="D3686" i="19"/>
  <c r="E3685" i="19"/>
  <c r="D3685" i="19"/>
  <c r="E3684" i="19"/>
  <c r="D3684" i="19"/>
  <c r="E3683" i="19"/>
  <c r="D3683" i="19"/>
  <c r="E3682" i="19"/>
  <c r="D3682" i="19"/>
  <c r="E3681" i="19"/>
  <c r="D3681" i="19"/>
  <c r="E3680" i="19"/>
  <c r="D3680" i="19"/>
  <c r="E3679" i="19"/>
  <c r="D3679" i="19"/>
  <c r="E3678" i="19"/>
  <c r="D3678" i="19"/>
  <c r="E3677" i="19"/>
  <c r="D3677" i="19"/>
  <c r="E3676" i="19"/>
  <c r="D3676" i="19"/>
  <c r="E3675" i="19"/>
  <c r="D3675" i="19"/>
  <c r="E3674" i="19"/>
  <c r="D3674" i="19"/>
  <c r="E3673" i="19"/>
  <c r="D3673" i="19"/>
  <c r="E3672" i="19"/>
  <c r="D3672" i="19"/>
  <c r="E3671" i="19"/>
  <c r="D3671" i="19"/>
  <c r="E3670" i="19"/>
  <c r="D3670" i="19"/>
  <c r="E3669" i="19"/>
  <c r="D3669" i="19"/>
  <c r="E3668" i="19"/>
  <c r="D3668" i="19"/>
  <c r="E3667" i="19"/>
  <c r="D3667" i="19"/>
  <c r="E3666" i="19"/>
  <c r="D3666" i="19"/>
  <c r="E3665" i="19"/>
  <c r="D3665" i="19"/>
  <c r="E3664" i="19"/>
  <c r="D3664" i="19"/>
  <c r="E3663" i="19"/>
  <c r="D3663" i="19"/>
  <c r="E3662" i="19"/>
  <c r="D3662" i="19"/>
  <c r="E3661" i="19"/>
  <c r="D3661" i="19"/>
  <c r="E3660" i="19"/>
  <c r="D3660" i="19"/>
  <c r="E3659" i="19"/>
  <c r="D3659" i="19"/>
  <c r="E3658" i="19"/>
  <c r="D3658" i="19"/>
  <c r="E3657" i="19"/>
  <c r="D3657" i="19"/>
  <c r="E3656" i="19"/>
  <c r="D3656" i="19"/>
  <c r="E3655" i="19"/>
  <c r="D3655" i="19"/>
  <c r="E3654" i="19"/>
  <c r="D3654" i="19"/>
  <c r="E3653" i="19"/>
  <c r="D3653" i="19"/>
  <c r="E3652" i="19"/>
  <c r="D3652" i="19"/>
  <c r="E3651" i="19"/>
  <c r="D3651" i="19"/>
  <c r="E3650" i="19"/>
  <c r="D3650" i="19"/>
  <c r="E3649" i="19"/>
  <c r="D3649" i="19"/>
  <c r="E3648" i="19"/>
  <c r="D3648" i="19"/>
  <c r="E3647" i="19"/>
  <c r="D3647" i="19"/>
  <c r="E3646" i="19"/>
  <c r="D3646" i="19"/>
  <c r="E3645" i="19"/>
  <c r="D3645" i="19"/>
  <c r="E3644" i="19"/>
  <c r="D3644" i="19"/>
  <c r="E3643" i="19"/>
  <c r="D3643" i="19"/>
  <c r="E3642" i="19"/>
  <c r="D3642" i="19"/>
  <c r="E3641" i="19"/>
  <c r="D3641" i="19"/>
  <c r="E3640" i="19"/>
  <c r="D3640" i="19"/>
  <c r="E3639" i="19"/>
  <c r="D3639" i="19"/>
  <c r="E3638" i="19"/>
  <c r="D3638" i="19"/>
  <c r="E3637" i="19"/>
  <c r="D3637" i="19"/>
  <c r="E3636" i="19"/>
  <c r="D3636" i="19"/>
  <c r="E3635" i="19"/>
  <c r="D3635" i="19"/>
  <c r="E3634" i="19"/>
  <c r="D3634" i="19"/>
  <c r="E3633" i="19"/>
  <c r="D3633" i="19"/>
  <c r="E3632" i="19"/>
  <c r="D3632" i="19"/>
  <c r="E3631" i="19"/>
  <c r="D3631" i="19"/>
  <c r="E3630" i="19"/>
  <c r="D3630" i="19"/>
  <c r="E3629" i="19"/>
  <c r="D3629" i="19"/>
  <c r="E3628" i="19"/>
  <c r="D3628" i="19"/>
  <c r="E3627" i="19"/>
  <c r="D3627" i="19"/>
  <c r="E3626" i="19"/>
  <c r="D3626" i="19"/>
  <c r="E3625" i="19"/>
  <c r="D3625" i="19"/>
  <c r="E3624" i="19"/>
  <c r="D3624" i="19"/>
  <c r="E3623" i="19"/>
  <c r="D3623" i="19"/>
  <c r="E3622" i="19"/>
  <c r="D3622" i="19"/>
  <c r="E3621" i="19"/>
  <c r="D3621" i="19"/>
  <c r="E3620" i="19"/>
  <c r="D3620" i="19"/>
  <c r="E3619" i="19"/>
  <c r="D3619" i="19"/>
  <c r="E3618" i="19"/>
  <c r="D3618" i="19"/>
  <c r="E3617" i="19"/>
  <c r="D3617" i="19"/>
  <c r="E3616" i="19"/>
  <c r="D3616" i="19"/>
  <c r="E3615" i="19"/>
  <c r="D3615" i="19"/>
  <c r="E3614" i="19"/>
  <c r="D3614" i="19"/>
  <c r="E3613" i="19"/>
  <c r="D3613" i="19"/>
  <c r="E3612" i="19"/>
  <c r="D3612" i="19"/>
  <c r="E3611" i="19"/>
  <c r="D3611" i="19"/>
  <c r="E3610" i="19"/>
  <c r="D3610" i="19"/>
  <c r="E3609" i="19"/>
  <c r="D3609" i="19"/>
  <c r="E3608" i="19"/>
  <c r="D3608" i="19"/>
  <c r="E3607" i="19"/>
  <c r="D3607" i="19"/>
  <c r="E3606" i="19"/>
  <c r="D3606" i="19"/>
  <c r="E3605" i="19"/>
  <c r="D3605" i="19"/>
  <c r="E3604" i="19"/>
  <c r="D3604" i="19"/>
  <c r="E3603" i="19"/>
  <c r="D3603" i="19"/>
  <c r="E3602" i="19"/>
  <c r="D3602" i="19"/>
  <c r="E3601" i="19"/>
  <c r="D3601" i="19"/>
  <c r="E3600" i="19"/>
  <c r="D3600" i="19"/>
  <c r="E3599" i="19"/>
  <c r="D3599" i="19"/>
  <c r="E3598" i="19"/>
  <c r="D3598" i="19"/>
  <c r="E3597" i="19"/>
  <c r="D3597" i="19"/>
  <c r="E3596" i="19"/>
  <c r="D3596" i="19"/>
  <c r="E3595" i="19"/>
  <c r="D3595" i="19"/>
  <c r="E3594" i="19"/>
  <c r="D3594" i="19"/>
  <c r="E3593" i="19"/>
  <c r="D3593" i="19"/>
  <c r="E3592" i="19"/>
  <c r="D3592" i="19"/>
  <c r="E3591" i="19"/>
  <c r="D3591" i="19"/>
  <c r="E3590" i="19"/>
  <c r="D3590" i="19"/>
  <c r="E3589" i="19"/>
  <c r="D3589" i="19"/>
  <c r="E3588" i="19"/>
  <c r="D3588" i="19"/>
  <c r="E3587" i="19"/>
  <c r="D3587" i="19"/>
  <c r="E3586" i="19"/>
  <c r="D3586" i="19"/>
  <c r="E3585" i="19"/>
  <c r="D3585" i="19"/>
  <c r="E3584" i="19"/>
  <c r="D3584" i="19"/>
  <c r="E3583" i="19"/>
  <c r="D3583" i="19"/>
  <c r="E3582" i="19"/>
  <c r="D3582" i="19"/>
  <c r="E3581" i="19"/>
  <c r="D3581" i="19"/>
  <c r="E3580" i="19"/>
  <c r="D3580" i="19"/>
  <c r="E3579" i="19"/>
  <c r="D3579" i="19"/>
  <c r="E3578" i="19"/>
  <c r="D3578" i="19"/>
  <c r="E3577" i="19"/>
  <c r="D3577" i="19"/>
  <c r="E3576" i="19"/>
  <c r="D3576" i="19"/>
  <c r="E3575" i="19"/>
  <c r="D3575" i="19"/>
  <c r="E3574" i="19"/>
  <c r="D3574" i="19"/>
  <c r="E3573" i="19"/>
  <c r="D3573" i="19"/>
  <c r="E3572" i="19"/>
  <c r="D3572" i="19"/>
  <c r="E3571" i="19"/>
  <c r="D3571" i="19"/>
  <c r="E3570" i="19"/>
  <c r="D3570" i="19"/>
  <c r="E3569" i="19"/>
  <c r="D3569" i="19"/>
  <c r="E3568" i="19"/>
  <c r="D3568" i="19"/>
  <c r="E3567" i="19"/>
  <c r="D3567" i="19"/>
  <c r="E3566" i="19"/>
  <c r="D3566" i="19"/>
  <c r="E3565" i="19"/>
  <c r="D3565" i="19"/>
  <c r="E3564" i="19"/>
  <c r="D3564" i="19"/>
  <c r="E3563" i="19"/>
  <c r="D3563" i="19"/>
  <c r="E3562" i="19"/>
  <c r="D3562" i="19"/>
  <c r="E3561" i="19"/>
  <c r="D3561" i="19"/>
  <c r="E3560" i="19"/>
  <c r="D3560" i="19"/>
  <c r="E3559" i="19"/>
  <c r="D3559" i="19"/>
  <c r="E3558" i="19"/>
  <c r="D3558" i="19"/>
  <c r="E3557" i="19"/>
  <c r="D3557" i="19"/>
  <c r="E3556" i="19"/>
  <c r="D3556" i="19"/>
  <c r="E3555" i="19"/>
  <c r="D3555" i="19"/>
  <c r="E3554" i="19"/>
  <c r="D3554" i="19"/>
  <c r="E3553" i="19"/>
  <c r="D3553" i="19"/>
  <c r="E3552" i="19"/>
  <c r="D3552" i="19"/>
  <c r="E3551" i="19"/>
  <c r="D3551" i="19"/>
  <c r="E3550" i="19"/>
  <c r="D3550" i="19"/>
  <c r="E3549" i="19"/>
  <c r="D3549" i="19"/>
  <c r="E3548" i="19"/>
  <c r="D3548" i="19"/>
  <c r="E3547" i="19"/>
  <c r="D3547" i="19"/>
  <c r="E3546" i="19"/>
  <c r="D3546" i="19"/>
  <c r="E3545" i="19"/>
  <c r="D3545" i="19"/>
  <c r="E3544" i="19"/>
  <c r="D3544" i="19"/>
  <c r="E3543" i="19"/>
  <c r="D3543" i="19"/>
  <c r="E3542" i="19"/>
  <c r="D3542" i="19"/>
  <c r="E3541" i="19"/>
  <c r="D3541" i="19"/>
  <c r="E3540" i="19"/>
  <c r="D3540" i="19"/>
  <c r="E3539" i="19"/>
  <c r="D3539" i="19"/>
  <c r="E3538" i="19"/>
  <c r="D3538" i="19"/>
  <c r="E3537" i="19"/>
  <c r="D3537" i="19"/>
  <c r="E3536" i="19"/>
  <c r="D3536" i="19"/>
  <c r="E3535" i="19"/>
  <c r="D3535" i="19"/>
  <c r="E3534" i="19"/>
  <c r="D3534" i="19"/>
  <c r="E3533" i="19"/>
  <c r="D3533" i="19"/>
  <c r="E3532" i="19"/>
  <c r="D3532" i="19"/>
  <c r="E3531" i="19"/>
  <c r="D3531" i="19"/>
  <c r="E3530" i="19"/>
  <c r="D3530" i="19"/>
  <c r="E3529" i="19"/>
  <c r="D3529" i="19"/>
  <c r="E3528" i="19"/>
  <c r="D3528" i="19"/>
  <c r="E3527" i="19"/>
  <c r="D3527" i="19"/>
  <c r="E3526" i="19"/>
  <c r="D3526" i="19"/>
  <c r="E3525" i="19"/>
  <c r="D3525" i="19"/>
  <c r="E3524" i="19"/>
  <c r="D3524" i="19"/>
  <c r="E3523" i="19"/>
  <c r="D3523" i="19"/>
  <c r="E3522" i="19"/>
  <c r="D3522" i="19"/>
  <c r="E3521" i="19"/>
  <c r="D3521" i="19"/>
  <c r="E3520" i="19"/>
  <c r="D3520" i="19"/>
  <c r="E3519" i="19"/>
  <c r="D3519" i="19"/>
  <c r="E3518" i="19"/>
  <c r="D3518" i="19"/>
  <c r="E3517" i="19"/>
  <c r="D3517" i="19"/>
  <c r="E3516" i="19"/>
  <c r="D3516" i="19"/>
  <c r="E3515" i="19"/>
  <c r="D3515" i="19"/>
  <c r="E3514" i="19"/>
  <c r="D3514" i="19"/>
  <c r="E3513" i="19"/>
  <c r="D3513" i="19"/>
  <c r="E3512" i="19"/>
  <c r="D3512" i="19"/>
  <c r="E3511" i="19"/>
  <c r="D3511" i="19"/>
  <c r="E3510" i="19"/>
  <c r="D3510" i="19"/>
  <c r="E3509" i="19"/>
  <c r="D3509" i="19"/>
  <c r="E3508" i="19"/>
  <c r="D3508" i="19"/>
  <c r="E3507" i="19"/>
  <c r="D3507" i="19"/>
  <c r="E3506" i="19"/>
  <c r="D3506" i="19"/>
  <c r="E3505" i="19"/>
  <c r="D3505" i="19"/>
  <c r="E3504" i="19"/>
  <c r="D3504" i="19"/>
  <c r="E3503" i="19"/>
  <c r="D3503" i="19"/>
  <c r="E3502" i="19"/>
  <c r="D3502" i="19"/>
  <c r="E3501" i="19"/>
  <c r="D3501" i="19"/>
  <c r="E3500" i="19"/>
  <c r="D3500" i="19"/>
  <c r="E3499" i="19"/>
  <c r="D3499" i="19"/>
  <c r="E3498" i="19"/>
  <c r="D3498" i="19"/>
  <c r="E3497" i="19"/>
  <c r="D3497" i="19"/>
  <c r="E3496" i="19"/>
  <c r="D3496" i="19"/>
  <c r="E3495" i="19"/>
  <c r="D3495" i="19"/>
  <c r="E3494" i="19"/>
  <c r="D3494" i="19"/>
  <c r="E3493" i="19"/>
  <c r="D3493" i="19"/>
  <c r="E3492" i="19"/>
  <c r="D3492" i="19"/>
  <c r="E3491" i="19"/>
  <c r="D3491" i="19"/>
  <c r="E3490" i="19"/>
  <c r="D3490" i="19"/>
  <c r="E3489" i="19"/>
  <c r="D3489" i="19"/>
  <c r="E3488" i="19"/>
  <c r="D3488" i="19"/>
  <c r="E3487" i="19"/>
  <c r="D3487" i="19"/>
  <c r="E3486" i="19"/>
  <c r="D3486" i="19"/>
  <c r="E3485" i="19"/>
  <c r="D3485" i="19"/>
  <c r="E3484" i="19"/>
  <c r="D3484" i="19"/>
  <c r="E3483" i="19"/>
  <c r="D3483" i="19"/>
  <c r="E3482" i="19"/>
  <c r="D3482" i="19"/>
  <c r="E3481" i="19"/>
  <c r="D3481" i="19"/>
  <c r="E3480" i="19"/>
  <c r="D3480" i="19"/>
  <c r="E3479" i="19"/>
  <c r="D3479" i="19"/>
  <c r="E3478" i="19"/>
  <c r="D3478" i="19"/>
  <c r="E3477" i="19"/>
  <c r="D3477" i="19"/>
  <c r="E3476" i="19"/>
  <c r="D3476" i="19"/>
  <c r="E3475" i="19"/>
  <c r="D3475" i="19"/>
  <c r="E3474" i="19"/>
  <c r="D3474" i="19"/>
  <c r="E3473" i="19"/>
  <c r="D3473" i="19"/>
  <c r="E3472" i="19"/>
  <c r="D3472" i="19"/>
  <c r="E3471" i="19"/>
  <c r="D3471" i="19"/>
  <c r="E3470" i="19"/>
  <c r="D3470" i="19"/>
  <c r="E3469" i="19"/>
  <c r="D3469" i="19"/>
  <c r="E3468" i="19"/>
  <c r="D3468" i="19"/>
  <c r="E3467" i="19"/>
  <c r="D3467" i="19"/>
  <c r="E3466" i="19"/>
  <c r="D3466" i="19"/>
  <c r="E3465" i="19"/>
  <c r="D3465" i="19"/>
  <c r="E3464" i="19"/>
  <c r="D3464" i="19"/>
  <c r="E3463" i="19"/>
  <c r="D3463" i="19"/>
  <c r="E3462" i="19"/>
  <c r="D3462" i="19"/>
  <c r="E3461" i="19"/>
  <c r="D3461" i="19"/>
  <c r="E3460" i="19"/>
  <c r="D3460" i="19"/>
  <c r="E3459" i="19"/>
  <c r="D3459" i="19"/>
  <c r="E3458" i="19"/>
  <c r="D3458" i="19"/>
  <c r="E3457" i="19"/>
  <c r="D3457" i="19"/>
  <c r="E3456" i="19"/>
  <c r="D3456" i="19"/>
  <c r="E3455" i="19"/>
  <c r="D3455" i="19"/>
  <c r="E3454" i="19"/>
  <c r="D3454" i="19"/>
  <c r="E3453" i="19"/>
  <c r="D3453" i="19"/>
  <c r="E3452" i="19"/>
  <c r="D3452" i="19"/>
  <c r="E3451" i="19"/>
  <c r="D3451" i="19"/>
  <c r="E3450" i="19"/>
  <c r="D3450" i="19"/>
  <c r="E3449" i="19"/>
  <c r="D3449" i="19"/>
  <c r="E3448" i="19"/>
  <c r="D3448" i="19"/>
  <c r="E3447" i="19"/>
  <c r="D3447" i="19"/>
  <c r="E3446" i="19"/>
  <c r="D3446" i="19"/>
  <c r="E3445" i="19"/>
  <c r="D3445" i="19"/>
  <c r="E3444" i="19"/>
  <c r="D3444" i="19"/>
  <c r="E3443" i="19"/>
  <c r="D3443" i="19"/>
  <c r="E3442" i="19"/>
  <c r="D3442" i="19"/>
  <c r="E3441" i="19"/>
  <c r="D3441" i="19"/>
  <c r="E3440" i="19"/>
  <c r="D3440" i="19"/>
  <c r="E3439" i="19"/>
  <c r="D3439" i="19"/>
  <c r="E3438" i="19"/>
  <c r="D3438" i="19"/>
  <c r="E3437" i="19"/>
  <c r="D3437" i="19"/>
  <c r="E3436" i="19"/>
  <c r="D3436" i="19"/>
  <c r="E3435" i="19"/>
  <c r="D3435" i="19"/>
  <c r="E3434" i="19"/>
  <c r="D3434" i="19"/>
  <c r="E3433" i="19"/>
  <c r="D3433" i="19"/>
  <c r="E3432" i="19"/>
  <c r="D3432" i="19"/>
  <c r="E3431" i="19"/>
  <c r="D3431" i="19"/>
  <c r="E3430" i="19"/>
  <c r="D3430" i="19"/>
  <c r="E3429" i="19"/>
  <c r="D3429" i="19"/>
  <c r="E3428" i="19"/>
  <c r="D3428" i="19"/>
  <c r="E3427" i="19"/>
  <c r="D3427" i="19"/>
  <c r="E3426" i="19"/>
  <c r="D3426" i="19"/>
  <c r="E3425" i="19"/>
  <c r="D3425" i="19"/>
  <c r="E3424" i="19"/>
  <c r="D3424" i="19"/>
  <c r="E3423" i="19"/>
  <c r="D3423" i="19"/>
  <c r="E3422" i="19"/>
  <c r="D3422" i="19"/>
  <c r="E3421" i="19"/>
  <c r="D3421" i="19"/>
  <c r="E3420" i="19"/>
  <c r="D3420" i="19"/>
  <c r="E3419" i="19"/>
  <c r="D3419" i="19"/>
  <c r="E3418" i="19"/>
  <c r="D3418" i="19"/>
  <c r="E3417" i="19"/>
  <c r="D3417" i="19"/>
  <c r="E3416" i="19"/>
  <c r="D3416" i="19"/>
  <c r="E3415" i="19"/>
  <c r="D3415" i="19"/>
  <c r="E3414" i="19"/>
  <c r="D3414" i="19"/>
  <c r="E3413" i="19"/>
  <c r="D3413" i="19"/>
  <c r="E3412" i="19"/>
  <c r="D3412" i="19"/>
  <c r="E3411" i="19"/>
  <c r="D3411" i="19"/>
  <c r="E3410" i="19"/>
  <c r="D3410" i="19"/>
  <c r="E3409" i="19"/>
  <c r="D3409" i="19"/>
  <c r="E3408" i="19"/>
  <c r="D3408" i="19"/>
  <c r="E3407" i="19"/>
  <c r="D3407" i="19"/>
  <c r="E3406" i="19"/>
  <c r="D3406" i="19"/>
  <c r="E3405" i="19"/>
  <c r="D3405" i="19"/>
  <c r="E3404" i="19"/>
  <c r="D3404" i="19"/>
  <c r="E3403" i="19"/>
  <c r="D3403" i="19"/>
  <c r="E3402" i="19"/>
  <c r="D3402" i="19"/>
  <c r="E3401" i="19"/>
  <c r="D3401" i="19"/>
  <c r="E3400" i="19"/>
  <c r="D3400" i="19"/>
  <c r="E3399" i="19"/>
  <c r="D3399" i="19"/>
  <c r="E3398" i="19"/>
  <c r="D3398" i="19"/>
  <c r="E3397" i="19"/>
  <c r="D3397" i="19"/>
  <c r="E3396" i="19"/>
  <c r="D3396" i="19"/>
  <c r="E3395" i="19"/>
  <c r="D3395" i="19"/>
  <c r="E3394" i="19"/>
  <c r="D3394" i="19"/>
  <c r="E3393" i="19"/>
  <c r="D3393" i="19"/>
  <c r="E3392" i="19"/>
  <c r="D3392" i="19"/>
  <c r="E3391" i="19"/>
  <c r="D3391" i="19"/>
  <c r="E3390" i="19"/>
  <c r="D3390" i="19"/>
  <c r="E3389" i="19"/>
  <c r="D3389" i="19"/>
  <c r="E3388" i="19"/>
  <c r="D3388" i="19"/>
  <c r="E3387" i="19"/>
  <c r="D3387" i="19"/>
  <c r="E3386" i="19"/>
  <c r="D3386" i="19"/>
  <c r="E3385" i="19"/>
  <c r="D3385" i="19"/>
  <c r="E3384" i="19"/>
  <c r="D3384" i="19"/>
  <c r="E3383" i="19"/>
  <c r="D3383" i="19"/>
  <c r="E3382" i="19"/>
  <c r="D3382" i="19"/>
  <c r="E3381" i="19"/>
  <c r="D3381" i="19"/>
  <c r="E3380" i="19"/>
  <c r="D3380" i="19"/>
  <c r="E3379" i="19"/>
  <c r="D3379" i="19"/>
  <c r="E3378" i="19"/>
  <c r="D3378" i="19"/>
  <c r="E3377" i="19"/>
  <c r="D3377" i="19"/>
  <c r="E3376" i="19"/>
  <c r="D3376" i="19"/>
  <c r="E3375" i="19"/>
  <c r="D3375" i="19"/>
  <c r="E3374" i="19"/>
  <c r="D3374" i="19"/>
  <c r="E3373" i="19"/>
  <c r="D3373" i="19"/>
  <c r="E3372" i="19"/>
  <c r="D3372" i="19"/>
  <c r="E3371" i="19"/>
  <c r="D3371" i="19"/>
  <c r="E3370" i="19"/>
  <c r="D3370" i="19"/>
  <c r="E3369" i="19"/>
  <c r="D3369" i="19"/>
  <c r="E3368" i="19"/>
  <c r="D3368" i="19"/>
  <c r="E3367" i="19"/>
  <c r="D3367" i="19"/>
  <c r="E3366" i="19"/>
  <c r="D3366" i="19"/>
  <c r="E3365" i="19"/>
  <c r="D3365" i="19"/>
  <c r="E3364" i="19"/>
  <c r="D3364" i="19"/>
  <c r="E3363" i="19"/>
  <c r="D3363" i="19"/>
  <c r="E3362" i="19"/>
  <c r="D3362" i="19"/>
  <c r="E3361" i="19"/>
  <c r="D3361" i="19"/>
  <c r="E3360" i="19"/>
  <c r="D3360" i="19"/>
  <c r="E3359" i="19"/>
  <c r="D3359" i="19"/>
  <c r="E3358" i="19"/>
  <c r="D3358" i="19"/>
  <c r="E3357" i="19"/>
  <c r="D3357" i="19"/>
  <c r="E3356" i="19"/>
  <c r="D3356" i="19"/>
  <c r="E3355" i="19"/>
  <c r="D3355" i="19"/>
  <c r="E3354" i="19"/>
  <c r="D3354" i="19"/>
  <c r="E3353" i="19"/>
  <c r="D3353" i="19"/>
  <c r="E3352" i="19"/>
  <c r="D3352" i="19"/>
  <c r="E3351" i="19"/>
  <c r="D3351" i="19"/>
  <c r="E3350" i="19"/>
  <c r="D3350" i="19"/>
  <c r="E3349" i="19"/>
  <c r="D3349" i="19"/>
  <c r="E3348" i="19"/>
  <c r="D3348" i="19"/>
  <c r="E3347" i="19"/>
  <c r="D3347" i="19"/>
  <c r="E3346" i="19"/>
  <c r="D3346" i="19"/>
  <c r="E3345" i="19"/>
  <c r="D3345" i="19"/>
  <c r="E3344" i="19"/>
  <c r="D3344" i="19"/>
  <c r="E3343" i="19"/>
  <c r="D3343" i="19"/>
  <c r="E3342" i="19"/>
  <c r="D3342" i="19"/>
  <c r="E3341" i="19"/>
  <c r="D3341" i="19"/>
  <c r="E3340" i="19"/>
  <c r="D3340" i="19"/>
  <c r="E3339" i="19"/>
  <c r="D3339" i="19"/>
  <c r="E3338" i="19"/>
  <c r="D3338" i="19"/>
  <c r="E3337" i="19"/>
  <c r="D3337" i="19"/>
  <c r="E3336" i="19"/>
  <c r="D3336" i="19"/>
  <c r="E3335" i="19"/>
  <c r="D3335" i="19"/>
  <c r="E3334" i="19"/>
  <c r="D3334" i="19"/>
  <c r="E3333" i="19"/>
  <c r="D3333" i="19"/>
  <c r="E3332" i="19"/>
  <c r="D3332" i="19"/>
  <c r="E3331" i="19"/>
  <c r="D3331" i="19"/>
  <c r="E3330" i="19"/>
  <c r="D3330" i="19"/>
  <c r="E3329" i="19"/>
  <c r="D3329" i="19"/>
  <c r="E3328" i="19"/>
  <c r="D3328" i="19"/>
  <c r="E3327" i="19"/>
  <c r="D3327" i="19"/>
  <c r="E3326" i="19"/>
  <c r="D3326" i="19"/>
  <c r="E3325" i="19"/>
  <c r="D3325" i="19"/>
  <c r="E3324" i="19"/>
  <c r="D3324" i="19"/>
  <c r="E3323" i="19"/>
  <c r="D3323" i="19"/>
  <c r="E3322" i="19"/>
  <c r="D3322" i="19"/>
  <c r="E3321" i="19"/>
  <c r="D3321" i="19"/>
  <c r="E3320" i="19"/>
  <c r="D3320" i="19"/>
  <c r="E3319" i="19"/>
  <c r="D3319" i="19"/>
  <c r="E3318" i="19"/>
  <c r="D3318" i="19"/>
  <c r="E3317" i="19"/>
  <c r="D3317" i="19"/>
  <c r="E3316" i="19"/>
  <c r="D3316" i="19"/>
  <c r="E3315" i="19"/>
  <c r="D3315" i="19"/>
  <c r="E3314" i="19"/>
  <c r="D3314" i="19"/>
  <c r="E3313" i="19"/>
  <c r="D3313" i="19"/>
  <c r="E3312" i="19"/>
  <c r="D3312" i="19"/>
  <c r="E3311" i="19"/>
  <c r="D3311" i="19"/>
  <c r="E3310" i="19"/>
  <c r="D3310" i="19"/>
  <c r="E3309" i="19"/>
  <c r="D3309" i="19"/>
  <c r="E3308" i="19"/>
  <c r="D3308" i="19"/>
  <c r="E3307" i="19"/>
  <c r="D3307" i="19"/>
  <c r="E3306" i="19"/>
  <c r="D3306" i="19"/>
  <c r="E3305" i="19"/>
  <c r="D3305" i="19"/>
  <c r="E3304" i="19"/>
  <c r="D3304" i="19"/>
  <c r="E3303" i="19"/>
  <c r="D3303" i="19"/>
  <c r="E3302" i="19"/>
  <c r="D3302" i="19"/>
  <c r="E3301" i="19"/>
  <c r="D3301" i="19"/>
  <c r="E3300" i="19"/>
  <c r="D3300" i="19"/>
  <c r="E3299" i="19"/>
  <c r="D3299" i="19"/>
  <c r="E3298" i="19"/>
  <c r="D3298" i="19"/>
  <c r="E3297" i="19"/>
  <c r="D3297" i="19"/>
  <c r="E3296" i="19"/>
  <c r="D3296" i="19"/>
  <c r="E3295" i="19"/>
  <c r="D3295" i="19"/>
  <c r="E3294" i="19"/>
  <c r="D3294" i="19"/>
  <c r="E3293" i="19"/>
  <c r="D3293" i="19"/>
  <c r="E3292" i="19"/>
  <c r="D3292" i="19"/>
  <c r="E3291" i="19"/>
  <c r="D3291" i="19"/>
  <c r="E3290" i="19"/>
  <c r="D3290" i="19"/>
  <c r="E3289" i="19"/>
  <c r="D3289" i="19"/>
  <c r="E3288" i="19"/>
  <c r="D3288" i="19"/>
  <c r="E3287" i="19"/>
  <c r="D3287" i="19"/>
  <c r="E3286" i="19"/>
  <c r="D3286" i="19"/>
  <c r="E3285" i="19"/>
  <c r="D3285" i="19"/>
  <c r="E3284" i="19"/>
  <c r="D3284" i="19"/>
  <c r="E3283" i="19"/>
  <c r="D3283" i="19"/>
  <c r="E3282" i="19"/>
  <c r="D3282" i="19"/>
  <c r="E3281" i="19"/>
  <c r="D3281" i="19"/>
  <c r="E3280" i="19"/>
  <c r="D3280" i="19"/>
  <c r="E3279" i="19"/>
  <c r="D3279" i="19"/>
  <c r="E3278" i="19"/>
  <c r="D3278" i="19"/>
  <c r="E3277" i="19"/>
  <c r="D3277" i="19"/>
  <c r="E3276" i="19"/>
  <c r="D3276" i="19"/>
  <c r="E3275" i="19"/>
  <c r="D3275" i="19"/>
  <c r="E3274" i="19"/>
  <c r="D3274" i="19"/>
  <c r="E3273" i="19"/>
  <c r="D3273" i="19"/>
  <c r="E3272" i="19"/>
  <c r="D3272" i="19"/>
  <c r="E3271" i="19"/>
  <c r="D3271" i="19"/>
  <c r="E3270" i="19"/>
  <c r="D3270" i="19"/>
  <c r="E3269" i="19"/>
  <c r="D3269" i="19"/>
  <c r="E3268" i="19"/>
  <c r="D3268" i="19"/>
  <c r="E3267" i="19"/>
  <c r="D3267" i="19"/>
  <c r="E3266" i="19"/>
  <c r="D3266" i="19"/>
  <c r="E3265" i="19"/>
  <c r="D3265" i="19"/>
  <c r="E3264" i="19"/>
  <c r="D3264" i="19"/>
  <c r="E3263" i="19"/>
  <c r="D3263" i="19"/>
  <c r="E3262" i="19"/>
  <c r="D3262" i="19"/>
  <c r="E3261" i="19"/>
  <c r="D3261" i="19"/>
  <c r="E3260" i="19"/>
  <c r="D3260" i="19"/>
  <c r="E3259" i="19"/>
  <c r="D3259" i="19"/>
  <c r="E3258" i="19"/>
  <c r="D3258" i="19"/>
  <c r="E3257" i="19"/>
  <c r="D3257" i="19"/>
  <c r="E3256" i="19"/>
  <c r="D3256" i="19"/>
  <c r="E3255" i="19"/>
  <c r="D3255" i="19"/>
  <c r="E3254" i="19"/>
  <c r="D3254" i="19"/>
  <c r="E3253" i="19"/>
  <c r="D3253" i="19"/>
  <c r="E3252" i="19"/>
  <c r="D3252" i="19"/>
  <c r="E3251" i="19"/>
  <c r="D3251" i="19"/>
  <c r="E3250" i="19"/>
  <c r="D3250" i="19"/>
  <c r="E3249" i="19"/>
  <c r="D3249" i="19"/>
  <c r="E3248" i="19"/>
  <c r="D3248" i="19"/>
  <c r="E3247" i="19"/>
  <c r="D3247" i="19"/>
  <c r="E3246" i="19"/>
  <c r="D3246" i="19"/>
  <c r="E3245" i="19"/>
  <c r="D3245" i="19"/>
  <c r="E3244" i="19"/>
  <c r="D3244" i="19"/>
  <c r="E3243" i="19"/>
  <c r="D3243" i="19"/>
  <c r="E3242" i="19"/>
  <c r="D3242" i="19"/>
  <c r="E3241" i="19"/>
  <c r="D3241" i="19"/>
  <c r="E3240" i="19"/>
  <c r="D3240" i="19"/>
  <c r="E3239" i="19"/>
  <c r="D3239" i="19"/>
  <c r="E3238" i="19"/>
  <c r="D3238" i="19"/>
  <c r="E3237" i="19"/>
  <c r="D3237" i="19"/>
  <c r="E3236" i="19"/>
  <c r="D3236" i="19"/>
  <c r="E3235" i="19"/>
  <c r="D3235" i="19"/>
  <c r="E3234" i="19"/>
  <c r="D3234" i="19"/>
  <c r="E3233" i="19"/>
  <c r="D3233" i="19"/>
  <c r="E3232" i="19"/>
  <c r="D3232" i="19"/>
  <c r="E3231" i="19"/>
  <c r="D3231" i="19"/>
  <c r="E3230" i="19"/>
  <c r="D3230" i="19"/>
  <c r="E3229" i="19"/>
  <c r="D3229" i="19"/>
  <c r="E3228" i="19"/>
  <c r="D3228" i="19"/>
  <c r="E3227" i="19"/>
  <c r="D3227" i="19"/>
  <c r="E3226" i="19"/>
  <c r="D3226" i="19"/>
  <c r="E3225" i="19"/>
  <c r="D3225" i="19"/>
  <c r="E3224" i="19"/>
  <c r="D3224" i="19"/>
  <c r="E3223" i="19"/>
  <c r="D3223" i="19"/>
  <c r="E3222" i="19"/>
  <c r="D3222" i="19"/>
  <c r="E3221" i="19"/>
  <c r="D3221" i="19"/>
  <c r="E3220" i="19"/>
  <c r="D3220" i="19"/>
  <c r="E3219" i="19"/>
  <c r="D3219" i="19"/>
  <c r="E3218" i="19"/>
  <c r="D3218" i="19"/>
  <c r="E3217" i="19"/>
  <c r="D3217" i="19"/>
  <c r="E3216" i="19"/>
  <c r="D3216" i="19"/>
  <c r="E3215" i="19"/>
  <c r="D3215" i="19"/>
  <c r="E3214" i="19"/>
  <c r="D3214" i="19"/>
  <c r="E3213" i="19"/>
  <c r="D3213" i="19"/>
  <c r="E3212" i="19"/>
  <c r="D3212" i="19"/>
  <c r="E3211" i="19"/>
  <c r="D3211" i="19"/>
  <c r="E3210" i="19"/>
  <c r="D3210" i="19"/>
  <c r="E3209" i="19"/>
  <c r="D3209" i="19"/>
  <c r="E3208" i="19"/>
  <c r="D3208" i="19"/>
  <c r="E3207" i="19"/>
  <c r="D3207" i="19"/>
  <c r="E3206" i="19"/>
  <c r="D3206" i="19"/>
  <c r="E3205" i="19"/>
  <c r="D3205" i="19"/>
  <c r="E3204" i="19"/>
  <c r="D3204" i="19"/>
  <c r="E3203" i="19"/>
  <c r="D3203" i="19"/>
  <c r="E3202" i="19"/>
  <c r="D3202" i="19"/>
  <c r="E3201" i="19"/>
  <c r="D3201" i="19"/>
  <c r="E3200" i="19"/>
  <c r="D3200" i="19"/>
  <c r="E3199" i="19"/>
  <c r="D3199" i="19"/>
  <c r="E3198" i="19"/>
  <c r="D3198" i="19"/>
  <c r="E3197" i="19"/>
  <c r="D3197" i="19"/>
  <c r="E3196" i="19"/>
  <c r="D3196" i="19"/>
  <c r="E3195" i="19"/>
  <c r="D3195" i="19"/>
  <c r="E3194" i="19"/>
  <c r="D3194" i="19"/>
  <c r="E3193" i="19"/>
  <c r="D3193" i="19"/>
  <c r="E3192" i="19"/>
  <c r="D3192" i="19"/>
  <c r="E3191" i="19"/>
  <c r="D3191" i="19"/>
  <c r="E3190" i="19"/>
  <c r="D3190" i="19"/>
  <c r="E3189" i="19"/>
  <c r="D3189" i="19"/>
  <c r="E3188" i="19"/>
  <c r="D3188" i="19"/>
  <c r="E3187" i="19"/>
  <c r="D3187" i="19"/>
  <c r="E3186" i="19"/>
  <c r="D3186" i="19"/>
  <c r="E3185" i="19"/>
  <c r="D3185" i="19"/>
  <c r="E3184" i="19"/>
  <c r="D3184" i="19"/>
  <c r="E3183" i="19"/>
  <c r="D3183" i="19"/>
  <c r="E3182" i="19"/>
  <c r="D3182" i="19"/>
  <c r="E3181" i="19"/>
  <c r="D3181" i="19"/>
  <c r="E3180" i="19"/>
  <c r="D3180" i="19"/>
  <c r="E3179" i="19"/>
  <c r="D3179" i="19"/>
  <c r="E3178" i="19"/>
  <c r="D3178" i="19"/>
  <c r="E3177" i="19"/>
  <c r="D3177" i="19"/>
  <c r="E3176" i="19"/>
  <c r="D3176" i="19"/>
  <c r="E3175" i="19"/>
  <c r="D3175" i="19"/>
  <c r="E3174" i="19"/>
  <c r="D3174" i="19"/>
  <c r="E3173" i="19"/>
  <c r="D3173" i="19"/>
  <c r="E3172" i="19"/>
  <c r="D3172" i="19"/>
  <c r="E3171" i="19"/>
  <c r="D3171" i="19"/>
  <c r="E3170" i="19"/>
  <c r="D3170" i="19"/>
  <c r="E3169" i="19"/>
  <c r="D3169" i="19"/>
  <c r="E3168" i="19"/>
  <c r="D3168" i="19"/>
  <c r="E3167" i="19"/>
  <c r="D3167" i="19"/>
  <c r="E3166" i="19"/>
  <c r="D3166" i="19"/>
  <c r="E3165" i="19"/>
  <c r="D3165" i="19"/>
  <c r="E3164" i="19"/>
  <c r="D3164" i="19"/>
  <c r="E3163" i="19"/>
  <c r="D3163" i="19"/>
  <c r="E3162" i="19"/>
  <c r="D3162" i="19"/>
  <c r="E3161" i="19"/>
  <c r="D3161" i="19"/>
  <c r="E3160" i="19"/>
  <c r="D3160" i="19"/>
  <c r="E3159" i="19"/>
  <c r="D3159" i="19"/>
  <c r="E3158" i="19"/>
  <c r="D3158" i="19"/>
  <c r="E3157" i="19"/>
  <c r="D3157" i="19"/>
  <c r="E3156" i="19"/>
  <c r="D3156" i="19"/>
  <c r="E3155" i="19"/>
  <c r="D3155" i="19"/>
  <c r="E3154" i="19"/>
  <c r="D3154" i="19"/>
  <c r="E3153" i="19"/>
  <c r="D3153" i="19"/>
  <c r="E3152" i="19"/>
  <c r="D3152" i="19"/>
  <c r="E3151" i="19"/>
  <c r="D3151" i="19"/>
  <c r="E3150" i="19"/>
  <c r="D3150" i="19"/>
  <c r="E3149" i="19"/>
  <c r="D3149" i="19"/>
  <c r="E3148" i="19"/>
  <c r="D3148" i="19"/>
  <c r="E3147" i="19"/>
  <c r="D3147" i="19"/>
  <c r="E3146" i="19"/>
  <c r="D3146" i="19"/>
  <c r="E3145" i="19"/>
  <c r="D3145" i="19"/>
  <c r="E3144" i="19"/>
  <c r="D3144" i="19"/>
  <c r="E3143" i="19"/>
  <c r="D3143" i="19"/>
  <c r="E3142" i="19"/>
  <c r="D3142" i="19"/>
  <c r="E3141" i="19"/>
  <c r="D3141" i="19"/>
  <c r="E3140" i="19"/>
  <c r="D3140" i="19"/>
  <c r="E3139" i="19"/>
  <c r="D3139" i="19"/>
  <c r="E3138" i="19"/>
  <c r="D3138" i="19"/>
  <c r="E3137" i="19"/>
  <c r="D3137" i="19"/>
  <c r="E3136" i="19"/>
  <c r="D3136" i="19"/>
  <c r="E3135" i="19"/>
  <c r="D3135" i="19"/>
  <c r="E3134" i="19"/>
  <c r="D3134" i="19"/>
  <c r="E3133" i="19"/>
  <c r="D3133" i="19"/>
  <c r="E3132" i="19"/>
  <c r="D3132" i="19"/>
  <c r="E3131" i="19"/>
  <c r="D3131" i="19"/>
  <c r="E3130" i="19"/>
  <c r="D3130" i="19"/>
  <c r="E3129" i="19"/>
  <c r="D3129" i="19"/>
  <c r="E3128" i="19"/>
  <c r="D3128" i="19"/>
  <c r="E3127" i="19"/>
  <c r="D3127" i="19"/>
  <c r="E3126" i="19"/>
  <c r="D3126" i="19"/>
  <c r="E3125" i="19"/>
  <c r="D3125" i="19"/>
  <c r="E3124" i="19"/>
  <c r="D3124" i="19"/>
  <c r="E3123" i="19"/>
  <c r="D3123" i="19"/>
  <c r="E3122" i="19"/>
  <c r="D3122" i="19"/>
  <c r="E3121" i="19"/>
  <c r="D3121" i="19"/>
  <c r="E3120" i="19"/>
  <c r="D3120" i="19"/>
  <c r="E3119" i="19"/>
  <c r="D3119" i="19"/>
  <c r="E3118" i="19"/>
  <c r="D3118" i="19"/>
  <c r="E3117" i="19"/>
  <c r="D3117" i="19"/>
  <c r="E3116" i="19"/>
  <c r="D3116" i="19"/>
  <c r="E3115" i="19"/>
  <c r="D3115" i="19"/>
  <c r="E3114" i="19"/>
  <c r="D3114" i="19"/>
  <c r="E3113" i="19"/>
  <c r="D3113" i="19"/>
  <c r="E3112" i="19"/>
  <c r="D3112" i="19"/>
  <c r="E3111" i="19"/>
  <c r="D3111" i="19"/>
  <c r="E3110" i="19"/>
  <c r="D3110" i="19"/>
  <c r="E3109" i="19"/>
  <c r="D3109" i="19"/>
  <c r="E3108" i="19"/>
  <c r="D3108" i="19"/>
  <c r="E3107" i="19"/>
  <c r="D3107" i="19"/>
  <c r="E3106" i="19"/>
  <c r="D3106" i="19"/>
  <c r="E3105" i="19"/>
  <c r="D3105" i="19"/>
  <c r="E3104" i="19"/>
  <c r="D3104" i="19"/>
  <c r="E3103" i="19"/>
  <c r="D3103" i="19"/>
  <c r="E3102" i="19"/>
  <c r="D3102" i="19"/>
  <c r="E3101" i="19"/>
  <c r="D3101" i="19"/>
  <c r="E3100" i="19"/>
  <c r="D3100" i="19"/>
  <c r="E3099" i="19"/>
  <c r="D3099" i="19"/>
  <c r="E3098" i="19"/>
  <c r="D3098" i="19"/>
  <c r="E3097" i="19"/>
  <c r="D3097" i="19"/>
  <c r="E3096" i="19"/>
  <c r="D3096" i="19"/>
  <c r="E3095" i="19"/>
  <c r="D3095" i="19"/>
  <c r="E3094" i="19"/>
  <c r="D3094" i="19"/>
  <c r="E3093" i="19"/>
  <c r="D3093" i="19"/>
  <c r="E3092" i="19"/>
  <c r="D3092" i="19"/>
  <c r="E3091" i="19"/>
  <c r="D3091" i="19"/>
  <c r="E3090" i="19"/>
  <c r="D3090" i="19"/>
  <c r="E3089" i="19"/>
  <c r="D3089" i="19"/>
  <c r="E3088" i="19"/>
  <c r="D3088" i="19"/>
  <c r="E3087" i="19"/>
  <c r="D3087" i="19"/>
  <c r="E3086" i="19"/>
  <c r="D3086" i="19"/>
  <c r="E3085" i="19"/>
  <c r="D3085" i="19"/>
  <c r="E3084" i="19"/>
  <c r="D3084" i="19"/>
  <c r="E3083" i="19"/>
  <c r="D3083" i="19"/>
  <c r="E3082" i="19"/>
  <c r="D3082" i="19"/>
  <c r="E3081" i="19"/>
  <c r="D3081" i="19"/>
  <c r="E3080" i="19"/>
  <c r="D3080" i="19"/>
  <c r="E3079" i="19"/>
  <c r="D3079" i="19"/>
  <c r="E3078" i="19"/>
  <c r="D3078" i="19"/>
  <c r="E3077" i="19"/>
  <c r="D3077" i="19"/>
  <c r="E3076" i="19"/>
  <c r="D3076" i="19"/>
  <c r="E3075" i="19"/>
  <c r="D3075" i="19"/>
  <c r="E3074" i="19"/>
  <c r="D3074" i="19"/>
  <c r="E3073" i="19"/>
  <c r="D3073" i="19"/>
  <c r="E3072" i="19"/>
  <c r="D3072" i="19"/>
  <c r="E3071" i="19"/>
  <c r="D3071" i="19"/>
  <c r="E3070" i="19"/>
  <c r="D3070" i="19"/>
  <c r="E3069" i="19"/>
  <c r="D3069" i="19"/>
  <c r="E3068" i="19"/>
  <c r="D3068" i="19"/>
  <c r="E3067" i="19"/>
  <c r="D3067" i="19"/>
  <c r="E3066" i="19"/>
  <c r="D3066" i="19"/>
  <c r="E3065" i="19"/>
  <c r="D3065" i="19"/>
  <c r="E3064" i="19"/>
  <c r="D3064" i="19"/>
  <c r="E3063" i="19"/>
  <c r="D3063" i="19"/>
  <c r="E3062" i="19"/>
  <c r="D3062" i="19"/>
  <c r="E3061" i="19"/>
  <c r="D3061" i="19"/>
  <c r="E3060" i="19"/>
  <c r="D3060" i="19"/>
  <c r="E3059" i="19"/>
  <c r="D3059" i="19"/>
  <c r="E3058" i="19"/>
  <c r="D3058" i="19"/>
  <c r="E3057" i="19"/>
  <c r="D3057" i="19"/>
  <c r="E3056" i="19"/>
  <c r="D3056" i="19"/>
  <c r="E3055" i="19"/>
  <c r="D3055" i="19"/>
  <c r="E3054" i="19"/>
  <c r="D3054" i="19"/>
  <c r="E3053" i="19"/>
  <c r="D3053" i="19"/>
  <c r="E3052" i="19"/>
  <c r="D3052" i="19"/>
  <c r="E3051" i="19"/>
  <c r="D3051" i="19"/>
  <c r="E3050" i="19"/>
  <c r="D3050" i="19"/>
  <c r="E3049" i="19"/>
  <c r="D3049" i="19"/>
  <c r="E3048" i="19"/>
  <c r="D3048" i="19"/>
  <c r="E3047" i="19"/>
  <c r="D3047" i="19"/>
  <c r="E3046" i="19"/>
  <c r="D3046" i="19"/>
  <c r="E3045" i="19"/>
  <c r="D3045" i="19"/>
  <c r="E3044" i="19"/>
  <c r="D3044" i="19"/>
  <c r="E3043" i="19"/>
  <c r="D3043" i="19"/>
  <c r="E3042" i="19"/>
  <c r="D3042" i="19"/>
  <c r="E3041" i="19"/>
  <c r="D3041" i="19"/>
  <c r="E3040" i="19"/>
  <c r="D3040" i="19"/>
  <c r="E3039" i="19"/>
  <c r="D3039" i="19"/>
  <c r="E3038" i="19"/>
  <c r="D3038" i="19"/>
  <c r="E3037" i="19"/>
  <c r="D3037" i="19"/>
  <c r="E3036" i="19"/>
  <c r="D3036" i="19"/>
  <c r="E3035" i="19"/>
  <c r="D3035" i="19"/>
  <c r="E3034" i="19"/>
  <c r="D3034" i="19"/>
  <c r="E3033" i="19"/>
  <c r="D3033" i="19"/>
  <c r="E3032" i="19"/>
  <c r="D3032" i="19"/>
  <c r="E3031" i="19"/>
  <c r="D3031" i="19"/>
  <c r="E3030" i="19"/>
  <c r="D3030" i="19"/>
  <c r="E3029" i="19"/>
  <c r="D3029" i="19"/>
  <c r="E3028" i="19"/>
  <c r="D3028" i="19"/>
  <c r="E3027" i="19"/>
  <c r="D3027" i="19"/>
  <c r="E3026" i="19"/>
  <c r="D3026" i="19"/>
  <c r="E3025" i="19"/>
  <c r="D3025" i="19"/>
  <c r="E3024" i="19"/>
  <c r="D3024" i="19"/>
  <c r="E3023" i="19"/>
  <c r="D3023" i="19"/>
  <c r="E3022" i="19"/>
  <c r="D3022" i="19"/>
  <c r="E3021" i="19"/>
  <c r="D3021" i="19"/>
  <c r="E3020" i="19"/>
  <c r="D3020" i="19"/>
  <c r="E3019" i="19"/>
  <c r="D3019" i="19"/>
  <c r="E3018" i="19"/>
  <c r="D3018" i="19"/>
  <c r="E3017" i="19"/>
  <c r="D3017" i="19"/>
  <c r="E3016" i="19"/>
  <c r="D3016" i="19"/>
  <c r="E3015" i="19"/>
  <c r="D3015" i="19"/>
  <c r="E3014" i="19"/>
  <c r="D3014" i="19"/>
  <c r="E3013" i="19"/>
  <c r="D3013" i="19"/>
  <c r="E3012" i="19"/>
  <c r="D3012" i="19"/>
  <c r="E3011" i="19"/>
  <c r="D3011" i="19"/>
  <c r="E3010" i="19"/>
  <c r="D3010" i="19"/>
  <c r="E3009" i="19"/>
  <c r="D3009" i="19"/>
  <c r="E3008" i="19"/>
  <c r="D3008" i="19"/>
  <c r="E3007" i="19"/>
  <c r="D3007" i="19"/>
  <c r="E3006" i="19"/>
  <c r="D3006" i="19"/>
  <c r="E3005" i="19"/>
  <c r="D3005" i="19"/>
  <c r="E3004" i="19"/>
  <c r="D3004" i="19"/>
  <c r="E3003" i="19"/>
  <c r="D3003" i="19"/>
  <c r="E3002" i="19"/>
  <c r="D3002" i="19"/>
  <c r="E3001" i="19"/>
  <c r="D3001" i="19"/>
  <c r="E3000" i="19"/>
  <c r="D3000" i="19"/>
  <c r="E2999" i="19"/>
  <c r="D2999" i="19"/>
  <c r="E2998" i="19"/>
  <c r="D2998" i="19"/>
  <c r="E2997" i="19"/>
  <c r="D2997" i="19"/>
  <c r="E2996" i="19"/>
  <c r="D2996" i="19"/>
  <c r="E2995" i="19"/>
  <c r="D2995" i="19"/>
  <c r="E2994" i="19"/>
  <c r="D2994" i="19"/>
  <c r="E2993" i="19"/>
  <c r="D2993" i="19"/>
  <c r="E2992" i="19"/>
  <c r="D2992" i="19"/>
  <c r="E2991" i="19"/>
  <c r="D2991" i="19"/>
  <c r="E2990" i="19"/>
  <c r="D2990" i="19"/>
  <c r="E2989" i="19"/>
  <c r="D2989" i="19"/>
  <c r="E2988" i="19"/>
  <c r="D2988" i="19"/>
  <c r="E2987" i="19"/>
  <c r="D2987" i="19"/>
  <c r="E2986" i="19"/>
  <c r="D2986" i="19"/>
  <c r="E2985" i="19"/>
  <c r="D2985" i="19"/>
  <c r="E2984" i="19"/>
  <c r="D2984" i="19"/>
  <c r="E2983" i="19"/>
  <c r="D2983" i="19"/>
  <c r="E2982" i="19"/>
  <c r="D2982" i="19"/>
  <c r="E2981" i="19"/>
  <c r="D2981" i="19"/>
  <c r="E2980" i="19"/>
  <c r="D2980" i="19"/>
  <c r="E2979" i="19"/>
  <c r="D2979" i="19"/>
  <c r="E2978" i="19"/>
  <c r="D2978" i="19"/>
  <c r="E2977" i="19"/>
  <c r="D2977" i="19"/>
  <c r="E2976" i="19"/>
  <c r="D2976" i="19"/>
  <c r="E2975" i="19"/>
  <c r="D2975" i="19"/>
  <c r="E2974" i="19"/>
  <c r="D2974" i="19"/>
  <c r="E2973" i="19"/>
  <c r="D2973" i="19"/>
  <c r="E2972" i="19"/>
  <c r="D2972" i="19"/>
  <c r="E2971" i="19"/>
  <c r="D2971" i="19"/>
  <c r="E2970" i="19"/>
  <c r="D2970" i="19"/>
  <c r="E2969" i="19"/>
  <c r="D2969" i="19"/>
  <c r="E2968" i="19"/>
  <c r="D2968" i="19"/>
  <c r="E2967" i="19"/>
  <c r="D2967" i="19"/>
  <c r="E2966" i="19"/>
  <c r="D2966" i="19"/>
  <c r="E2965" i="19"/>
  <c r="D2965" i="19"/>
  <c r="E2964" i="19"/>
  <c r="D2964" i="19"/>
  <c r="E2963" i="19"/>
  <c r="D2963" i="19"/>
  <c r="E2962" i="19"/>
  <c r="D2962" i="19"/>
  <c r="E2961" i="19"/>
  <c r="D2961" i="19"/>
  <c r="E2960" i="19"/>
  <c r="D2960" i="19"/>
  <c r="E2959" i="19"/>
  <c r="D2959" i="19"/>
  <c r="E2958" i="19"/>
  <c r="D2958" i="19"/>
  <c r="E2957" i="19"/>
  <c r="D2957" i="19"/>
  <c r="E2956" i="19"/>
  <c r="D2956" i="19"/>
  <c r="E2955" i="19"/>
  <c r="D2955" i="19"/>
  <c r="E2954" i="19"/>
  <c r="D2954" i="19"/>
  <c r="E2953" i="19"/>
  <c r="D2953" i="19"/>
  <c r="E2952" i="19"/>
  <c r="D2952" i="19"/>
  <c r="E2951" i="19"/>
  <c r="D2951" i="19"/>
  <c r="E2950" i="19"/>
  <c r="D2950" i="19"/>
  <c r="E2949" i="19"/>
  <c r="D2949" i="19"/>
  <c r="E2948" i="19"/>
  <c r="D2948" i="19"/>
  <c r="E2947" i="19"/>
  <c r="D2947" i="19"/>
  <c r="E2946" i="19"/>
  <c r="D2946" i="19"/>
  <c r="E2945" i="19"/>
  <c r="D2945" i="19"/>
  <c r="E2944" i="19"/>
  <c r="D2944" i="19"/>
  <c r="E2943" i="19"/>
  <c r="D2943" i="19"/>
  <c r="E2942" i="19"/>
  <c r="D2942" i="19"/>
  <c r="E2941" i="19"/>
  <c r="D2941" i="19"/>
  <c r="E2940" i="19"/>
  <c r="D2940" i="19"/>
  <c r="E2939" i="19"/>
  <c r="D2939" i="19"/>
  <c r="E2938" i="19"/>
  <c r="D2938" i="19"/>
  <c r="E2937" i="19"/>
  <c r="D2937" i="19"/>
  <c r="E2936" i="19"/>
  <c r="D2936" i="19"/>
  <c r="E2935" i="19"/>
  <c r="D2935" i="19"/>
  <c r="E2934" i="19"/>
  <c r="D2934" i="19"/>
  <c r="E2933" i="19"/>
  <c r="D2933" i="19"/>
  <c r="E2932" i="19"/>
  <c r="D2932" i="19"/>
  <c r="E2931" i="19"/>
  <c r="D2931" i="19"/>
  <c r="E2930" i="19"/>
  <c r="D2930" i="19"/>
  <c r="E2929" i="19"/>
  <c r="D2929" i="19"/>
  <c r="E2928" i="19"/>
  <c r="D2928" i="19"/>
  <c r="E2927" i="19"/>
  <c r="D2927" i="19"/>
  <c r="E2926" i="19"/>
  <c r="D2926" i="19"/>
  <c r="E2925" i="19"/>
  <c r="D2925" i="19"/>
  <c r="E2924" i="19"/>
  <c r="D2924" i="19"/>
  <c r="E2923" i="19"/>
  <c r="D2923" i="19"/>
  <c r="E2922" i="19"/>
  <c r="D2922" i="19"/>
  <c r="E2921" i="19"/>
  <c r="D2921" i="19"/>
  <c r="E2920" i="19"/>
  <c r="D2920" i="19"/>
  <c r="E2919" i="19"/>
  <c r="D2919" i="19"/>
  <c r="E2918" i="19"/>
  <c r="D2918" i="19"/>
  <c r="E2917" i="19"/>
  <c r="D2917" i="19"/>
  <c r="E2916" i="19"/>
  <c r="D2916" i="19"/>
  <c r="E2915" i="19"/>
  <c r="D2915" i="19"/>
  <c r="E2914" i="19"/>
  <c r="D2914" i="19"/>
  <c r="E2913" i="19"/>
  <c r="D2913" i="19"/>
  <c r="E2912" i="19"/>
  <c r="D2912" i="19"/>
  <c r="E2911" i="19"/>
  <c r="D2911" i="19"/>
  <c r="E2910" i="19"/>
  <c r="D2910" i="19"/>
  <c r="E2909" i="19"/>
  <c r="D2909" i="19"/>
  <c r="E2908" i="19"/>
  <c r="D2908" i="19"/>
  <c r="E2907" i="19"/>
  <c r="D2907" i="19"/>
  <c r="E2906" i="19"/>
  <c r="D2906" i="19"/>
  <c r="E2905" i="19"/>
  <c r="D2905" i="19"/>
  <c r="E2904" i="19"/>
  <c r="D2904" i="19"/>
  <c r="E2903" i="19"/>
  <c r="D2903" i="19"/>
  <c r="E2902" i="19"/>
  <c r="D2902" i="19"/>
  <c r="E2901" i="19"/>
  <c r="D2901" i="19"/>
  <c r="E2900" i="19"/>
  <c r="D2900" i="19"/>
  <c r="E2899" i="19"/>
  <c r="D2899" i="19"/>
  <c r="E2898" i="19"/>
  <c r="D2898" i="19"/>
  <c r="E2897" i="19"/>
  <c r="D2897" i="19"/>
  <c r="E2896" i="19"/>
  <c r="D2896" i="19"/>
  <c r="E2895" i="19"/>
  <c r="D2895" i="19"/>
  <c r="E2894" i="19"/>
  <c r="D2894" i="19"/>
  <c r="E2893" i="19"/>
  <c r="D2893" i="19"/>
  <c r="E2892" i="19"/>
  <c r="D2892" i="19"/>
  <c r="E2891" i="19"/>
  <c r="D2891" i="19"/>
  <c r="E2890" i="19"/>
  <c r="D2890" i="19"/>
  <c r="E2889" i="19"/>
  <c r="D2889" i="19"/>
  <c r="E2888" i="19"/>
  <c r="D2888" i="19"/>
  <c r="E2887" i="19"/>
  <c r="D2887" i="19"/>
  <c r="E2886" i="19"/>
  <c r="D2886" i="19"/>
  <c r="E2885" i="19"/>
  <c r="D2885" i="19"/>
  <c r="E2884" i="19"/>
  <c r="D2884" i="19"/>
  <c r="E2883" i="19"/>
  <c r="D2883" i="19"/>
  <c r="E2882" i="19"/>
  <c r="D2882" i="19"/>
  <c r="E2881" i="19"/>
  <c r="D2881" i="19"/>
  <c r="E2880" i="19"/>
  <c r="D2880" i="19"/>
  <c r="E2879" i="19"/>
  <c r="D2879" i="19"/>
  <c r="E2878" i="19"/>
  <c r="D2878" i="19"/>
  <c r="E2877" i="19"/>
  <c r="D2877" i="19"/>
  <c r="E2876" i="19"/>
  <c r="D2876" i="19"/>
  <c r="E2875" i="19"/>
  <c r="D2875" i="19"/>
  <c r="E2874" i="19"/>
  <c r="D2874" i="19"/>
  <c r="E2873" i="19"/>
  <c r="D2873" i="19"/>
  <c r="E2872" i="19"/>
  <c r="D2872" i="19"/>
  <c r="E2871" i="19"/>
  <c r="D2871" i="19"/>
  <c r="E2870" i="19"/>
  <c r="D2870" i="19"/>
  <c r="E2869" i="19"/>
  <c r="D2869" i="19"/>
  <c r="E2868" i="19"/>
  <c r="D2868" i="19"/>
  <c r="E2867" i="19"/>
  <c r="D2867" i="19"/>
  <c r="E2866" i="19"/>
  <c r="D2866" i="19"/>
  <c r="E2865" i="19"/>
  <c r="D2865" i="19"/>
  <c r="E2864" i="19"/>
  <c r="D2864" i="19"/>
  <c r="E2863" i="19"/>
  <c r="D2863" i="19"/>
  <c r="E2862" i="19"/>
  <c r="D2862" i="19"/>
  <c r="E2861" i="19"/>
  <c r="D2861" i="19"/>
  <c r="E2860" i="19"/>
  <c r="D2860" i="19"/>
  <c r="E2859" i="19"/>
  <c r="D2859" i="19"/>
  <c r="E2858" i="19"/>
  <c r="D2858" i="19"/>
  <c r="E2857" i="19"/>
  <c r="D2857" i="19"/>
  <c r="E2856" i="19"/>
  <c r="D2856" i="19"/>
  <c r="E2855" i="19"/>
  <c r="D2855" i="19"/>
  <c r="E2854" i="19"/>
  <c r="D2854" i="19"/>
  <c r="E2853" i="19"/>
  <c r="D2853" i="19"/>
  <c r="E2852" i="19"/>
  <c r="D2852" i="19"/>
  <c r="E2851" i="19"/>
  <c r="D2851" i="19"/>
  <c r="E2850" i="19"/>
  <c r="D2850" i="19"/>
  <c r="E2849" i="19"/>
  <c r="D2849" i="19"/>
  <c r="E2848" i="19"/>
  <c r="D2848" i="19"/>
  <c r="E2847" i="19"/>
  <c r="D2847" i="19"/>
  <c r="E2846" i="19"/>
  <c r="D2846" i="19"/>
  <c r="E2845" i="19"/>
  <c r="D2845" i="19"/>
  <c r="E2844" i="19"/>
  <c r="D2844" i="19"/>
  <c r="E2843" i="19"/>
  <c r="D2843" i="19"/>
  <c r="E2842" i="19"/>
  <c r="D2842" i="19"/>
  <c r="E2841" i="19"/>
  <c r="D2841" i="19"/>
  <c r="E2840" i="19"/>
  <c r="D2840" i="19"/>
  <c r="E2839" i="19"/>
  <c r="D2839" i="19"/>
  <c r="E2838" i="19"/>
  <c r="D2838" i="19"/>
  <c r="E2837" i="19"/>
  <c r="D2837" i="19"/>
  <c r="E2836" i="19"/>
  <c r="D2836" i="19"/>
  <c r="E2835" i="19"/>
  <c r="D2835" i="19"/>
  <c r="E2834" i="19"/>
  <c r="D2834" i="19"/>
  <c r="E2833" i="19"/>
  <c r="D2833" i="19"/>
  <c r="E2832" i="19"/>
  <c r="D2832" i="19"/>
  <c r="E2831" i="19"/>
  <c r="D2831" i="19"/>
  <c r="E2830" i="19"/>
  <c r="D2830" i="19"/>
  <c r="E2829" i="19"/>
  <c r="D2829" i="19"/>
  <c r="E2828" i="19"/>
  <c r="D2828" i="19"/>
  <c r="E2827" i="19"/>
  <c r="D2827" i="19"/>
  <c r="E2826" i="19"/>
  <c r="D2826" i="19"/>
  <c r="E2825" i="19"/>
  <c r="D2825" i="19"/>
  <c r="E2824" i="19"/>
  <c r="D2824" i="19"/>
  <c r="E2823" i="19"/>
  <c r="D2823" i="19"/>
  <c r="E2822" i="19"/>
  <c r="D2822" i="19"/>
  <c r="E2821" i="19"/>
  <c r="D2821" i="19"/>
  <c r="E2820" i="19"/>
  <c r="D2820" i="19"/>
  <c r="E2819" i="19"/>
  <c r="D2819" i="19"/>
  <c r="E2818" i="19"/>
  <c r="D2818" i="19"/>
  <c r="E2817" i="19"/>
  <c r="D2817" i="19"/>
  <c r="E2816" i="19"/>
  <c r="D2816" i="19"/>
  <c r="E2815" i="19"/>
  <c r="D2815" i="19"/>
  <c r="E2814" i="19"/>
  <c r="D2814" i="19"/>
  <c r="E2813" i="19"/>
  <c r="D2813" i="19"/>
  <c r="E2812" i="19"/>
  <c r="D2812" i="19"/>
  <c r="E2811" i="19"/>
  <c r="D2811" i="19"/>
  <c r="E2810" i="19"/>
  <c r="D2810" i="19"/>
  <c r="E2809" i="19"/>
  <c r="D2809" i="19"/>
  <c r="E2808" i="19"/>
  <c r="D2808" i="19"/>
  <c r="E2807" i="19"/>
  <c r="D2807" i="19"/>
  <c r="E2806" i="19"/>
  <c r="D2806" i="19"/>
  <c r="E2805" i="19"/>
  <c r="D2805" i="19"/>
  <c r="E2804" i="19"/>
  <c r="D2804" i="19"/>
  <c r="E2803" i="19"/>
  <c r="D2803" i="19"/>
  <c r="E2802" i="19"/>
  <c r="D2802" i="19"/>
  <c r="E2801" i="19"/>
  <c r="D2801" i="19"/>
  <c r="E2800" i="19"/>
  <c r="D2800" i="19"/>
  <c r="E2799" i="19"/>
  <c r="D2799" i="19"/>
  <c r="E2798" i="19"/>
  <c r="D2798" i="19"/>
  <c r="E2797" i="19"/>
  <c r="D2797" i="19"/>
  <c r="E2796" i="19"/>
  <c r="D2796" i="19"/>
  <c r="E2795" i="19"/>
  <c r="D2795" i="19"/>
  <c r="E2794" i="19"/>
  <c r="D2794" i="19"/>
  <c r="E2793" i="19"/>
  <c r="D2793" i="19"/>
  <c r="E2792" i="19"/>
  <c r="D2792" i="19"/>
  <c r="E2791" i="19"/>
  <c r="D2791" i="19"/>
  <c r="E2790" i="19"/>
  <c r="D2790" i="19"/>
  <c r="E2789" i="19"/>
  <c r="D2789" i="19"/>
  <c r="E2788" i="19"/>
  <c r="D2788" i="19"/>
  <c r="E2787" i="19"/>
  <c r="D2787" i="19"/>
  <c r="E2786" i="19"/>
  <c r="D2786" i="19"/>
  <c r="E2785" i="19"/>
  <c r="D2785" i="19"/>
  <c r="E2784" i="19"/>
  <c r="D2784" i="19"/>
  <c r="E2783" i="19"/>
  <c r="D2783" i="19"/>
  <c r="E2782" i="19"/>
  <c r="D2782" i="19"/>
  <c r="E2781" i="19"/>
  <c r="D2781" i="19"/>
  <c r="E2780" i="19"/>
  <c r="D2780" i="19"/>
  <c r="E2779" i="19"/>
  <c r="D2779" i="19"/>
  <c r="E2778" i="19"/>
  <c r="D2778" i="19"/>
  <c r="E2777" i="19"/>
  <c r="D2777" i="19"/>
  <c r="E2776" i="19"/>
  <c r="D2776" i="19"/>
  <c r="E2775" i="19"/>
  <c r="D2775" i="19"/>
  <c r="E2774" i="19"/>
  <c r="D2774" i="19"/>
  <c r="E2773" i="19"/>
  <c r="D2773" i="19"/>
  <c r="E2772" i="19"/>
  <c r="D2772" i="19"/>
  <c r="E2771" i="19"/>
  <c r="D2771" i="19"/>
  <c r="E2770" i="19"/>
  <c r="D2770" i="19"/>
  <c r="E2769" i="19"/>
  <c r="D2769" i="19"/>
  <c r="E2768" i="19"/>
  <c r="D2768" i="19"/>
  <c r="E2767" i="19"/>
  <c r="D2767" i="19"/>
  <c r="E2766" i="19"/>
  <c r="D2766" i="19"/>
  <c r="E2765" i="19"/>
  <c r="D2765" i="19"/>
  <c r="E2764" i="19"/>
  <c r="D2764" i="19"/>
  <c r="E2763" i="19"/>
  <c r="D2763" i="19"/>
  <c r="E2762" i="19"/>
  <c r="D2762" i="19"/>
  <c r="E2761" i="19"/>
  <c r="D2761" i="19"/>
  <c r="E2760" i="19"/>
  <c r="D2760" i="19"/>
  <c r="E2759" i="19"/>
  <c r="D2759" i="19"/>
  <c r="E2758" i="19"/>
  <c r="D2758" i="19"/>
  <c r="E2757" i="19"/>
  <c r="D2757" i="19"/>
  <c r="E2756" i="19"/>
  <c r="D2756" i="19"/>
  <c r="E2755" i="19"/>
  <c r="D2755" i="19"/>
  <c r="E2754" i="19"/>
  <c r="D2754" i="19"/>
  <c r="E2753" i="19"/>
  <c r="D2753" i="19"/>
  <c r="E2752" i="19"/>
  <c r="D2752" i="19"/>
  <c r="E2751" i="19"/>
  <c r="D2751" i="19"/>
  <c r="E2750" i="19"/>
  <c r="D2750" i="19"/>
  <c r="E2749" i="19"/>
  <c r="D2749" i="19"/>
  <c r="E2748" i="19"/>
  <c r="D2748" i="19"/>
  <c r="E2747" i="19"/>
  <c r="D2747" i="19"/>
  <c r="E2746" i="19"/>
  <c r="D2746" i="19"/>
  <c r="E2745" i="19"/>
  <c r="D2745" i="19"/>
  <c r="E2744" i="19"/>
  <c r="D2744" i="19"/>
  <c r="E2743" i="19"/>
  <c r="D2743" i="19"/>
  <c r="E2742" i="19"/>
  <c r="D2742" i="19"/>
  <c r="E2741" i="19"/>
  <c r="D2741" i="19"/>
  <c r="E2740" i="19"/>
  <c r="D2740" i="19"/>
  <c r="E2739" i="19"/>
  <c r="D2739" i="19"/>
  <c r="E2738" i="19"/>
  <c r="D2738" i="19"/>
  <c r="E2737" i="19"/>
  <c r="D2737" i="19"/>
  <c r="E2736" i="19"/>
  <c r="D2736" i="19"/>
  <c r="E2735" i="19"/>
  <c r="D2735" i="19"/>
  <c r="E2734" i="19"/>
  <c r="D2734" i="19"/>
  <c r="E2733" i="19"/>
  <c r="D2733" i="19"/>
  <c r="E2732" i="19"/>
  <c r="D2732" i="19"/>
  <c r="E2731" i="19"/>
  <c r="D2731" i="19"/>
  <c r="E2730" i="19"/>
  <c r="D2730" i="19"/>
  <c r="E2729" i="19"/>
  <c r="D2729" i="19"/>
  <c r="E2728" i="19"/>
  <c r="D2728" i="19"/>
  <c r="E2727" i="19"/>
  <c r="D2727" i="19"/>
  <c r="E2726" i="19"/>
  <c r="D2726" i="19"/>
  <c r="E2725" i="19"/>
  <c r="D2725" i="19"/>
  <c r="E2724" i="19"/>
  <c r="D2724" i="19"/>
  <c r="E2723" i="19"/>
  <c r="D2723" i="19"/>
  <c r="E2722" i="19"/>
  <c r="D2722" i="19"/>
  <c r="E2721" i="19"/>
  <c r="D2721" i="19"/>
  <c r="E2720" i="19"/>
  <c r="D2720" i="19"/>
  <c r="E2719" i="19"/>
  <c r="D2719" i="19"/>
  <c r="E2718" i="19"/>
  <c r="D2718" i="19"/>
  <c r="E2717" i="19"/>
  <c r="D2717" i="19"/>
  <c r="E2716" i="19"/>
  <c r="D2716" i="19"/>
  <c r="E2715" i="19"/>
  <c r="D2715" i="19"/>
  <c r="E2714" i="19"/>
  <c r="D2714" i="19"/>
  <c r="E2713" i="19"/>
  <c r="D2713" i="19"/>
  <c r="E2712" i="19"/>
  <c r="D2712" i="19"/>
  <c r="E2711" i="19"/>
  <c r="D2711" i="19"/>
  <c r="E2710" i="19"/>
  <c r="D2710" i="19"/>
  <c r="E2709" i="19"/>
  <c r="D2709" i="19"/>
  <c r="E2708" i="19"/>
  <c r="D2708" i="19"/>
  <c r="E2707" i="19"/>
  <c r="D2707" i="19"/>
  <c r="E2706" i="19"/>
  <c r="D2706" i="19"/>
  <c r="E2705" i="19"/>
  <c r="D2705" i="19"/>
  <c r="E2704" i="19"/>
  <c r="D2704" i="19"/>
  <c r="E2703" i="19"/>
  <c r="D2703" i="19"/>
  <c r="E2702" i="19"/>
  <c r="D2702" i="19"/>
  <c r="E2701" i="19"/>
  <c r="D2701" i="19"/>
  <c r="E2700" i="19"/>
  <c r="D2700" i="19"/>
  <c r="E2699" i="19"/>
  <c r="D2699" i="19"/>
  <c r="E2698" i="19"/>
  <c r="D2698" i="19"/>
  <c r="E2697" i="19"/>
  <c r="D2697" i="19"/>
  <c r="E2696" i="19"/>
  <c r="D2696" i="19"/>
  <c r="E2695" i="19"/>
  <c r="D2695" i="19"/>
  <c r="E2694" i="19"/>
  <c r="D2694" i="19"/>
  <c r="E2693" i="19"/>
  <c r="D2693" i="19"/>
  <c r="E2692" i="19"/>
  <c r="D2692" i="19"/>
  <c r="E2691" i="19"/>
  <c r="D2691" i="19"/>
  <c r="E2690" i="19"/>
  <c r="D2690" i="19"/>
  <c r="E2689" i="19"/>
  <c r="D2689" i="19"/>
  <c r="E2688" i="19"/>
  <c r="D2688" i="19"/>
  <c r="E2687" i="19"/>
  <c r="D2687" i="19"/>
  <c r="E2686" i="19"/>
  <c r="D2686" i="19"/>
  <c r="E2685" i="19"/>
  <c r="D2685" i="19"/>
  <c r="E2684" i="19"/>
  <c r="D2684" i="19"/>
  <c r="E2683" i="19"/>
  <c r="D2683" i="19"/>
  <c r="E2682" i="19"/>
  <c r="D2682" i="19"/>
  <c r="E2681" i="19"/>
  <c r="D2681" i="19"/>
  <c r="E2680" i="19"/>
  <c r="D2680" i="19"/>
  <c r="E2679" i="19"/>
  <c r="D2679" i="19"/>
  <c r="E2678" i="19"/>
  <c r="D2678" i="19"/>
  <c r="E2677" i="19"/>
  <c r="D2677" i="19"/>
  <c r="E2676" i="19"/>
  <c r="D2676" i="19"/>
  <c r="E2675" i="19"/>
  <c r="D2675" i="19"/>
  <c r="E2674" i="19"/>
  <c r="D2674" i="19"/>
  <c r="E2673" i="19"/>
  <c r="D2673" i="19"/>
  <c r="E2672" i="19"/>
  <c r="D2672" i="19"/>
  <c r="E2671" i="19"/>
  <c r="D2671" i="19"/>
  <c r="E2670" i="19"/>
  <c r="D2670" i="19"/>
  <c r="E2669" i="19"/>
  <c r="D2669" i="19"/>
  <c r="E2668" i="19"/>
  <c r="D2668" i="19"/>
  <c r="E2667" i="19"/>
  <c r="D2667" i="19"/>
  <c r="E2666" i="19"/>
  <c r="D2666" i="19"/>
  <c r="E2665" i="19"/>
  <c r="D2665" i="19"/>
  <c r="E2664" i="19"/>
  <c r="D2664" i="19"/>
  <c r="E2663" i="19"/>
  <c r="D2663" i="19"/>
  <c r="E2662" i="19"/>
  <c r="D2662" i="19"/>
  <c r="E2661" i="19"/>
  <c r="D2661" i="19"/>
  <c r="E2660" i="19"/>
  <c r="D2660" i="19"/>
  <c r="E2659" i="19"/>
  <c r="D2659" i="19"/>
  <c r="E2658" i="19"/>
  <c r="D2658" i="19"/>
  <c r="E2657" i="19"/>
  <c r="D2657" i="19"/>
  <c r="E2656" i="19"/>
  <c r="D2656" i="19"/>
  <c r="E2655" i="19"/>
  <c r="D2655" i="19"/>
  <c r="E2654" i="19"/>
  <c r="D2654" i="19"/>
  <c r="E2653" i="19"/>
  <c r="D2653" i="19"/>
  <c r="E2652" i="19"/>
  <c r="D2652" i="19"/>
  <c r="E2651" i="19"/>
  <c r="D2651" i="19"/>
  <c r="E2650" i="19"/>
  <c r="D2650" i="19"/>
  <c r="E2649" i="19"/>
  <c r="D2649" i="19"/>
  <c r="E2648" i="19"/>
  <c r="D2648" i="19"/>
  <c r="E2647" i="19"/>
  <c r="D2647" i="19"/>
  <c r="E2646" i="19"/>
  <c r="D2646" i="19"/>
  <c r="E2645" i="19"/>
  <c r="D2645" i="19"/>
  <c r="E2644" i="19"/>
  <c r="D2644" i="19"/>
  <c r="E2643" i="19"/>
  <c r="D2643" i="19"/>
  <c r="E2642" i="19"/>
  <c r="D2642" i="19"/>
  <c r="E2641" i="19"/>
  <c r="D2641" i="19"/>
  <c r="E2640" i="19"/>
  <c r="D2640" i="19"/>
  <c r="E2639" i="19"/>
  <c r="D2639" i="19"/>
  <c r="E2638" i="19"/>
  <c r="D2638" i="19"/>
  <c r="E2637" i="19"/>
  <c r="D2637" i="19"/>
  <c r="E2636" i="19"/>
  <c r="D2636" i="19"/>
  <c r="E2635" i="19"/>
  <c r="D2635" i="19"/>
  <c r="E2634" i="19"/>
  <c r="D2634" i="19"/>
  <c r="E2633" i="19"/>
  <c r="D2633" i="19"/>
  <c r="E2632" i="19"/>
  <c r="D2632" i="19"/>
  <c r="E2631" i="19"/>
  <c r="D2631" i="19"/>
  <c r="E2630" i="19"/>
  <c r="D2630" i="19"/>
  <c r="E2629" i="19"/>
  <c r="D2629" i="19"/>
  <c r="E2628" i="19"/>
  <c r="D2628" i="19"/>
  <c r="E2627" i="19"/>
  <c r="D2627" i="19"/>
  <c r="E2626" i="19"/>
  <c r="D2626" i="19"/>
  <c r="E2625" i="19"/>
  <c r="D2625" i="19"/>
  <c r="E2624" i="19"/>
  <c r="D2624" i="19"/>
  <c r="E2623" i="19"/>
  <c r="D2623" i="19"/>
  <c r="E2622" i="19"/>
  <c r="D2622" i="19"/>
  <c r="E2621" i="19"/>
  <c r="D2621" i="19"/>
  <c r="E2620" i="19"/>
  <c r="D2620" i="19"/>
  <c r="E2619" i="19"/>
  <c r="D2619" i="19"/>
  <c r="E2618" i="19"/>
  <c r="D2618" i="19"/>
  <c r="E2617" i="19"/>
  <c r="D2617" i="19"/>
  <c r="E2616" i="19"/>
  <c r="D2616" i="19"/>
  <c r="E2615" i="19"/>
  <c r="D2615" i="19"/>
  <c r="E2614" i="19"/>
  <c r="D2614" i="19"/>
  <c r="E2613" i="19"/>
  <c r="D2613" i="19"/>
  <c r="E2612" i="19"/>
  <c r="D2612" i="19"/>
  <c r="E2611" i="19"/>
  <c r="D2611" i="19"/>
  <c r="E2610" i="19"/>
  <c r="D2610" i="19"/>
  <c r="E2609" i="19"/>
  <c r="D2609" i="19"/>
  <c r="E2608" i="19"/>
  <c r="D2608" i="19"/>
  <c r="E2607" i="19"/>
  <c r="D2607" i="19"/>
  <c r="E2606" i="19"/>
  <c r="D2606" i="19"/>
  <c r="E2605" i="19"/>
  <c r="D2605" i="19"/>
  <c r="E2604" i="19"/>
  <c r="D2604" i="19"/>
  <c r="E2603" i="19"/>
  <c r="D2603" i="19"/>
  <c r="E2602" i="19"/>
  <c r="D2602" i="19"/>
  <c r="E2601" i="19"/>
  <c r="D2601" i="19"/>
  <c r="E2600" i="19"/>
  <c r="D2600" i="19"/>
  <c r="E2599" i="19"/>
  <c r="D2599" i="19"/>
  <c r="E2598" i="19"/>
  <c r="D2598" i="19"/>
  <c r="E2597" i="19"/>
  <c r="D2597" i="19"/>
  <c r="E2596" i="19"/>
  <c r="D2596" i="19"/>
  <c r="E2595" i="19"/>
  <c r="D2595" i="19"/>
  <c r="E2594" i="19"/>
  <c r="D2594" i="19"/>
  <c r="E2593" i="19"/>
  <c r="D2593" i="19"/>
  <c r="E2592" i="19"/>
  <c r="D2592" i="19"/>
  <c r="E2591" i="19"/>
  <c r="D2591" i="19"/>
  <c r="E2590" i="19"/>
  <c r="D2590" i="19"/>
  <c r="E2589" i="19"/>
  <c r="D2589" i="19"/>
  <c r="E2588" i="19"/>
  <c r="D2588" i="19"/>
  <c r="E2587" i="19"/>
  <c r="D2587" i="19"/>
  <c r="E2586" i="19"/>
  <c r="D2586" i="19"/>
  <c r="E2585" i="19"/>
  <c r="D2585" i="19"/>
  <c r="E2584" i="19"/>
  <c r="D2584" i="19"/>
  <c r="E2583" i="19"/>
  <c r="D2583" i="19"/>
  <c r="E2582" i="19"/>
  <c r="D2582" i="19"/>
  <c r="E2581" i="19"/>
  <c r="D2581" i="19"/>
  <c r="E2580" i="19"/>
  <c r="D2580" i="19"/>
  <c r="E2579" i="19"/>
  <c r="D2579" i="19"/>
  <c r="E2578" i="19"/>
  <c r="D2578" i="19"/>
  <c r="E2577" i="19"/>
  <c r="D2577" i="19"/>
  <c r="E2576" i="19"/>
  <c r="D2576" i="19"/>
  <c r="E2575" i="19"/>
  <c r="D2575" i="19"/>
  <c r="E2574" i="19"/>
  <c r="D2574" i="19"/>
  <c r="E2573" i="19"/>
  <c r="D2573" i="19"/>
  <c r="E2572" i="19"/>
  <c r="D2572" i="19"/>
  <c r="E2571" i="19"/>
  <c r="D2571" i="19"/>
  <c r="E2570" i="19"/>
  <c r="D2570" i="19"/>
  <c r="E2569" i="19"/>
  <c r="D2569" i="19"/>
  <c r="E2568" i="19"/>
  <c r="D2568" i="19"/>
  <c r="E2567" i="19"/>
  <c r="D2567" i="19"/>
  <c r="E2566" i="19"/>
  <c r="D2566" i="19"/>
  <c r="E2565" i="19"/>
  <c r="D2565" i="19"/>
  <c r="E2564" i="19"/>
  <c r="D2564" i="19"/>
  <c r="E2563" i="19"/>
  <c r="D2563" i="19"/>
  <c r="E2562" i="19"/>
  <c r="D2562" i="19"/>
  <c r="E2561" i="19"/>
  <c r="D2561" i="19"/>
  <c r="E2560" i="19"/>
  <c r="D2560" i="19"/>
  <c r="E2559" i="19"/>
  <c r="D2559" i="19"/>
  <c r="E2558" i="19"/>
  <c r="D2558" i="19"/>
  <c r="E2557" i="19"/>
  <c r="D2557" i="19"/>
  <c r="E2556" i="19"/>
  <c r="D2556" i="19"/>
  <c r="E2555" i="19"/>
  <c r="D2555" i="19"/>
  <c r="E2554" i="19"/>
  <c r="D2554" i="19"/>
  <c r="E2553" i="19"/>
  <c r="D2553" i="19"/>
  <c r="E2552" i="19"/>
  <c r="D2552" i="19"/>
  <c r="E2551" i="19"/>
  <c r="D2551" i="19"/>
  <c r="E2550" i="19"/>
  <c r="D2550" i="19"/>
  <c r="E2549" i="19"/>
  <c r="D2549" i="19"/>
  <c r="E2548" i="19"/>
  <c r="D2548" i="19"/>
  <c r="E2547" i="19"/>
  <c r="D2547" i="19"/>
  <c r="E2546" i="19"/>
  <c r="D2546" i="19"/>
  <c r="E2545" i="19"/>
  <c r="D2545" i="19"/>
  <c r="E2544" i="19"/>
  <c r="D2544" i="19"/>
  <c r="E2543" i="19"/>
  <c r="D2543" i="19"/>
  <c r="E2542" i="19"/>
  <c r="D2542" i="19"/>
  <c r="E2541" i="19"/>
  <c r="D2541" i="19"/>
  <c r="E2540" i="19"/>
  <c r="D2540" i="19"/>
  <c r="E2539" i="19"/>
  <c r="D2539" i="19"/>
  <c r="E2538" i="19"/>
  <c r="D2538" i="19"/>
  <c r="E2537" i="19"/>
  <c r="D2537" i="19"/>
  <c r="E2536" i="19"/>
  <c r="D2536" i="19"/>
  <c r="E2535" i="19"/>
  <c r="D2535" i="19"/>
  <c r="E2534" i="19"/>
  <c r="D2534" i="19"/>
  <c r="E2533" i="19"/>
  <c r="D2533" i="19"/>
  <c r="E2532" i="19"/>
  <c r="D2532" i="19"/>
  <c r="E2531" i="19"/>
  <c r="D2531" i="19"/>
  <c r="E2530" i="19"/>
  <c r="D2530" i="19"/>
  <c r="E2529" i="19"/>
  <c r="D2529" i="19"/>
  <c r="E2528" i="19"/>
  <c r="D2528" i="19"/>
  <c r="E2527" i="19"/>
  <c r="D2527" i="19"/>
  <c r="E2526" i="19"/>
  <c r="D2526" i="19"/>
  <c r="E2525" i="19"/>
  <c r="D2525" i="19"/>
  <c r="E2524" i="19"/>
  <c r="D2524" i="19"/>
  <c r="E2523" i="19"/>
  <c r="D2523" i="19"/>
  <c r="E2522" i="19"/>
  <c r="D2522" i="19"/>
  <c r="E2521" i="19"/>
  <c r="D2521" i="19"/>
  <c r="E2520" i="19"/>
  <c r="D2520" i="19"/>
  <c r="E2519" i="19"/>
  <c r="D2519" i="19"/>
  <c r="E2518" i="19"/>
  <c r="D2518" i="19"/>
  <c r="E2517" i="19"/>
  <c r="D2517" i="19"/>
  <c r="E2516" i="19"/>
  <c r="D2516" i="19"/>
  <c r="E2515" i="19"/>
  <c r="D2515" i="19"/>
  <c r="E2514" i="19"/>
  <c r="D2514" i="19"/>
  <c r="E2513" i="19"/>
  <c r="D2513" i="19"/>
  <c r="E2512" i="19"/>
  <c r="D2512" i="19"/>
  <c r="E2511" i="19"/>
  <c r="D2511" i="19"/>
  <c r="E2510" i="19"/>
  <c r="D2510" i="19"/>
  <c r="E2509" i="19"/>
  <c r="D2509" i="19"/>
  <c r="E2508" i="19"/>
  <c r="D2508" i="19"/>
  <c r="E2507" i="19"/>
  <c r="D2507" i="19"/>
  <c r="E2506" i="19"/>
  <c r="D2506" i="19"/>
  <c r="E2505" i="19"/>
  <c r="D2505" i="19"/>
  <c r="E2504" i="19"/>
  <c r="D2504" i="19"/>
  <c r="E2503" i="19"/>
  <c r="D2503" i="19"/>
  <c r="E2502" i="19"/>
  <c r="D2502" i="19"/>
  <c r="E2501" i="19"/>
  <c r="D2501" i="19"/>
  <c r="E2500" i="19"/>
  <c r="D2500" i="19"/>
  <c r="E2499" i="19"/>
  <c r="D2499" i="19"/>
  <c r="E2498" i="19"/>
  <c r="D2498" i="19"/>
  <c r="E2497" i="19"/>
  <c r="D2497" i="19"/>
  <c r="E2496" i="19"/>
  <c r="D2496" i="19"/>
  <c r="E2495" i="19"/>
  <c r="D2495" i="19"/>
  <c r="E2494" i="19"/>
  <c r="D2494" i="19"/>
  <c r="E2493" i="19"/>
  <c r="D2493" i="19"/>
  <c r="E2492" i="19"/>
  <c r="D2492" i="19"/>
  <c r="E2491" i="19"/>
  <c r="D2491" i="19"/>
  <c r="E2490" i="19"/>
  <c r="D2490" i="19"/>
  <c r="E2489" i="19"/>
  <c r="D2489" i="19"/>
  <c r="E2488" i="19"/>
  <c r="D2488" i="19"/>
  <c r="E2487" i="19"/>
  <c r="D2487" i="19"/>
  <c r="E2486" i="19"/>
  <c r="D2486" i="19"/>
  <c r="E2485" i="19"/>
  <c r="D2485" i="19"/>
  <c r="E2484" i="19"/>
  <c r="D2484" i="19"/>
  <c r="E2483" i="19"/>
  <c r="D2483" i="19"/>
  <c r="E2482" i="19"/>
  <c r="D2482" i="19"/>
  <c r="E2481" i="19"/>
  <c r="D2481" i="19"/>
  <c r="E2480" i="19"/>
  <c r="D2480" i="19"/>
  <c r="E2479" i="19"/>
  <c r="D2479" i="19"/>
  <c r="E2478" i="19"/>
  <c r="D2478" i="19"/>
  <c r="E2477" i="19"/>
  <c r="D2477" i="19"/>
  <c r="E2476" i="19"/>
  <c r="D2476" i="19"/>
  <c r="E2475" i="19"/>
  <c r="D2475" i="19"/>
  <c r="E2474" i="19"/>
  <c r="D2474" i="19"/>
  <c r="E2473" i="19"/>
  <c r="D2473" i="19"/>
  <c r="E2472" i="19"/>
  <c r="D2472" i="19"/>
  <c r="E2471" i="19"/>
  <c r="D2471" i="19"/>
  <c r="E2470" i="19"/>
  <c r="D2470" i="19"/>
  <c r="E2469" i="19"/>
  <c r="D2469" i="19"/>
  <c r="E2468" i="19"/>
  <c r="D2468" i="19"/>
  <c r="E2467" i="19"/>
  <c r="D2467" i="19"/>
  <c r="E2466" i="19"/>
  <c r="D2466" i="19"/>
  <c r="E2465" i="19"/>
  <c r="D2465" i="19"/>
  <c r="E2464" i="19"/>
  <c r="D2464" i="19"/>
  <c r="E2463" i="19"/>
  <c r="D2463" i="19"/>
  <c r="E2462" i="19"/>
  <c r="D2462" i="19"/>
  <c r="E2461" i="19"/>
  <c r="D2461" i="19"/>
  <c r="E2460" i="19"/>
  <c r="D2460" i="19"/>
  <c r="E2459" i="19"/>
  <c r="D2459" i="19"/>
  <c r="E2458" i="19"/>
  <c r="D2458" i="19"/>
  <c r="E2457" i="19"/>
  <c r="D2457" i="19"/>
  <c r="E2456" i="19"/>
  <c r="D2456" i="19"/>
  <c r="E2455" i="19"/>
  <c r="D2455" i="19"/>
  <c r="E2454" i="19"/>
  <c r="D2454" i="19"/>
  <c r="E2453" i="19"/>
  <c r="D2453" i="19"/>
  <c r="E2452" i="19"/>
  <c r="D2452" i="19"/>
  <c r="E2451" i="19"/>
  <c r="D2451" i="19"/>
  <c r="E2450" i="19"/>
  <c r="D2450" i="19"/>
  <c r="E2449" i="19"/>
  <c r="D2449" i="19"/>
  <c r="E2448" i="19"/>
  <c r="D2448" i="19"/>
  <c r="E2447" i="19"/>
  <c r="D2447" i="19"/>
  <c r="E2446" i="19"/>
  <c r="D2446" i="19"/>
  <c r="E2445" i="19"/>
  <c r="D2445" i="19"/>
  <c r="E2444" i="19"/>
  <c r="D2444" i="19"/>
  <c r="E2443" i="19"/>
  <c r="D2443" i="19"/>
  <c r="E2442" i="19"/>
  <c r="D2442" i="19"/>
  <c r="E2441" i="19"/>
  <c r="D2441" i="19"/>
  <c r="E2440" i="19"/>
  <c r="D2440" i="19"/>
  <c r="E2439" i="19"/>
  <c r="D2439" i="19"/>
  <c r="E2438" i="19"/>
  <c r="D2438" i="19"/>
  <c r="E2437" i="19"/>
  <c r="D2437" i="19"/>
  <c r="E2436" i="19"/>
  <c r="D2436" i="19"/>
  <c r="E2435" i="19"/>
  <c r="D2435" i="19"/>
  <c r="E2434" i="19"/>
  <c r="D2434" i="19"/>
  <c r="E2433" i="19"/>
  <c r="D2433" i="19"/>
  <c r="E2432" i="19"/>
  <c r="D2432" i="19"/>
  <c r="E2431" i="19"/>
  <c r="D2431" i="19"/>
  <c r="E2430" i="19"/>
  <c r="D2430" i="19"/>
  <c r="E2429" i="19"/>
  <c r="D2429" i="19"/>
  <c r="E2428" i="19"/>
  <c r="D2428" i="19"/>
  <c r="E2427" i="19"/>
  <c r="D2427" i="19"/>
  <c r="E2426" i="19"/>
  <c r="D2426" i="19"/>
  <c r="E2425" i="19"/>
  <c r="D2425" i="19"/>
  <c r="E2424" i="19"/>
  <c r="D2424" i="19"/>
  <c r="E2423" i="19"/>
  <c r="D2423" i="19"/>
  <c r="E2422" i="19"/>
  <c r="D2422" i="19"/>
  <c r="E2421" i="19"/>
  <c r="D2421" i="19"/>
  <c r="E2420" i="19"/>
  <c r="D2420" i="19"/>
  <c r="E2419" i="19"/>
  <c r="D2419" i="19"/>
  <c r="E2418" i="19"/>
  <c r="D2418" i="19"/>
  <c r="E2417" i="19"/>
  <c r="D2417" i="19"/>
  <c r="E2416" i="19"/>
  <c r="D2416" i="19"/>
  <c r="E2415" i="19"/>
  <c r="D2415" i="19"/>
  <c r="E2414" i="19"/>
  <c r="D2414" i="19"/>
  <c r="E2413" i="19"/>
  <c r="D2413" i="19"/>
  <c r="E2412" i="19"/>
  <c r="D2412" i="19"/>
  <c r="E2411" i="19"/>
  <c r="D2411" i="19"/>
  <c r="E2410" i="19"/>
  <c r="D2410" i="19"/>
  <c r="E2409" i="19"/>
  <c r="D2409" i="19"/>
  <c r="E2408" i="19"/>
  <c r="D2408" i="19"/>
  <c r="E2407" i="19"/>
  <c r="D2407" i="19"/>
  <c r="E2406" i="19"/>
  <c r="D2406" i="19"/>
  <c r="E2405" i="19"/>
  <c r="D2405" i="19"/>
  <c r="E2404" i="19"/>
  <c r="D2404" i="19"/>
  <c r="E2403" i="19"/>
  <c r="D2403" i="19"/>
  <c r="E2402" i="19"/>
  <c r="D2402" i="19"/>
  <c r="E2401" i="19"/>
  <c r="D2401" i="19"/>
  <c r="E2400" i="19"/>
  <c r="D2400" i="19"/>
  <c r="E2399" i="19"/>
  <c r="D2399" i="19"/>
  <c r="E2398" i="19"/>
  <c r="D2398" i="19"/>
  <c r="E2397" i="19"/>
  <c r="D2397" i="19"/>
  <c r="E2396" i="19"/>
  <c r="D2396" i="19"/>
  <c r="E2395" i="19"/>
  <c r="D2395" i="19"/>
  <c r="E2394" i="19"/>
  <c r="D2394" i="19"/>
  <c r="E2393" i="19"/>
  <c r="D2393" i="19"/>
  <c r="E2392" i="19"/>
  <c r="D2392" i="19"/>
  <c r="E2391" i="19"/>
  <c r="D2391" i="19"/>
  <c r="E2390" i="19"/>
  <c r="D2390" i="19"/>
  <c r="E2389" i="19"/>
  <c r="D2389" i="19"/>
  <c r="E2388" i="19"/>
  <c r="D2388" i="19"/>
  <c r="E2387" i="19"/>
  <c r="D2387" i="19"/>
  <c r="E2386" i="19"/>
  <c r="D2386" i="19"/>
  <c r="E2385" i="19"/>
  <c r="D2385" i="19"/>
  <c r="E2384" i="19"/>
  <c r="D2384" i="19"/>
  <c r="E2383" i="19"/>
  <c r="D2383" i="19"/>
  <c r="E2382" i="19"/>
  <c r="D2382" i="19"/>
  <c r="E2381" i="19"/>
  <c r="D2381" i="19"/>
  <c r="E2380" i="19"/>
  <c r="D2380" i="19"/>
  <c r="E2379" i="19"/>
  <c r="D2379" i="19"/>
  <c r="E2378" i="19"/>
  <c r="D2378" i="19"/>
  <c r="E2377" i="19"/>
  <c r="D2377" i="19"/>
  <c r="E2376" i="19"/>
  <c r="D2376" i="19"/>
  <c r="E2375" i="19"/>
  <c r="D2375" i="19"/>
  <c r="E2374" i="19"/>
  <c r="D2374" i="19"/>
  <c r="E2373" i="19"/>
  <c r="D2373" i="19"/>
  <c r="E2372" i="19"/>
  <c r="D2372" i="19"/>
  <c r="E2371" i="19"/>
  <c r="D2371" i="19"/>
  <c r="E2370" i="19"/>
  <c r="D2370" i="19"/>
  <c r="E2369" i="19"/>
  <c r="D2369" i="19"/>
  <c r="E2368" i="19"/>
  <c r="D2368" i="19"/>
  <c r="E2367" i="19"/>
  <c r="D2367" i="19"/>
  <c r="E2366" i="19"/>
  <c r="D2366" i="19"/>
  <c r="E2365" i="19"/>
  <c r="D2365" i="19"/>
  <c r="E2364" i="19"/>
  <c r="D2364" i="19"/>
  <c r="E2363" i="19"/>
  <c r="D2363" i="19"/>
  <c r="E2362" i="19"/>
  <c r="D2362" i="19"/>
  <c r="E2361" i="19"/>
  <c r="D2361" i="19"/>
  <c r="E2360" i="19"/>
  <c r="D2360" i="19"/>
  <c r="E2359" i="19"/>
  <c r="D2359" i="19"/>
  <c r="E2358" i="19"/>
  <c r="D2358" i="19"/>
  <c r="E2357" i="19"/>
  <c r="D2357" i="19"/>
  <c r="E2356" i="19"/>
  <c r="D2356" i="19"/>
  <c r="E2355" i="19"/>
  <c r="D2355" i="19"/>
  <c r="E2354" i="19"/>
  <c r="D2354" i="19"/>
  <c r="E2353" i="19"/>
  <c r="D2353" i="19"/>
  <c r="E2352" i="19"/>
  <c r="D2352" i="19"/>
  <c r="E2351" i="19"/>
  <c r="D2351" i="19"/>
  <c r="E2350" i="19"/>
  <c r="D2350" i="19"/>
  <c r="E2349" i="19"/>
  <c r="D2349" i="19"/>
  <c r="E2348" i="19"/>
  <c r="D2348" i="19"/>
  <c r="E2347" i="19"/>
  <c r="D2347" i="19"/>
  <c r="E2346" i="19"/>
  <c r="D2346" i="19"/>
  <c r="E2345" i="19"/>
  <c r="D2345" i="19"/>
  <c r="E2344" i="19"/>
  <c r="D2344" i="19"/>
  <c r="E2343" i="19"/>
  <c r="D2343" i="19"/>
  <c r="E2342" i="19"/>
  <c r="D2342" i="19"/>
  <c r="E2341" i="19"/>
  <c r="D2341" i="19"/>
  <c r="E2340" i="19"/>
  <c r="D2340" i="19"/>
  <c r="E2339" i="19"/>
  <c r="D2339" i="19"/>
  <c r="E2338" i="19"/>
  <c r="D2338" i="19"/>
  <c r="E2337" i="19"/>
  <c r="D2337" i="19"/>
  <c r="E2336" i="19"/>
  <c r="D2336" i="19"/>
  <c r="E2335" i="19"/>
  <c r="D2335" i="19"/>
  <c r="E2334" i="19"/>
  <c r="D2334" i="19"/>
  <c r="E2333" i="19"/>
  <c r="D2333" i="19"/>
  <c r="E2332" i="19"/>
  <c r="D2332" i="19"/>
  <c r="E2331" i="19"/>
  <c r="D2331" i="19"/>
  <c r="E2330" i="19"/>
  <c r="D2330" i="19"/>
  <c r="E2329" i="19"/>
  <c r="D2329" i="19"/>
  <c r="E2328" i="19"/>
  <c r="D2328" i="19"/>
  <c r="E2327" i="19"/>
  <c r="D2327" i="19"/>
  <c r="E2326" i="19"/>
  <c r="D2326" i="19"/>
  <c r="E2325" i="19"/>
  <c r="D2325" i="19"/>
  <c r="E2324" i="19"/>
  <c r="D2324" i="19"/>
  <c r="E2323" i="19"/>
  <c r="D2323" i="19"/>
  <c r="E2322" i="19"/>
  <c r="D2322" i="19"/>
  <c r="E2321" i="19"/>
  <c r="D2321" i="19"/>
  <c r="E2320" i="19"/>
  <c r="D2320" i="19"/>
  <c r="E2319" i="19"/>
  <c r="D2319" i="19"/>
  <c r="E2318" i="19"/>
  <c r="D2318" i="19"/>
  <c r="E2317" i="19"/>
  <c r="D2317" i="19"/>
  <c r="E2316" i="19"/>
  <c r="D2316" i="19"/>
  <c r="E2315" i="19"/>
  <c r="D2315" i="19"/>
  <c r="E2314" i="19"/>
  <c r="D2314" i="19"/>
  <c r="E2313" i="19"/>
  <c r="D2313" i="19"/>
  <c r="E2312" i="19"/>
  <c r="D2312" i="19"/>
  <c r="E2311" i="19"/>
  <c r="D2311" i="19"/>
  <c r="E2310" i="19"/>
  <c r="D2310" i="19"/>
  <c r="E2309" i="19"/>
  <c r="D2309" i="19"/>
  <c r="E2308" i="19"/>
  <c r="D2308" i="19"/>
  <c r="E2307" i="19"/>
  <c r="D2307" i="19"/>
  <c r="E2306" i="19"/>
  <c r="D2306" i="19"/>
  <c r="E2305" i="19"/>
  <c r="D2305" i="19"/>
  <c r="E2304" i="19"/>
  <c r="D2304" i="19"/>
  <c r="E2303" i="19"/>
  <c r="D2303" i="19"/>
  <c r="E2302" i="19"/>
  <c r="D2302" i="19"/>
  <c r="E2301" i="19"/>
  <c r="D2301" i="19"/>
  <c r="E2300" i="19"/>
  <c r="D2300" i="19"/>
  <c r="E2299" i="19"/>
  <c r="D2299" i="19"/>
  <c r="E2298" i="19"/>
  <c r="D2298" i="19"/>
  <c r="E2297" i="19"/>
  <c r="D2297" i="19"/>
  <c r="E2296" i="19"/>
  <c r="D2296" i="19"/>
  <c r="E2295" i="19"/>
  <c r="D2295" i="19"/>
  <c r="E2294" i="19"/>
  <c r="D2294" i="19"/>
  <c r="E2293" i="19"/>
  <c r="D2293" i="19"/>
  <c r="E2292" i="19"/>
  <c r="D2292" i="19"/>
  <c r="E2291" i="19"/>
  <c r="D2291" i="19"/>
  <c r="E2290" i="19"/>
  <c r="D2290" i="19"/>
  <c r="E2289" i="19"/>
  <c r="D2289" i="19"/>
  <c r="E2288" i="19"/>
  <c r="D2288" i="19"/>
  <c r="E2287" i="19"/>
  <c r="D2287" i="19"/>
  <c r="E2286" i="19"/>
  <c r="D2286" i="19"/>
  <c r="E2285" i="19"/>
  <c r="D2285" i="19"/>
  <c r="E2284" i="19"/>
  <c r="D2284" i="19"/>
  <c r="E2283" i="19"/>
  <c r="D2283" i="19"/>
  <c r="E2282" i="19"/>
  <c r="D2282" i="19"/>
  <c r="E2281" i="19"/>
  <c r="D2281" i="19"/>
  <c r="E2280" i="19"/>
  <c r="D2280" i="19"/>
  <c r="E2279" i="19"/>
  <c r="D2279" i="19"/>
  <c r="E2278" i="19"/>
  <c r="D2278" i="19"/>
  <c r="E2277" i="19"/>
  <c r="D2277" i="19"/>
  <c r="E2276" i="19"/>
  <c r="D2276" i="19"/>
  <c r="E2275" i="19"/>
  <c r="D2275" i="19"/>
  <c r="E2274" i="19"/>
  <c r="D2274" i="19"/>
  <c r="E2273" i="19"/>
  <c r="D2273" i="19"/>
  <c r="E2272" i="19"/>
  <c r="D2272" i="19"/>
  <c r="E2271" i="19"/>
  <c r="D2271" i="19"/>
  <c r="E2270" i="19"/>
  <c r="D2270" i="19"/>
  <c r="E2269" i="19"/>
  <c r="D2269" i="19"/>
  <c r="E2268" i="19"/>
  <c r="D2268" i="19"/>
  <c r="E2267" i="19"/>
  <c r="D2267" i="19"/>
  <c r="E2266" i="19"/>
  <c r="D2266" i="19"/>
  <c r="E2265" i="19"/>
  <c r="D2265" i="19"/>
  <c r="E2264" i="19"/>
  <c r="D2264" i="19"/>
  <c r="E2263" i="19"/>
  <c r="D2263" i="19"/>
  <c r="E2262" i="19"/>
  <c r="D2262" i="19"/>
  <c r="E2261" i="19"/>
  <c r="D2261" i="19"/>
  <c r="E2260" i="19"/>
  <c r="D2260" i="19"/>
  <c r="E2259" i="19"/>
  <c r="D2259" i="19"/>
  <c r="E2258" i="19"/>
  <c r="D2258" i="19"/>
  <c r="E2257" i="19"/>
  <c r="D2257" i="19"/>
  <c r="E2256" i="19"/>
  <c r="D2256" i="19"/>
  <c r="E2255" i="19"/>
  <c r="D2255" i="19"/>
  <c r="E2254" i="19"/>
  <c r="D2254" i="19"/>
  <c r="E2253" i="19"/>
  <c r="D2253" i="19"/>
  <c r="E2252" i="19"/>
  <c r="D2252" i="19"/>
  <c r="E2251" i="19"/>
  <c r="D2251" i="19"/>
  <c r="E2250" i="19"/>
  <c r="D2250" i="19"/>
  <c r="E2249" i="19"/>
  <c r="D2249" i="19"/>
  <c r="E2248" i="19"/>
  <c r="D2248" i="19"/>
  <c r="E2247" i="19"/>
  <c r="D2247" i="19"/>
  <c r="E2246" i="19"/>
  <c r="D2246" i="19"/>
  <c r="E2245" i="19"/>
  <c r="D2245" i="19"/>
  <c r="E2244" i="19"/>
  <c r="D2244" i="19"/>
  <c r="E2243" i="19"/>
  <c r="D2243" i="19"/>
  <c r="E2242" i="19"/>
  <c r="D2242" i="19"/>
  <c r="E2241" i="19"/>
  <c r="D2241" i="19"/>
  <c r="E2240" i="19"/>
  <c r="D2240" i="19"/>
  <c r="E2239" i="19"/>
  <c r="D2239" i="19"/>
  <c r="E2238" i="19"/>
  <c r="D2238" i="19"/>
  <c r="E2237" i="19"/>
  <c r="D2237" i="19"/>
  <c r="E2236" i="19"/>
  <c r="D2236" i="19"/>
  <c r="E2235" i="19"/>
  <c r="D2235" i="19"/>
  <c r="E2234" i="19"/>
  <c r="D2234" i="19"/>
  <c r="E2233" i="19"/>
  <c r="D2233" i="19"/>
  <c r="E2232" i="19"/>
  <c r="D2232" i="19"/>
  <c r="E2231" i="19"/>
  <c r="D2231" i="19"/>
  <c r="E2230" i="19"/>
  <c r="D2230" i="19"/>
  <c r="E2229" i="19"/>
  <c r="D2229" i="19"/>
  <c r="E2228" i="19"/>
  <c r="D2228" i="19"/>
  <c r="E2227" i="19"/>
  <c r="D2227" i="19"/>
  <c r="E2226" i="19"/>
  <c r="D2226" i="19"/>
  <c r="E2225" i="19"/>
  <c r="D2225" i="19"/>
  <c r="E2224" i="19"/>
  <c r="D2224" i="19"/>
  <c r="E2223" i="19"/>
  <c r="D2223" i="19"/>
  <c r="E2222" i="19"/>
  <c r="D2222" i="19"/>
  <c r="E2221" i="19"/>
  <c r="D2221" i="19"/>
  <c r="E2220" i="19"/>
  <c r="D2220" i="19"/>
  <c r="E2219" i="19"/>
  <c r="D2219" i="19"/>
  <c r="E2218" i="19"/>
  <c r="D2218" i="19"/>
  <c r="E2217" i="19"/>
  <c r="D2217" i="19"/>
  <c r="E2216" i="19"/>
  <c r="D2216" i="19"/>
  <c r="E2215" i="19"/>
  <c r="D2215" i="19"/>
  <c r="E2214" i="19"/>
  <c r="D2214" i="19"/>
  <c r="E2213" i="19"/>
  <c r="D2213" i="19"/>
  <c r="E2212" i="19"/>
  <c r="D2212" i="19"/>
  <c r="E2211" i="19"/>
  <c r="D2211" i="19"/>
  <c r="E2210" i="19"/>
  <c r="D2210" i="19"/>
  <c r="E2209" i="19"/>
  <c r="D2209" i="19"/>
  <c r="E2208" i="19"/>
  <c r="D2208" i="19"/>
  <c r="E2207" i="19"/>
  <c r="D2207" i="19"/>
  <c r="E2206" i="19"/>
  <c r="D2206" i="19"/>
  <c r="E2205" i="19"/>
  <c r="D2205" i="19"/>
  <c r="E2204" i="19"/>
  <c r="D2204" i="19"/>
  <c r="E2203" i="19"/>
  <c r="D2203" i="19"/>
  <c r="E2202" i="19"/>
  <c r="D2202" i="19"/>
  <c r="E2201" i="19"/>
  <c r="D2201" i="19"/>
  <c r="E2200" i="19"/>
  <c r="D2200" i="19"/>
  <c r="E2199" i="19"/>
  <c r="D2199" i="19"/>
  <c r="E2198" i="19"/>
  <c r="D2198" i="19"/>
  <c r="E2197" i="19"/>
  <c r="D2197" i="19"/>
  <c r="E2196" i="19"/>
  <c r="D2196" i="19"/>
  <c r="E2195" i="19"/>
  <c r="D2195" i="19"/>
  <c r="E2194" i="19"/>
  <c r="D2194" i="19"/>
  <c r="E2193" i="19"/>
  <c r="D2193" i="19"/>
  <c r="E2192" i="19"/>
  <c r="D2192" i="19"/>
  <c r="E2191" i="19"/>
  <c r="D2191" i="19"/>
  <c r="E2190" i="19"/>
  <c r="D2190" i="19"/>
  <c r="E2189" i="19"/>
  <c r="D2189" i="19"/>
  <c r="E2188" i="19"/>
  <c r="D2188" i="19"/>
  <c r="E2187" i="19"/>
  <c r="D2187" i="19"/>
  <c r="E2186" i="19"/>
  <c r="D2186" i="19"/>
  <c r="E2185" i="19"/>
  <c r="D2185" i="19"/>
  <c r="E2184" i="19"/>
  <c r="D2184" i="19"/>
  <c r="E2183" i="19"/>
  <c r="D2183" i="19"/>
  <c r="E2182" i="19"/>
  <c r="D2182" i="19"/>
  <c r="E2181" i="19"/>
  <c r="D2181" i="19"/>
  <c r="E2180" i="19"/>
  <c r="D2180" i="19"/>
  <c r="E2179" i="19"/>
  <c r="D2179" i="19"/>
  <c r="E2178" i="19"/>
  <c r="D2178" i="19"/>
  <c r="E2177" i="19"/>
  <c r="D2177" i="19"/>
  <c r="E2176" i="19"/>
  <c r="D2176" i="19"/>
  <c r="E2175" i="19"/>
  <c r="D2175" i="19"/>
  <c r="E2174" i="19"/>
  <c r="D2174" i="19"/>
  <c r="E2173" i="19"/>
  <c r="D2173" i="19"/>
  <c r="E2172" i="19"/>
  <c r="D2172" i="19"/>
  <c r="E2171" i="19"/>
  <c r="D2171" i="19"/>
  <c r="E2170" i="19"/>
  <c r="D2170" i="19"/>
  <c r="E2169" i="19"/>
  <c r="D2169" i="19"/>
  <c r="E2168" i="19"/>
  <c r="D2168" i="19"/>
  <c r="E2167" i="19"/>
  <c r="D2167" i="19"/>
  <c r="E2166" i="19"/>
  <c r="D2166" i="19"/>
  <c r="E2165" i="19"/>
  <c r="D2165" i="19"/>
  <c r="E2164" i="19"/>
  <c r="D2164" i="19"/>
  <c r="E2163" i="19"/>
  <c r="D2163" i="19"/>
  <c r="E2162" i="19"/>
  <c r="D2162" i="19"/>
  <c r="E2161" i="19"/>
  <c r="D2161" i="19"/>
  <c r="E2160" i="19"/>
  <c r="D2160" i="19"/>
  <c r="E2159" i="19"/>
  <c r="D2159" i="19"/>
  <c r="E2158" i="19"/>
  <c r="D2158" i="19"/>
  <c r="E2157" i="19"/>
  <c r="D2157" i="19"/>
  <c r="E2156" i="19"/>
  <c r="D2156" i="19"/>
  <c r="E2155" i="19"/>
  <c r="D2155" i="19"/>
  <c r="E2154" i="19"/>
  <c r="D2154" i="19"/>
  <c r="E2153" i="19"/>
  <c r="D2153" i="19"/>
  <c r="E2152" i="19"/>
  <c r="D2152" i="19"/>
  <c r="E2151" i="19"/>
  <c r="D2151" i="19"/>
  <c r="E2150" i="19"/>
  <c r="D2150" i="19"/>
  <c r="E2149" i="19"/>
  <c r="D2149" i="19"/>
  <c r="E2148" i="19"/>
  <c r="D2148" i="19"/>
  <c r="E2147" i="19"/>
  <c r="D2147" i="19"/>
  <c r="E2146" i="19"/>
  <c r="D2146" i="19"/>
  <c r="E2145" i="19"/>
  <c r="D2145" i="19"/>
  <c r="E2144" i="19"/>
  <c r="D2144" i="19"/>
  <c r="E2143" i="19"/>
  <c r="D2143" i="19"/>
  <c r="E2142" i="19"/>
  <c r="D2142" i="19"/>
  <c r="E2141" i="19"/>
  <c r="D2141" i="19"/>
  <c r="E2140" i="19"/>
  <c r="D2140" i="19"/>
  <c r="E2139" i="19"/>
  <c r="D2139" i="19"/>
  <c r="E2138" i="19"/>
  <c r="D2138" i="19"/>
  <c r="E2137" i="19"/>
  <c r="D2137" i="19"/>
  <c r="E2136" i="19"/>
  <c r="D2136" i="19"/>
  <c r="E2135" i="19"/>
  <c r="D2135" i="19"/>
  <c r="E2134" i="19"/>
  <c r="D2134" i="19"/>
  <c r="E2133" i="19"/>
  <c r="D2133" i="19"/>
  <c r="E2132" i="19"/>
  <c r="D2132" i="19"/>
  <c r="E2131" i="19"/>
  <c r="D2131" i="19"/>
  <c r="E2130" i="19"/>
  <c r="D2130" i="19"/>
  <c r="E2129" i="19"/>
  <c r="D2129" i="19"/>
  <c r="E2128" i="19"/>
  <c r="D2128" i="19"/>
  <c r="E2127" i="19"/>
  <c r="D2127" i="19"/>
  <c r="E2126" i="19"/>
  <c r="D2126" i="19"/>
  <c r="E2125" i="19"/>
  <c r="D2125" i="19"/>
  <c r="E2124" i="19"/>
  <c r="D2124" i="19"/>
  <c r="E2123" i="19"/>
  <c r="D2123" i="19"/>
  <c r="E2122" i="19"/>
  <c r="D2122" i="19"/>
  <c r="E2121" i="19"/>
  <c r="D2121" i="19"/>
  <c r="E2120" i="19"/>
  <c r="D2120" i="19"/>
  <c r="E2119" i="19"/>
  <c r="D2119" i="19"/>
  <c r="E2118" i="19"/>
  <c r="D2118" i="19"/>
  <c r="E2117" i="19"/>
  <c r="D2117" i="19"/>
  <c r="E2116" i="19"/>
  <c r="D2116" i="19"/>
  <c r="E2115" i="19"/>
  <c r="D2115" i="19"/>
  <c r="E2114" i="19"/>
  <c r="D2114" i="19"/>
  <c r="E2113" i="19"/>
  <c r="D2113" i="19"/>
  <c r="E2112" i="19"/>
  <c r="D2112" i="19"/>
  <c r="E2111" i="19"/>
  <c r="D2111" i="19"/>
  <c r="E2110" i="19"/>
  <c r="D2110" i="19"/>
  <c r="E2109" i="19"/>
  <c r="D2109" i="19"/>
  <c r="E2108" i="19"/>
  <c r="D2108" i="19"/>
  <c r="E2107" i="19"/>
  <c r="D2107" i="19"/>
  <c r="E2106" i="19"/>
  <c r="D2106" i="19"/>
  <c r="E2105" i="19"/>
  <c r="D2105" i="19"/>
  <c r="E2104" i="19"/>
  <c r="D2104" i="19"/>
  <c r="E2103" i="19"/>
  <c r="D2103" i="19"/>
  <c r="E2102" i="19"/>
  <c r="D2102" i="19"/>
  <c r="E2101" i="19"/>
  <c r="D2101" i="19"/>
  <c r="E2100" i="19"/>
  <c r="D2100" i="19"/>
  <c r="E2099" i="19"/>
  <c r="D2099" i="19"/>
  <c r="E2098" i="19"/>
  <c r="D2098" i="19"/>
  <c r="E2097" i="19"/>
  <c r="D2097" i="19"/>
  <c r="E2096" i="19"/>
  <c r="D2096" i="19"/>
  <c r="E2095" i="19"/>
  <c r="D2095" i="19"/>
  <c r="E2094" i="19"/>
  <c r="D2094" i="19"/>
  <c r="E2093" i="19"/>
  <c r="D2093" i="19"/>
  <c r="E2092" i="19"/>
  <c r="D2092" i="19"/>
  <c r="E2091" i="19"/>
  <c r="D2091" i="19"/>
  <c r="E2090" i="19"/>
  <c r="D2090" i="19"/>
  <c r="E2089" i="19"/>
  <c r="D2089" i="19"/>
  <c r="E2088" i="19"/>
  <c r="D2088" i="19"/>
  <c r="E2087" i="19"/>
  <c r="D2087" i="19"/>
  <c r="E2086" i="19"/>
  <c r="D2086" i="19"/>
  <c r="E2085" i="19"/>
  <c r="D2085" i="19"/>
  <c r="E2084" i="19"/>
  <c r="D2084" i="19"/>
  <c r="E2083" i="19"/>
  <c r="D2083" i="19"/>
  <c r="E2082" i="19"/>
  <c r="D2082" i="19"/>
  <c r="E2081" i="19"/>
  <c r="D2081" i="19"/>
  <c r="E2080" i="19"/>
  <c r="D2080" i="19"/>
  <c r="E2079" i="19"/>
  <c r="D2079" i="19"/>
  <c r="E2078" i="19"/>
  <c r="D2078" i="19"/>
  <c r="E2077" i="19"/>
  <c r="D2077" i="19"/>
  <c r="E2076" i="19"/>
  <c r="D2076" i="19"/>
  <c r="E2075" i="19"/>
  <c r="D2075" i="19"/>
  <c r="E2074" i="19"/>
  <c r="D2074" i="19"/>
  <c r="E2073" i="19"/>
  <c r="D2073" i="19"/>
  <c r="E2072" i="19"/>
  <c r="D2072" i="19"/>
  <c r="E2071" i="19"/>
  <c r="D2071" i="19"/>
  <c r="E2070" i="19"/>
  <c r="D2070" i="19"/>
  <c r="E2069" i="19"/>
  <c r="D2069" i="19"/>
  <c r="E2068" i="19"/>
  <c r="D2068" i="19"/>
  <c r="E2067" i="19"/>
  <c r="D2067" i="19"/>
  <c r="E2066" i="19"/>
  <c r="D2066" i="19"/>
  <c r="E2065" i="19"/>
  <c r="D2065" i="19"/>
  <c r="E2064" i="19"/>
  <c r="D2064" i="19"/>
  <c r="E2063" i="19"/>
  <c r="D2063" i="19"/>
  <c r="E2062" i="19"/>
  <c r="D2062" i="19"/>
  <c r="E2061" i="19"/>
  <c r="D2061" i="19"/>
  <c r="E2060" i="19"/>
  <c r="D2060" i="19"/>
  <c r="E2059" i="19"/>
  <c r="D2059" i="19"/>
  <c r="E2058" i="19"/>
  <c r="D2058" i="19"/>
  <c r="E2057" i="19"/>
  <c r="D2057" i="19"/>
  <c r="E2056" i="19"/>
  <c r="D2056" i="19"/>
  <c r="E2055" i="19"/>
  <c r="D2055" i="19"/>
  <c r="E2054" i="19"/>
  <c r="D2054" i="19"/>
  <c r="E2053" i="19"/>
  <c r="D2053" i="19"/>
  <c r="E2052" i="19"/>
  <c r="D2052" i="19"/>
  <c r="E2051" i="19"/>
  <c r="D2051" i="19"/>
  <c r="E2050" i="19"/>
  <c r="D2050" i="19"/>
  <c r="E2049" i="19"/>
  <c r="D2049" i="19"/>
  <c r="E2048" i="19"/>
  <c r="D2048" i="19"/>
  <c r="E2047" i="19"/>
  <c r="D2047" i="19"/>
  <c r="E2046" i="19"/>
  <c r="D2046" i="19"/>
  <c r="E2045" i="19"/>
  <c r="D2045" i="19"/>
  <c r="E2044" i="19"/>
  <c r="D2044" i="19"/>
  <c r="E2043" i="19"/>
  <c r="D2043" i="19"/>
  <c r="E2042" i="19"/>
  <c r="D2042" i="19"/>
  <c r="E2041" i="19"/>
  <c r="D2041" i="19"/>
  <c r="E2040" i="19"/>
  <c r="D2040" i="19"/>
  <c r="E2039" i="19"/>
  <c r="D2039" i="19"/>
  <c r="E2038" i="19"/>
  <c r="D2038" i="19"/>
  <c r="E2037" i="19"/>
  <c r="D2037" i="19"/>
  <c r="E2036" i="19"/>
  <c r="D2036" i="19"/>
  <c r="E2035" i="19"/>
  <c r="D2035" i="19"/>
  <c r="E2034" i="19"/>
  <c r="D2034" i="19"/>
  <c r="E2033" i="19"/>
  <c r="D2033" i="19"/>
  <c r="E2032" i="19"/>
  <c r="D2032" i="19"/>
  <c r="E2031" i="19"/>
  <c r="D2031" i="19"/>
  <c r="E2030" i="19"/>
  <c r="D2030" i="19"/>
  <c r="E2029" i="19"/>
  <c r="D2029" i="19"/>
  <c r="E2028" i="19"/>
  <c r="D2028" i="19"/>
  <c r="E2027" i="19"/>
  <c r="D2027" i="19"/>
  <c r="E2026" i="19"/>
  <c r="D2026" i="19"/>
  <c r="E2025" i="19"/>
  <c r="D2025" i="19"/>
  <c r="E2024" i="19"/>
  <c r="D2024" i="19"/>
  <c r="E2023" i="19"/>
  <c r="D2023" i="19"/>
  <c r="E2022" i="19"/>
  <c r="D2022" i="19"/>
  <c r="E2021" i="19"/>
  <c r="D2021" i="19"/>
  <c r="E2020" i="19"/>
  <c r="D2020" i="19"/>
  <c r="E2019" i="19"/>
  <c r="D2019" i="19"/>
  <c r="E2018" i="19"/>
  <c r="D2018" i="19"/>
  <c r="E2017" i="19"/>
  <c r="D2017" i="19"/>
  <c r="E2016" i="19"/>
  <c r="D2016" i="19"/>
  <c r="E2015" i="19"/>
  <c r="D2015" i="19"/>
  <c r="E2014" i="19"/>
  <c r="D2014" i="19"/>
  <c r="E2013" i="19"/>
  <c r="D2013" i="19"/>
  <c r="E2012" i="19"/>
  <c r="D2012" i="19"/>
  <c r="E2011" i="19"/>
  <c r="D2011" i="19"/>
  <c r="E2010" i="19"/>
  <c r="D2010" i="19"/>
  <c r="E2009" i="19"/>
  <c r="D2009" i="19"/>
  <c r="E2008" i="19"/>
  <c r="D2008" i="19"/>
  <c r="E2007" i="19"/>
  <c r="D2007" i="19"/>
  <c r="E2006" i="19"/>
  <c r="D2006" i="19"/>
  <c r="E2005" i="19"/>
  <c r="D2005" i="19"/>
  <c r="E2004" i="19"/>
  <c r="D2004" i="19"/>
  <c r="E2003" i="19"/>
  <c r="D2003" i="19"/>
  <c r="E2002" i="19"/>
  <c r="D2002" i="19"/>
  <c r="E2001" i="19"/>
  <c r="D2001" i="19"/>
  <c r="E2000" i="19"/>
  <c r="D2000" i="19"/>
  <c r="E1999" i="19"/>
  <c r="D1999" i="19"/>
  <c r="E1998" i="19"/>
  <c r="D1998" i="19"/>
  <c r="E1997" i="19"/>
  <c r="D1997" i="19"/>
  <c r="E1996" i="19"/>
  <c r="D1996" i="19"/>
  <c r="E1995" i="19"/>
  <c r="D1995" i="19"/>
  <c r="E1994" i="19"/>
  <c r="D1994" i="19"/>
  <c r="E1993" i="19"/>
  <c r="D1993" i="19"/>
  <c r="E1992" i="19"/>
  <c r="D1992" i="19"/>
  <c r="E1991" i="19"/>
  <c r="D1991" i="19"/>
  <c r="E1990" i="19"/>
  <c r="D1990" i="19"/>
  <c r="E1989" i="19"/>
  <c r="D1989" i="19"/>
  <c r="E1988" i="19"/>
  <c r="D1988" i="19"/>
  <c r="E1987" i="19"/>
  <c r="D1987" i="19"/>
  <c r="E1986" i="19"/>
  <c r="D1986" i="19"/>
  <c r="E1985" i="19"/>
  <c r="D1985" i="19"/>
  <c r="E1984" i="19"/>
  <c r="D1984" i="19"/>
  <c r="E1983" i="19"/>
  <c r="D1983" i="19"/>
  <c r="E1982" i="19"/>
  <c r="D1982" i="19"/>
  <c r="E1981" i="19"/>
  <c r="D1981" i="19"/>
  <c r="E1980" i="19"/>
  <c r="D1980" i="19"/>
  <c r="E1979" i="19"/>
  <c r="D1979" i="19"/>
  <c r="E1978" i="19"/>
  <c r="D1978" i="19"/>
  <c r="E1977" i="19"/>
  <c r="D1977" i="19"/>
  <c r="E1976" i="19"/>
  <c r="D1976" i="19"/>
  <c r="E1975" i="19"/>
  <c r="D1975" i="19"/>
  <c r="E1974" i="19"/>
  <c r="D1974" i="19"/>
  <c r="E1973" i="19"/>
  <c r="D1973" i="19"/>
  <c r="E1972" i="19"/>
  <c r="D1972" i="19"/>
  <c r="E1971" i="19"/>
  <c r="D1971" i="19"/>
  <c r="E1970" i="19"/>
  <c r="D1970" i="19"/>
  <c r="E1969" i="19"/>
  <c r="D1969" i="19"/>
  <c r="E1968" i="19"/>
  <c r="D1968" i="19"/>
  <c r="E1967" i="19"/>
  <c r="D1967" i="19"/>
  <c r="E1966" i="19"/>
  <c r="D1966" i="19"/>
  <c r="E1965" i="19"/>
  <c r="D1965" i="19"/>
  <c r="E1964" i="19"/>
  <c r="D1964" i="19"/>
  <c r="E1963" i="19"/>
  <c r="D1963" i="19"/>
  <c r="E1962" i="19"/>
  <c r="D1962" i="19"/>
  <c r="E1961" i="19"/>
  <c r="D1961" i="19"/>
  <c r="E1960" i="19"/>
  <c r="D1960" i="19"/>
  <c r="E1959" i="19"/>
  <c r="D1959" i="19"/>
  <c r="E1958" i="19"/>
  <c r="D1958" i="19"/>
  <c r="E1957" i="19"/>
  <c r="D1957" i="19"/>
  <c r="E1956" i="19"/>
  <c r="D1956" i="19"/>
  <c r="E1955" i="19"/>
  <c r="D1955" i="19"/>
  <c r="E1954" i="19"/>
  <c r="D1954" i="19"/>
  <c r="E1953" i="19"/>
  <c r="D1953" i="19"/>
  <c r="E1952" i="19"/>
  <c r="D1952" i="19"/>
  <c r="E1951" i="19"/>
  <c r="D1951" i="19"/>
  <c r="E1950" i="19"/>
  <c r="D1950" i="19"/>
  <c r="E1949" i="19"/>
  <c r="D1949" i="19"/>
  <c r="E1948" i="19"/>
  <c r="D1948" i="19"/>
  <c r="E1947" i="19"/>
  <c r="D1947" i="19"/>
  <c r="E1946" i="19"/>
  <c r="D1946" i="19"/>
  <c r="E1945" i="19"/>
  <c r="D1945" i="19"/>
  <c r="E1944" i="19"/>
  <c r="D1944" i="19"/>
  <c r="E1943" i="19"/>
  <c r="D1943" i="19"/>
  <c r="E1942" i="19"/>
  <c r="D1942" i="19"/>
  <c r="E1941" i="19"/>
  <c r="D1941" i="19"/>
  <c r="E1940" i="19"/>
  <c r="D1940" i="19"/>
  <c r="E1939" i="19"/>
  <c r="D1939" i="19"/>
  <c r="E1938" i="19"/>
  <c r="D1938" i="19"/>
  <c r="E1937" i="19"/>
  <c r="D1937" i="19"/>
  <c r="E1936" i="19"/>
  <c r="D1936" i="19"/>
  <c r="E1935" i="19"/>
  <c r="D1935" i="19"/>
  <c r="E1934" i="19"/>
  <c r="D1934" i="19"/>
  <c r="E1933" i="19"/>
  <c r="D1933" i="19"/>
  <c r="E1932" i="19"/>
  <c r="D1932" i="19"/>
  <c r="E1931" i="19"/>
  <c r="D1931" i="19"/>
  <c r="E1930" i="19"/>
  <c r="D1930" i="19"/>
  <c r="E1929" i="19"/>
  <c r="D1929" i="19"/>
  <c r="E1928" i="19"/>
  <c r="D1928" i="19"/>
  <c r="E1927" i="19"/>
  <c r="D1927" i="19"/>
  <c r="E1926" i="19"/>
  <c r="D1926" i="19"/>
  <c r="E1925" i="19"/>
  <c r="D1925" i="19"/>
  <c r="E1924" i="19"/>
  <c r="D1924" i="19"/>
  <c r="E1923" i="19"/>
  <c r="D1923" i="19"/>
  <c r="E1922" i="19"/>
  <c r="D1922" i="19"/>
  <c r="E1921" i="19"/>
  <c r="D1921" i="19"/>
  <c r="E1920" i="19"/>
  <c r="D1920" i="19"/>
  <c r="E1919" i="19"/>
  <c r="D1919" i="19"/>
  <c r="E1918" i="19"/>
  <c r="D1918" i="19"/>
  <c r="E1917" i="19"/>
  <c r="D1917" i="19"/>
  <c r="E1916" i="19"/>
  <c r="D1916" i="19"/>
  <c r="E1915" i="19"/>
  <c r="D1915" i="19"/>
  <c r="E1914" i="19"/>
  <c r="D1914" i="19"/>
  <c r="E1913" i="19"/>
  <c r="D1913" i="19"/>
  <c r="E1912" i="19"/>
  <c r="D1912" i="19"/>
  <c r="E1911" i="19"/>
  <c r="D1911" i="19"/>
  <c r="E1910" i="19"/>
  <c r="D1910" i="19"/>
  <c r="E1909" i="19"/>
  <c r="D1909" i="19"/>
  <c r="E1908" i="19"/>
  <c r="D1908" i="19"/>
  <c r="E1907" i="19"/>
  <c r="D1907" i="19"/>
  <c r="E1906" i="19"/>
  <c r="D1906" i="19"/>
  <c r="E1905" i="19"/>
  <c r="D1905" i="19"/>
  <c r="E1904" i="19"/>
  <c r="D1904" i="19"/>
  <c r="E1903" i="19"/>
  <c r="D1903" i="19"/>
  <c r="E1902" i="19"/>
  <c r="D1902" i="19"/>
  <c r="E1901" i="19"/>
  <c r="D1901" i="19"/>
  <c r="E1900" i="19"/>
  <c r="D1900" i="19"/>
  <c r="E1899" i="19"/>
  <c r="D1899" i="19"/>
  <c r="E1898" i="19"/>
  <c r="D1898" i="19"/>
  <c r="E1897" i="19"/>
  <c r="D1897" i="19"/>
  <c r="E1896" i="19"/>
  <c r="D1896" i="19"/>
  <c r="E1895" i="19"/>
  <c r="D1895" i="19"/>
  <c r="E1894" i="19"/>
  <c r="D1894" i="19"/>
  <c r="E1893" i="19"/>
  <c r="D1893" i="19"/>
  <c r="E1892" i="19"/>
  <c r="D1892" i="19"/>
  <c r="E1891" i="19"/>
  <c r="D1891" i="19"/>
  <c r="E1890" i="19"/>
  <c r="D1890" i="19"/>
  <c r="E1889" i="19"/>
  <c r="D1889" i="19"/>
  <c r="E1888" i="19"/>
  <c r="D1888" i="19"/>
  <c r="E1887" i="19"/>
  <c r="D1887" i="19"/>
  <c r="E1886" i="19"/>
  <c r="D1886" i="19"/>
  <c r="E1885" i="19"/>
  <c r="D1885" i="19"/>
  <c r="E1884" i="19"/>
  <c r="D1884" i="19"/>
  <c r="E1883" i="19"/>
  <c r="D1883" i="19"/>
  <c r="E1882" i="19"/>
  <c r="D1882" i="19"/>
  <c r="E1881" i="19"/>
  <c r="D1881" i="19"/>
  <c r="E1880" i="19"/>
  <c r="D1880" i="19"/>
  <c r="E1879" i="19"/>
  <c r="D1879" i="19"/>
  <c r="E1878" i="19"/>
  <c r="D1878" i="19"/>
  <c r="E1877" i="19"/>
  <c r="D1877" i="19"/>
  <c r="E1876" i="19"/>
  <c r="D1876" i="19"/>
  <c r="E1875" i="19"/>
  <c r="D1875" i="19"/>
  <c r="E1874" i="19"/>
  <c r="D1874" i="19"/>
  <c r="E1873" i="19"/>
  <c r="D1873" i="19"/>
  <c r="E1872" i="19"/>
  <c r="D1872" i="19"/>
  <c r="E1871" i="19"/>
  <c r="D1871" i="19"/>
  <c r="E1870" i="19"/>
  <c r="D1870" i="19"/>
  <c r="E1869" i="19"/>
  <c r="D1869" i="19"/>
  <c r="E1868" i="19"/>
  <c r="D1868" i="19"/>
  <c r="E1867" i="19"/>
  <c r="D1867" i="19"/>
  <c r="E1866" i="19"/>
  <c r="D1866" i="19"/>
  <c r="E1865" i="19"/>
  <c r="D1865" i="19"/>
  <c r="E1864" i="19"/>
  <c r="D1864" i="19"/>
  <c r="E1863" i="19"/>
  <c r="D1863" i="19"/>
  <c r="E1862" i="19"/>
  <c r="D1862" i="19"/>
  <c r="E1861" i="19"/>
  <c r="D1861" i="19"/>
  <c r="E1860" i="19"/>
  <c r="D1860" i="19"/>
  <c r="E1859" i="19"/>
  <c r="D1859" i="19"/>
  <c r="E1858" i="19"/>
  <c r="D1858" i="19"/>
  <c r="E1857" i="19"/>
  <c r="D1857" i="19"/>
  <c r="E1856" i="19"/>
  <c r="D1856" i="19"/>
  <c r="E1855" i="19"/>
  <c r="D1855" i="19"/>
  <c r="E1854" i="19"/>
  <c r="D1854" i="19"/>
  <c r="E1853" i="19"/>
  <c r="D1853" i="19"/>
  <c r="E1852" i="19"/>
  <c r="D1852" i="19"/>
  <c r="E1851" i="19"/>
  <c r="D1851" i="19"/>
  <c r="E1850" i="19"/>
  <c r="D1850" i="19"/>
  <c r="E1849" i="19"/>
  <c r="D1849" i="19"/>
  <c r="E1848" i="19"/>
  <c r="D1848" i="19"/>
  <c r="E1847" i="19"/>
  <c r="D1847" i="19"/>
  <c r="E1846" i="19"/>
  <c r="D1846" i="19"/>
  <c r="E1845" i="19"/>
  <c r="D1845" i="19"/>
  <c r="E1844" i="19"/>
  <c r="D1844" i="19"/>
  <c r="E1843" i="19"/>
  <c r="D1843" i="19"/>
  <c r="E1842" i="19"/>
  <c r="D1842" i="19"/>
  <c r="E1841" i="19"/>
  <c r="D1841" i="19"/>
  <c r="E1840" i="19"/>
  <c r="D1840" i="19"/>
  <c r="E1839" i="19"/>
  <c r="D1839" i="19"/>
  <c r="E1838" i="19"/>
  <c r="D1838" i="19"/>
  <c r="E1837" i="19"/>
  <c r="D1837" i="19"/>
  <c r="E1836" i="19"/>
  <c r="D1836" i="19"/>
  <c r="E1835" i="19"/>
  <c r="D1835" i="19"/>
  <c r="E1834" i="19"/>
  <c r="D1834" i="19"/>
  <c r="E1833" i="19"/>
  <c r="D1833" i="19"/>
  <c r="E1832" i="19"/>
  <c r="D1832" i="19"/>
  <c r="E1831" i="19"/>
  <c r="D1831" i="19"/>
  <c r="E1830" i="19"/>
  <c r="D1830" i="19"/>
  <c r="E1829" i="19"/>
  <c r="D1829" i="19"/>
  <c r="E1828" i="19"/>
  <c r="D1828" i="19"/>
  <c r="E1827" i="19"/>
  <c r="D1827" i="19"/>
  <c r="E1826" i="19"/>
  <c r="D1826" i="19"/>
  <c r="E1825" i="19"/>
  <c r="D1825" i="19"/>
  <c r="E1824" i="19"/>
  <c r="D1824" i="19"/>
  <c r="E1823" i="19"/>
  <c r="D1823" i="19"/>
  <c r="E1822" i="19"/>
  <c r="D1822" i="19"/>
  <c r="E1821" i="19"/>
  <c r="D1821" i="19"/>
  <c r="E1820" i="19"/>
  <c r="D1820" i="19"/>
  <c r="E1819" i="19"/>
  <c r="D1819" i="19"/>
  <c r="E1818" i="19"/>
  <c r="D1818" i="19"/>
  <c r="E1817" i="19"/>
  <c r="D1817" i="19"/>
  <c r="E1816" i="19"/>
  <c r="D1816" i="19"/>
  <c r="E1815" i="19"/>
  <c r="D1815" i="19"/>
  <c r="E1814" i="19"/>
  <c r="D1814" i="19"/>
  <c r="E1813" i="19"/>
  <c r="D1813" i="19"/>
  <c r="E1812" i="19"/>
  <c r="D1812" i="19"/>
  <c r="E1811" i="19"/>
  <c r="D1811" i="19"/>
  <c r="E1810" i="19"/>
  <c r="D1810" i="19"/>
  <c r="E1809" i="19"/>
  <c r="D1809" i="19"/>
  <c r="E1808" i="19"/>
  <c r="D1808" i="19"/>
  <c r="E1807" i="19"/>
  <c r="D1807" i="19"/>
  <c r="E1806" i="19"/>
  <c r="D1806" i="19"/>
  <c r="E1805" i="19"/>
  <c r="D1805" i="19"/>
  <c r="E1804" i="19"/>
  <c r="D1804" i="19"/>
  <c r="E1803" i="19"/>
  <c r="D1803" i="19"/>
  <c r="E1802" i="19"/>
  <c r="D1802" i="19"/>
  <c r="E1801" i="19"/>
  <c r="D1801" i="19"/>
  <c r="E1800" i="19"/>
  <c r="D1800" i="19"/>
  <c r="E1799" i="19"/>
  <c r="D1799" i="19"/>
  <c r="E1798" i="19"/>
  <c r="D1798" i="19"/>
  <c r="E1797" i="19"/>
  <c r="D1797" i="19"/>
  <c r="E1796" i="19"/>
  <c r="D1796" i="19"/>
  <c r="E1795" i="19"/>
  <c r="D1795" i="19"/>
  <c r="E1794" i="19"/>
  <c r="D1794" i="19"/>
  <c r="E1793" i="19"/>
  <c r="D1793" i="19"/>
  <c r="E1792" i="19"/>
  <c r="D1792" i="19"/>
  <c r="E1791" i="19"/>
  <c r="D1791" i="19"/>
  <c r="E1790" i="19"/>
  <c r="D1790" i="19"/>
  <c r="E1789" i="19"/>
  <c r="D1789" i="19"/>
  <c r="E1788" i="19"/>
  <c r="D1788" i="19"/>
  <c r="E1787" i="19"/>
  <c r="D1787" i="19"/>
  <c r="E1786" i="19"/>
  <c r="D1786" i="19"/>
  <c r="E1785" i="19"/>
  <c r="D1785" i="19"/>
  <c r="E1784" i="19"/>
  <c r="D1784" i="19"/>
  <c r="E1783" i="19"/>
  <c r="D1783" i="19"/>
  <c r="E1782" i="19"/>
  <c r="D1782" i="19"/>
  <c r="E1781" i="19"/>
  <c r="D1781" i="19"/>
  <c r="E1780" i="19"/>
  <c r="D1780" i="19"/>
  <c r="E1779" i="19"/>
  <c r="D1779" i="19"/>
  <c r="E1778" i="19"/>
  <c r="D1778" i="19"/>
  <c r="E1777" i="19"/>
  <c r="D1777" i="19"/>
  <c r="E1776" i="19"/>
  <c r="D1776" i="19"/>
  <c r="E1775" i="19"/>
  <c r="D1775" i="19"/>
  <c r="E1774" i="19"/>
  <c r="D1774" i="19"/>
  <c r="E1773" i="19"/>
  <c r="D1773" i="19"/>
  <c r="E1772" i="19"/>
  <c r="D1772" i="19"/>
  <c r="E1771" i="19"/>
  <c r="D1771" i="19"/>
  <c r="E1770" i="19"/>
  <c r="D1770" i="19"/>
  <c r="E1769" i="19"/>
  <c r="D1769" i="19"/>
  <c r="E1768" i="19"/>
  <c r="D1768" i="19"/>
  <c r="E1767" i="19"/>
  <c r="D1767" i="19"/>
  <c r="E1766" i="19"/>
  <c r="D1766" i="19"/>
  <c r="E1765" i="19"/>
  <c r="D1765" i="19"/>
  <c r="E1764" i="19"/>
  <c r="D1764" i="19"/>
  <c r="E1763" i="19"/>
  <c r="D1763" i="19"/>
  <c r="E1762" i="19"/>
  <c r="D1762" i="19"/>
  <c r="E1761" i="19"/>
  <c r="D1761" i="19"/>
  <c r="E1760" i="19"/>
  <c r="D1760" i="19"/>
  <c r="E1759" i="19"/>
  <c r="D1759" i="19"/>
  <c r="E1758" i="19"/>
  <c r="D1758" i="19"/>
  <c r="E1757" i="19"/>
  <c r="D1757" i="19"/>
  <c r="E1756" i="19"/>
  <c r="D1756" i="19"/>
  <c r="E1755" i="19"/>
  <c r="D1755" i="19"/>
  <c r="E1754" i="19"/>
  <c r="D1754" i="19"/>
  <c r="E1753" i="19"/>
  <c r="D1753" i="19"/>
  <c r="E1752" i="19"/>
  <c r="D1752" i="19"/>
  <c r="E1751" i="19"/>
  <c r="D1751" i="19"/>
  <c r="E1750" i="19"/>
  <c r="D1750" i="19"/>
  <c r="E1749" i="19"/>
  <c r="D1749" i="19"/>
  <c r="E1748" i="19"/>
  <c r="D1748" i="19"/>
  <c r="E1747" i="19"/>
  <c r="D1747" i="19"/>
  <c r="E1746" i="19"/>
  <c r="D1746" i="19"/>
  <c r="E1745" i="19"/>
  <c r="D1745" i="19"/>
  <c r="E1744" i="19"/>
  <c r="D1744" i="19"/>
  <c r="E1743" i="19"/>
  <c r="D1743" i="19"/>
  <c r="E1742" i="19"/>
  <c r="D1742" i="19"/>
  <c r="E1741" i="19"/>
  <c r="D1741" i="19"/>
  <c r="E1740" i="19"/>
  <c r="D1740" i="19"/>
  <c r="E1739" i="19"/>
  <c r="D1739" i="19"/>
  <c r="E1738" i="19"/>
  <c r="D1738" i="19"/>
  <c r="E1737" i="19"/>
  <c r="D1737" i="19"/>
  <c r="E1736" i="19"/>
  <c r="D1736" i="19"/>
  <c r="E1735" i="19"/>
  <c r="D1735" i="19"/>
  <c r="E1734" i="19"/>
  <c r="D1734" i="19"/>
  <c r="E1733" i="19"/>
  <c r="D1733" i="19"/>
  <c r="E1732" i="19"/>
  <c r="D1732" i="19"/>
  <c r="E1731" i="19"/>
  <c r="D1731" i="19"/>
  <c r="E1730" i="19"/>
  <c r="D1730" i="19"/>
  <c r="E1729" i="19"/>
  <c r="D1729" i="19"/>
  <c r="E1728" i="19"/>
  <c r="D1728" i="19"/>
  <c r="E1727" i="19"/>
  <c r="D1727" i="19"/>
  <c r="E1726" i="19"/>
  <c r="D1726" i="19"/>
  <c r="E1725" i="19"/>
  <c r="D1725" i="19"/>
  <c r="E1724" i="19"/>
  <c r="D1724" i="19"/>
  <c r="E1723" i="19"/>
  <c r="D1723" i="19"/>
  <c r="E1722" i="19"/>
  <c r="D1722" i="19"/>
  <c r="E1721" i="19"/>
  <c r="D1721" i="19"/>
  <c r="E1720" i="19"/>
  <c r="D1720" i="19"/>
  <c r="E1719" i="19"/>
  <c r="D1719" i="19"/>
  <c r="E1718" i="19"/>
  <c r="D1718" i="19"/>
  <c r="E1717" i="19"/>
  <c r="D1717" i="19"/>
  <c r="E1716" i="19"/>
  <c r="D1716" i="19"/>
  <c r="E1715" i="19"/>
  <c r="D1715" i="19"/>
  <c r="E1714" i="19"/>
  <c r="D1714" i="19"/>
  <c r="E1713" i="19"/>
  <c r="D1713" i="19"/>
  <c r="E1712" i="19"/>
  <c r="D1712" i="19"/>
  <c r="E1711" i="19"/>
  <c r="D1711" i="19"/>
  <c r="E1710" i="19"/>
  <c r="D1710" i="19"/>
  <c r="E1709" i="19"/>
  <c r="D1709" i="19"/>
  <c r="E1708" i="19"/>
  <c r="D1708" i="19"/>
  <c r="E1707" i="19"/>
  <c r="D1707" i="19"/>
  <c r="E1706" i="19"/>
  <c r="D1706" i="19"/>
  <c r="E1705" i="19"/>
  <c r="D1705" i="19"/>
  <c r="E1704" i="19"/>
  <c r="D1704" i="19"/>
  <c r="E1703" i="19"/>
  <c r="D1703" i="19"/>
  <c r="E1702" i="19"/>
  <c r="D1702" i="19"/>
  <c r="E1701" i="19"/>
  <c r="D1701" i="19"/>
  <c r="E1700" i="19"/>
  <c r="D1700" i="19"/>
  <c r="E1699" i="19"/>
  <c r="D1699" i="19"/>
  <c r="E1698" i="19"/>
  <c r="D1698" i="19"/>
  <c r="E1697" i="19"/>
  <c r="D1697" i="19"/>
  <c r="E1696" i="19"/>
  <c r="D1696" i="19"/>
  <c r="E1695" i="19"/>
  <c r="D1695" i="19"/>
  <c r="E1694" i="19"/>
  <c r="D1694" i="19"/>
  <c r="E1693" i="19"/>
  <c r="D1693" i="19"/>
  <c r="E1692" i="19"/>
  <c r="D1692" i="19"/>
  <c r="E1691" i="19"/>
  <c r="D1691" i="19"/>
  <c r="E1690" i="19"/>
  <c r="D1690" i="19"/>
  <c r="E1689" i="19"/>
  <c r="D1689" i="19"/>
  <c r="E1688" i="19"/>
  <c r="D1688" i="19"/>
  <c r="E1687" i="19"/>
  <c r="D1687" i="19"/>
  <c r="E1686" i="19"/>
  <c r="D1686" i="19"/>
  <c r="E1685" i="19"/>
  <c r="D1685" i="19"/>
  <c r="E1684" i="19"/>
  <c r="D1684" i="19"/>
  <c r="E1683" i="19"/>
  <c r="D1683" i="19"/>
  <c r="E1682" i="19"/>
  <c r="D1682" i="19"/>
  <c r="E1681" i="19"/>
  <c r="D1681" i="19"/>
  <c r="E1680" i="19"/>
  <c r="D1680" i="19"/>
  <c r="E1679" i="19"/>
  <c r="D1679" i="19"/>
  <c r="E1678" i="19"/>
  <c r="D1678" i="19"/>
  <c r="E1677" i="19"/>
  <c r="D1677" i="19"/>
  <c r="E1676" i="19"/>
  <c r="D1676" i="19"/>
  <c r="E1675" i="19"/>
  <c r="D1675" i="19"/>
  <c r="E1674" i="19"/>
  <c r="D1674" i="19"/>
  <c r="E1673" i="19"/>
  <c r="D1673" i="19"/>
  <c r="E1672" i="19"/>
  <c r="D1672" i="19"/>
  <c r="E1671" i="19"/>
  <c r="D1671" i="19"/>
  <c r="E1670" i="19"/>
  <c r="D1670" i="19"/>
  <c r="E1669" i="19"/>
  <c r="D1669" i="19"/>
  <c r="E1668" i="19"/>
  <c r="D1668" i="19"/>
  <c r="E1667" i="19"/>
  <c r="D1667" i="19"/>
  <c r="E1666" i="19"/>
  <c r="D1666" i="19"/>
  <c r="E1665" i="19"/>
  <c r="D1665" i="19"/>
  <c r="E1664" i="19"/>
  <c r="D1664" i="19"/>
  <c r="E1663" i="19"/>
  <c r="D1663" i="19"/>
  <c r="E1662" i="19"/>
  <c r="D1662" i="19"/>
  <c r="E1661" i="19"/>
  <c r="D1661" i="19"/>
  <c r="E1660" i="19"/>
  <c r="D1660" i="19"/>
  <c r="E1659" i="19"/>
  <c r="D1659" i="19"/>
  <c r="E1658" i="19"/>
  <c r="D1658" i="19"/>
  <c r="E1657" i="19"/>
  <c r="D1657" i="19"/>
  <c r="E1656" i="19"/>
  <c r="D1656" i="19"/>
  <c r="E1655" i="19"/>
  <c r="D1655" i="19"/>
  <c r="E1654" i="19"/>
  <c r="D1654" i="19"/>
  <c r="E1653" i="19"/>
  <c r="D1653" i="19"/>
  <c r="E1652" i="19"/>
  <c r="D1652" i="19"/>
  <c r="E1651" i="19"/>
  <c r="D1651" i="19"/>
  <c r="E1650" i="19"/>
  <c r="D1650" i="19"/>
  <c r="E1649" i="19"/>
  <c r="D1649" i="19"/>
  <c r="E1648" i="19"/>
  <c r="D1648" i="19"/>
  <c r="E1647" i="19"/>
  <c r="D1647" i="19"/>
  <c r="E1646" i="19"/>
  <c r="D1646" i="19"/>
  <c r="E1645" i="19"/>
  <c r="D1645" i="19"/>
  <c r="E1644" i="19"/>
  <c r="D1644" i="19"/>
  <c r="E1643" i="19"/>
  <c r="D1643" i="19"/>
  <c r="E1642" i="19"/>
  <c r="D1642" i="19"/>
  <c r="E1641" i="19"/>
  <c r="D1641" i="19"/>
  <c r="E1640" i="19"/>
  <c r="D1640" i="19"/>
  <c r="E1639" i="19"/>
  <c r="D1639" i="19"/>
  <c r="E1638" i="19"/>
  <c r="D1638" i="19"/>
  <c r="E1637" i="19"/>
  <c r="D1637" i="19"/>
  <c r="E1636" i="19"/>
  <c r="D1636" i="19"/>
  <c r="E1635" i="19"/>
  <c r="D1635" i="19"/>
  <c r="E1634" i="19"/>
  <c r="D1634" i="19"/>
  <c r="E1633" i="19"/>
  <c r="D1633" i="19"/>
  <c r="E1632" i="19"/>
  <c r="D1632" i="19"/>
  <c r="E1631" i="19"/>
  <c r="D1631" i="19"/>
  <c r="E1630" i="19"/>
  <c r="D1630" i="19"/>
  <c r="E1629" i="19"/>
  <c r="D1629" i="19"/>
  <c r="E1628" i="19"/>
  <c r="D1628" i="19"/>
  <c r="E1627" i="19"/>
  <c r="D1627" i="19"/>
  <c r="E1626" i="19"/>
  <c r="D1626" i="19"/>
  <c r="E1625" i="19"/>
  <c r="D1625" i="19"/>
  <c r="E1624" i="19"/>
  <c r="D1624" i="19"/>
  <c r="E1623" i="19"/>
  <c r="D1623" i="19"/>
  <c r="E1622" i="19"/>
  <c r="D1622" i="19"/>
  <c r="E1621" i="19"/>
  <c r="D1621" i="19"/>
  <c r="E1620" i="19"/>
  <c r="D1620" i="19"/>
  <c r="E1619" i="19"/>
  <c r="D1619" i="19"/>
  <c r="E1618" i="19"/>
  <c r="D1618" i="19"/>
  <c r="E1617" i="19"/>
  <c r="D1617" i="19"/>
  <c r="E1616" i="19"/>
  <c r="D1616" i="19"/>
  <c r="E1615" i="19"/>
  <c r="D1615" i="19"/>
  <c r="E1614" i="19"/>
  <c r="D1614" i="19"/>
  <c r="E1613" i="19"/>
  <c r="D1613" i="19"/>
  <c r="E1612" i="19"/>
  <c r="D1612" i="19"/>
  <c r="E1611" i="19"/>
  <c r="D1611" i="19"/>
  <c r="E1610" i="19"/>
  <c r="D1610" i="19"/>
  <c r="E1609" i="19"/>
  <c r="D1609" i="19"/>
  <c r="E1608" i="19"/>
  <c r="D1608" i="19"/>
  <c r="E1607" i="19"/>
  <c r="D1607" i="19"/>
  <c r="E1606" i="19"/>
  <c r="D1606" i="19"/>
  <c r="E1605" i="19"/>
  <c r="D1605" i="19"/>
  <c r="E1604" i="19"/>
  <c r="D1604" i="19"/>
  <c r="E1603" i="19"/>
  <c r="D1603" i="19"/>
  <c r="E1602" i="19"/>
  <c r="D1602" i="19"/>
  <c r="E1601" i="19"/>
  <c r="D1601" i="19"/>
  <c r="E1600" i="19"/>
  <c r="D1600" i="19"/>
  <c r="E1599" i="19"/>
  <c r="D1599" i="19"/>
  <c r="E1598" i="19"/>
  <c r="D1598" i="19"/>
  <c r="E1597" i="19"/>
  <c r="D1597" i="19"/>
  <c r="E1596" i="19"/>
  <c r="D1596" i="19"/>
  <c r="E1595" i="19"/>
  <c r="D1595" i="19"/>
  <c r="E1594" i="19"/>
  <c r="D1594" i="19"/>
  <c r="E1593" i="19"/>
  <c r="D1593" i="19"/>
  <c r="E1592" i="19"/>
  <c r="D1592" i="19"/>
  <c r="E1591" i="19"/>
  <c r="D1591" i="19"/>
  <c r="E1590" i="19"/>
  <c r="D1590" i="19"/>
  <c r="E1589" i="19"/>
  <c r="D1589" i="19"/>
  <c r="E1588" i="19"/>
  <c r="D1588" i="19"/>
  <c r="E1587" i="19"/>
  <c r="D1587" i="19"/>
  <c r="E1586" i="19"/>
  <c r="D1586" i="19"/>
  <c r="E1585" i="19"/>
  <c r="D1585" i="19"/>
  <c r="E1584" i="19"/>
  <c r="D1584" i="19"/>
  <c r="E1583" i="19"/>
  <c r="D1583" i="19"/>
  <c r="E1582" i="19"/>
  <c r="D1582" i="19"/>
  <c r="E1581" i="19"/>
  <c r="D1581" i="19"/>
  <c r="E1580" i="19"/>
  <c r="D1580" i="19"/>
  <c r="E1579" i="19"/>
  <c r="D1579" i="19"/>
  <c r="E1578" i="19"/>
  <c r="D1578" i="19"/>
  <c r="E1577" i="19"/>
  <c r="D1577" i="19"/>
  <c r="E1576" i="19"/>
  <c r="D1576" i="19"/>
  <c r="E1575" i="19"/>
  <c r="D1575" i="19"/>
  <c r="E1574" i="19"/>
  <c r="D1574" i="19"/>
  <c r="E1573" i="19"/>
  <c r="D1573" i="19"/>
  <c r="E1572" i="19"/>
  <c r="D1572" i="19"/>
  <c r="E1571" i="19"/>
  <c r="D1571" i="19"/>
  <c r="E1570" i="19"/>
  <c r="D1570" i="19"/>
  <c r="E1569" i="19"/>
  <c r="D1569" i="19"/>
  <c r="E1568" i="19"/>
  <c r="D1568" i="19"/>
  <c r="E1567" i="19"/>
  <c r="D1567" i="19"/>
  <c r="E1566" i="19"/>
  <c r="D1566" i="19"/>
  <c r="E1565" i="19"/>
  <c r="D1565" i="19"/>
  <c r="E1564" i="19"/>
  <c r="D1564" i="19"/>
  <c r="E1563" i="19"/>
  <c r="D1563" i="19"/>
  <c r="E1562" i="19"/>
  <c r="D1562" i="19"/>
  <c r="E1561" i="19"/>
  <c r="D1561" i="19"/>
  <c r="E1560" i="19"/>
  <c r="D1560" i="19"/>
  <c r="E1559" i="19"/>
  <c r="D1559" i="19"/>
  <c r="E1558" i="19"/>
  <c r="D1558" i="19"/>
  <c r="E1557" i="19"/>
  <c r="D1557" i="19"/>
  <c r="E1556" i="19"/>
  <c r="D1556" i="19"/>
  <c r="E1555" i="19"/>
  <c r="D1555" i="19"/>
  <c r="E1554" i="19"/>
  <c r="D1554" i="19"/>
  <c r="E1553" i="19"/>
  <c r="D1553" i="19"/>
  <c r="E1552" i="19"/>
  <c r="D1552" i="19"/>
  <c r="E1551" i="19"/>
  <c r="D1551" i="19"/>
  <c r="E1550" i="19"/>
  <c r="D1550" i="19"/>
  <c r="E1549" i="19"/>
  <c r="D1549" i="19"/>
  <c r="E1548" i="19"/>
  <c r="D1548" i="19"/>
  <c r="E1547" i="19"/>
  <c r="D1547" i="19"/>
  <c r="E1546" i="19"/>
  <c r="D1546" i="19"/>
  <c r="E1545" i="19"/>
  <c r="D1545" i="19"/>
  <c r="E1544" i="19"/>
  <c r="D1544" i="19"/>
  <c r="E1543" i="19"/>
  <c r="D1543" i="19"/>
  <c r="E1542" i="19"/>
  <c r="D1542" i="19"/>
  <c r="E1541" i="19"/>
  <c r="D1541" i="19"/>
  <c r="E1540" i="19"/>
  <c r="D1540" i="19"/>
  <c r="E1539" i="19"/>
  <c r="D1539" i="19"/>
  <c r="E1538" i="19"/>
  <c r="D1538" i="19"/>
  <c r="E1537" i="19"/>
  <c r="D1537" i="19"/>
  <c r="E1536" i="19"/>
  <c r="D1536" i="19"/>
  <c r="E1535" i="19"/>
  <c r="D1535" i="19"/>
  <c r="E1534" i="19"/>
  <c r="D1534" i="19"/>
  <c r="E1533" i="19"/>
  <c r="D1533" i="19"/>
  <c r="E1532" i="19"/>
  <c r="D1532" i="19"/>
  <c r="E1531" i="19"/>
  <c r="D1531" i="19"/>
  <c r="E1530" i="19"/>
  <c r="D1530" i="19"/>
  <c r="E1529" i="19"/>
  <c r="D1529" i="19"/>
  <c r="E1528" i="19"/>
  <c r="D1528" i="19"/>
  <c r="E1527" i="19"/>
  <c r="D1527" i="19"/>
  <c r="E1526" i="19"/>
  <c r="D1526" i="19"/>
  <c r="E1525" i="19"/>
  <c r="D1525" i="19"/>
  <c r="E1524" i="19"/>
  <c r="D1524" i="19"/>
  <c r="E1523" i="19"/>
  <c r="D1523" i="19"/>
  <c r="E1522" i="19"/>
  <c r="D1522" i="19"/>
  <c r="E1521" i="19"/>
  <c r="D1521" i="19"/>
  <c r="E1520" i="19"/>
  <c r="D1520" i="19"/>
  <c r="E1519" i="19"/>
  <c r="D1519" i="19"/>
  <c r="E1518" i="19"/>
  <c r="D1518" i="19"/>
  <c r="E1517" i="19"/>
  <c r="D1517" i="19"/>
  <c r="E1516" i="19"/>
  <c r="D1516" i="19"/>
  <c r="E1515" i="19"/>
  <c r="D1515" i="19"/>
  <c r="E1514" i="19"/>
  <c r="D1514" i="19"/>
  <c r="E1513" i="19"/>
  <c r="D1513" i="19"/>
  <c r="E1512" i="19"/>
  <c r="D1512" i="19"/>
  <c r="E1511" i="19"/>
  <c r="D1511" i="19"/>
  <c r="E1510" i="19"/>
  <c r="D1510" i="19"/>
  <c r="E1509" i="19"/>
  <c r="D1509" i="19"/>
  <c r="E1508" i="19"/>
  <c r="D1508" i="19"/>
  <c r="E1507" i="19"/>
  <c r="D1507" i="19"/>
  <c r="E1506" i="19"/>
  <c r="D1506" i="19"/>
  <c r="E1505" i="19"/>
  <c r="D1505" i="19"/>
  <c r="E1504" i="19"/>
  <c r="D1504" i="19"/>
  <c r="E1503" i="19"/>
  <c r="D1503" i="19"/>
  <c r="E1502" i="19"/>
  <c r="D1502" i="19"/>
  <c r="E1501" i="19"/>
  <c r="D1501" i="19"/>
  <c r="E1500" i="19"/>
  <c r="D1500" i="19"/>
  <c r="E1499" i="19"/>
  <c r="D1499" i="19"/>
  <c r="E1498" i="19"/>
  <c r="D1498" i="19"/>
  <c r="E1497" i="19"/>
  <c r="D1497" i="19"/>
  <c r="E1496" i="19"/>
  <c r="D1496" i="19"/>
  <c r="E1495" i="19"/>
  <c r="D1495" i="19"/>
  <c r="E1494" i="19"/>
  <c r="D1494" i="19"/>
  <c r="E1493" i="19"/>
  <c r="D1493" i="19"/>
  <c r="E1492" i="19"/>
  <c r="D1492" i="19"/>
  <c r="E1491" i="19"/>
  <c r="D1491" i="19"/>
  <c r="E1490" i="19"/>
  <c r="D1490" i="19"/>
  <c r="E1489" i="19"/>
  <c r="D1489" i="19"/>
  <c r="E1488" i="19"/>
  <c r="D1488" i="19"/>
  <c r="E1487" i="19"/>
  <c r="D1487" i="19"/>
  <c r="E1486" i="19"/>
  <c r="D1486" i="19"/>
  <c r="E1485" i="19"/>
  <c r="D1485" i="19"/>
  <c r="E1484" i="19"/>
  <c r="D1484" i="19"/>
  <c r="E1483" i="19"/>
  <c r="D1483" i="19"/>
  <c r="E1482" i="19"/>
  <c r="D1482" i="19"/>
  <c r="E1481" i="19"/>
  <c r="D1481" i="19"/>
  <c r="E1480" i="19"/>
  <c r="D1480" i="19"/>
  <c r="E1479" i="19"/>
  <c r="D1479" i="19"/>
  <c r="E1478" i="19"/>
  <c r="D1478" i="19"/>
  <c r="E1477" i="19"/>
  <c r="D1477" i="19"/>
  <c r="E1476" i="19"/>
  <c r="D1476" i="19"/>
  <c r="E1475" i="19"/>
  <c r="D1475" i="19"/>
  <c r="E1474" i="19"/>
  <c r="D1474" i="19"/>
  <c r="E1473" i="19"/>
  <c r="D1473" i="19"/>
  <c r="E1472" i="19"/>
  <c r="D1472" i="19"/>
  <c r="E1471" i="19"/>
  <c r="D1471" i="19"/>
  <c r="E1470" i="19"/>
  <c r="D1470" i="19"/>
  <c r="E1469" i="19"/>
  <c r="D1469" i="19"/>
  <c r="E1468" i="19"/>
  <c r="D1468" i="19"/>
  <c r="E1467" i="19"/>
  <c r="D1467" i="19"/>
  <c r="E1466" i="19"/>
  <c r="D1466" i="19"/>
  <c r="E1465" i="19"/>
  <c r="D1465" i="19"/>
  <c r="E1464" i="19"/>
  <c r="D1464" i="19"/>
  <c r="E1463" i="19"/>
  <c r="D1463" i="19"/>
  <c r="E1462" i="19"/>
  <c r="D1462" i="19"/>
  <c r="E1461" i="19"/>
  <c r="D1461" i="19"/>
  <c r="E1460" i="19"/>
  <c r="D1460" i="19"/>
  <c r="E1459" i="19"/>
  <c r="D1459" i="19"/>
  <c r="E1458" i="19"/>
  <c r="D1458" i="19"/>
  <c r="E1457" i="19"/>
  <c r="D1457" i="19"/>
  <c r="E1456" i="19"/>
  <c r="D1456" i="19"/>
  <c r="E1455" i="19"/>
  <c r="D1455" i="19"/>
  <c r="E1454" i="19"/>
  <c r="D1454" i="19"/>
  <c r="E1453" i="19"/>
  <c r="D1453" i="19"/>
  <c r="E1452" i="19"/>
  <c r="D1452" i="19"/>
  <c r="E1451" i="19"/>
  <c r="D1451" i="19"/>
  <c r="E1450" i="19"/>
  <c r="D1450" i="19"/>
  <c r="E1449" i="19"/>
  <c r="D1449" i="19"/>
  <c r="E1448" i="19"/>
  <c r="D1448" i="19"/>
  <c r="E1447" i="19"/>
  <c r="D1447" i="19"/>
  <c r="E1446" i="19"/>
  <c r="D1446" i="19"/>
  <c r="E1445" i="19"/>
  <c r="D1445" i="19"/>
  <c r="E1444" i="19"/>
  <c r="D1444" i="19"/>
  <c r="E1443" i="19"/>
  <c r="D1443" i="19"/>
  <c r="E1442" i="19"/>
  <c r="D1442" i="19"/>
  <c r="E1441" i="19"/>
  <c r="D1441" i="19"/>
  <c r="E1440" i="19"/>
  <c r="D1440" i="19"/>
  <c r="E1439" i="19"/>
  <c r="D1439" i="19"/>
  <c r="E1438" i="19"/>
  <c r="D1438" i="19"/>
  <c r="E1437" i="19"/>
  <c r="D1437" i="19"/>
  <c r="E1436" i="19"/>
  <c r="D1436" i="19"/>
  <c r="E1435" i="19"/>
  <c r="D1435" i="19"/>
  <c r="E1434" i="19"/>
  <c r="D1434" i="19"/>
  <c r="E1433" i="19"/>
  <c r="D1433" i="19"/>
  <c r="E1432" i="19"/>
  <c r="D1432" i="19"/>
  <c r="E1431" i="19"/>
  <c r="D1431" i="19"/>
  <c r="E1430" i="19"/>
  <c r="D1430" i="19"/>
  <c r="E1429" i="19"/>
  <c r="D1429" i="19"/>
  <c r="E1428" i="19"/>
  <c r="D1428" i="19"/>
  <c r="E1427" i="19"/>
  <c r="D1427" i="19"/>
  <c r="E1426" i="19"/>
  <c r="D1426" i="19"/>
  <c r="E1425" i="19"/>
  <c r="D1425" i="19"/>
  <c r="E1424" i="19"/>
  <c r="D1424" i="19"/>
  <c r="E1423" i="19"/>
  <c r="D1423" i="19"/>
  <c r="E1422" i="19"/>
  <c r="D1422" i="19"/>
  <c r="E1421" i="19"/>
  <c r="D1421" i="19"/>
  <c r="E1420" i="19"/>
  <c r="D1420" i="19"/>
  <c r="E1419" i="19"/>
  <c r="D1419" i="19"/>
  <c r="E1418" i="19"/>
  <c r="D1418" i="19"/>
  <c r="E1417" i="19"/>
  <c r="D1417" i="19"/>
  <c r="E1416" i="19"/>
  <c r="D1416" i="19"/>
  <c r="E1415" i="19"/>
  <c r="D1415" i="19"/>
  <c r="E1414" i="19"/>
  <c r="D1414" i="19"/>
  <c r="E1413" i="19"/>
  <c r="D1413" i="19"/>
  <c r="E1412" i="19"/>
  <c r="D1412" i="19"/>
  <c r="E1411" i="19"/>
  <c r="D1411" i="19"/>
  <c r="E1410" i="19"/>
  <c r="D1410" i="19"/>
  <c r="E1409" i="19"/>
  <c r="D1409" i="19"/>
  <c r="E1408" i="19"/>
  <c r="D1408" i="19"/>
  <c r="E1407" i="19"/>
  <c r="D1407" i="19"/>
  <c r="E1406" i="19"/>
  <c r="D1406" i="19"/>
  <c r="E1405" i="19"/>
  <c r="D1405" i="19"/>
  <c r="E1404" i="19"/>
  <c r="D1404" i="19"/>
  <c r="E1403" i="19"/>
  <c r="D1403" i="19"/>
  <c r="E1402" i="19"/>
  <c r="D1402" i="19"/>
  <c r="E1401" i="19"/>
  <c r="D1401" i="19"/>
  <c r="E1400" i="19"/>
  <c r="D1400" i="19"/>
  <c r="E1399" i="19"/>
  <c r="D1399" i="19"/>
  <c r="E1398" i="19"/>
  <c r="D1398" i="19"/>
  <c r="E1397" i="19"/>
  <c r="D1397" i="19"/>
  <c r="E1396" i="19"/>
  <c r="D1396" i="19"/>
  <c r="E1395" i="19"/>
  <c r="D1395" i="19"/>
  <c r="E1394" i="19"/>
  <c r="D1394" i="19"/>
  <c r="E1393" i="19"/>
  <c r="D1393" i="19"/>
  <c r="E1392" i="19"/>
  <c r="D1392" i="19"/>
  <c r="E1391" i="19"/>
  <c r="D1391" i="19"/>
  <c r="E1390" i="19"/>
  <c r="D1390" i="19"/>
  <c r="E1389" i="19"/>
  <c r="D1389" i="19"/>
  <c r="E1388" i="19"/>
  <c r="D1388" i="19"/>
  <c r="E1387" i="19"/>
  <c r="D1387" i="19"/>
  <c r="E1386" i="19"/>
  <c r="D1386" i="19"/>
  <c r="E1385" i="19"/>
  <c r="D1385" i="19"/>
  <c r="E1384" i="19"/>
  <c r="D1384" i="19"/>
  <c r="E1383" i="19"/>
  <c r="D1383" i="19"/>
  <c r="E1382" i="19"/>
  <c r="D1382" i="19"/>
  <c r="E1381" i="19"/>
  <c r="D1381" i="19"/>
  <c r="E1380" i="19"/>
  <c r="D1380" i="19"/>
  <c r="E1379" i="19"/>
  <c r="D1379" i="19"/>
  <c r="E1378" i="19"/>
  <c r="D1378" i="19"/>
  <c r="E1377" i="19"/>
  <c r="D1377" i="19"/>
  <c r="E1376" i="19"/>
  <c r="D1376" i="19"/>
  <c r="E1375" i="19"/>
  <c r="D1375" i="19"/>
  <c r="E1374" i="19"/>
  <c r="D1374" i="19"/>
  <c r="E1373" i="19"/>
  <c r="D1373" i="19"/>
  <c r="E1372" i="19"/>
  <c r="D1372" i="19"/>
  <c r="E1371" i="19"/>
  <c r="D1371" i="19"/>
  <c r="E1370" i="19"/>
  <c r="D1370" i="19"/>
  <c r="E1369" i="19"/>
  <c r="D1369" i="19"/>
  <c r="E1368" i="19"/>
  <c r="D1368" i="19"/>
  <c r="E1367" i="19"/>
  <c r="D1367" i="19"/>
  <c r="E1366" i="19"/>
  <c r="D1366" i="19"/>
  <c r="E1365" i="19"/>
  <c r="D1365" i="19"/>
  <c r="E1364" i="19"/>
  <c r="D1364" i="19"/>
  <c r="E1363" i="19"/>
  <c r="D1363" i="19"/>
  <c r="E1362" i="19"/>
  <c r="D1362" i="19"/>
  <c r="E1361" i="19"/>
  <c r="D1361" i="19"/>
  <c r="E1360" i="19"/>
  <c r="D1360" i="19"/>
  <c r="E1359" i="19"/>
  <c r="D1359" i="19"/>
  <c r="E1358" i="19"/>
  <c r="D1358" i="19"/>
  <c r="E1357" i="19"/>
  <c r="D1357" i="19"/>
  <c r="E1356" i="19"/>
  <c r="D1356" i="19"/>
  <c r="E1355" i="19"/>
  <c r="D1355" i="19"/>
  <c r="E1354" i="19"/>
  <c r="D1354" i="19"/>
  <c r="E1353" i="19"/>
  <c r="D1353" i="19"/>
  <c r="E1352" i="19"/>
  <c r="D1352" i="19"/>
  <c r="E1351" i="19"/>
  <c r="D1351" i="19"/>
  <c r="E1350" i="19"/>
  <c r="D1350" i="19"/>
  <c r="E1349" i="19"/>
  <c r="D1349" i="19"/>
  <c r="E1348" i="19"/>
  <c r="D1348" i="19"/>
  <c r="E1347" i="19"/>
  <c r="D1347" i="19"/>
  <c r="E1346" i="19"/>
  <c r="D1346" i="19"/>
  <c r="E1345" i="19"/>
  <c r="D1345" i="19"/>
  <c r="E1344" i="19"/>
  <c r="D1344" i="19"/>
  <c r="E1343" i="19"/>
  <c r="D1343" i="19"/>
  <c r="E1342" i="19"/>
  <c r="D1342" i="19"/>
  <c r="E1341" i="19"/>
  <c r="D1341" i="19"/>
  <c r="E1340" i="19"/>
  <c r="D1340" i="19"/>
  <c r="E1339" i="19"/>
  <c r="D1339" i="19"/>
  <c r="E1338" i="19"/>
  <c r="D1338" i="19"/>
  <c r="E1337" i="19"/>
  <c r="D1337" i="19"/>
  <c r="E1336" i="19"/>
  <c r="D1336" i="19"/>
  <c r="E1335" i="19"/>
  <c r="D1335" i="19"/>
  <c r="E1334" i="19"/>
  <c r="D1334" i="19"/>
  <c r="E1333" i="19"/>
  <c r="D1333" i="19"/>
  <c r="E1332" i="19"/>
  <c r="D1332" i="19"/>
  <c r="E1331" i="19"/>
  <c r="D1331" i="19"/>
  <c r="E1330" i="19"/>
  <c r="D1330" i="19"/>
  <c r="E1329" i="19"/>
  <c r="D1329" i="19"/>
  <c r="E1328" i="19"/>
  <c r="D1328" i="19"/>
  <c r="E1327" i="19"/>
  <c r="D1327" i="19"/>
  <c r="E1326" i="19"/>
  <c r="D1326" i="19"/>
  <c r="E1325" i="19"/>
  <c r="D1325" i="19"/>
  <c r="E1324" i="19"/>
  <c r="D1324" i="19"/>
  <c r="E1323" i="19"/>
  <c r="D1323" i="19"/>
  <c r="E1322" i="19"/>
  <c r="D1322" i="19"/>
  <c r="E1321" i="19"/>
  <c r="D1321" i="19"/>
  <c r="E1320" i="19"/>
  <c r="D1320" i="19"/>
  <c r="E1319" i="19"/>
  <c r="D1319" i="19"/>
  <c r="E1318" i="19"/>
  <c r="D1318" i="19"/>
  <c r="E1317" i="19"/>
  <c r="D1317" i="19"/>
  <c r="E1316" i="19"/>
  <c r="D1316" i="19"/>
  <c r="E1315" i="19"/>
  <c r="D1315" i="19"/>
  <c r="E1314" i="19"/>
  <c r="D1314" i="19"/>
  <c r="E1313" i="19"/>
  <c r="D1313" i="19"/>
  <c r="E1312" i="19"/>
  <c r="D1312" i="19"/>
  <c r="E1311" i="19"/>
  <c r="D1311" i="19"/>
  <c r="E1310" i="19"/>
  <c r="D1310" i="19"/>
  <c r="E1309" i="19"/>
  <c r="D1309" i="19"/>
  <c r="E1308" i="19"/>
  <c r="D1308" i="19"/>
  <c r="E1307" i="19"/>
  <c r="D1307" i="19"/>
  <c r="E1306" i="19"/>
  <c r="D1306" i="19"/>
  <c r="E1305" i="19"/>
  <c r="D1305" i="19"/>
  <c r="E1304" i="19"/>
  <c r="D1304" i="19"/>
  <c r="E1303" i="19"/>
  <c r="D1303" i="19"/>
  <c r="E1302" i="19"/>
  <c r="D1302" i="19"/>
  <c r="E1301" i="19"/>
  <c r="D1301" i="19"/>
  <c r="E1300" i="19"/>
  <c r="D1300" i="19"/>
  <c r="E1299" i="19"/>
  <c r="D1299" i="19"/>
  <c r="E1298" i="19"/>
  <c r="D1298" i="19"/>
  <c r="E1297" i="19"/>
  <c r="D1297" i="19"/>
  <c r="E1296" i="19"/>
  <c r="D1296" i="19"/>
  <c r="E1295" i="19"/>
  <c r="D1295" i="19"/>
  <c r="E1294" i="19"/>
  <c r="D1294" i="19"/>
  <c r="E1293" i="19"/>
  <c r="D1293" i="19"/>
  <c r="E1292" i="19"/>
  <c r="D1292" i="19"/>
  <c r="E1291" i="19"/>
  <c r="D1291" i="19"/>
  <c r="E1290" i="19"/>
  <c r="D1290" i="19"/>
  <c r="E1289" i="19"/>
  <c r="D1289" i="19"/>
  <c r="E1288" i="19"/>
  <c r="D1288" i="19"/>
  <c r="E1287" i="19"/>
  <c r="D1287" i="19"/>
  <c r="E1286" i="19"/>
  <c r="D1286" i="19"/>
  <c r="E1285" i="19"/>
  <c r="D1285" i="19"/>
  <c r="E1284" i="19"/>
  <c r="D1284" i="19"/>
  <c r="E1283" i="19"/>
  <c r="D1283" i="19"/>
  <c r="E1282" i="19"/>
  <c r="D1282" i="19"/>
  <c r="E1281" i="19"/>
  <c r="D1281" i="19"/>
  <c r="E1280" i="19"/>
  <c r="D1280" i="19"/>
  <c r="E1279" i="19"/>
  <c r="D1279" i="19"/>
  <c r="E1278" i="19"/>
  <c r="D1278" i="19"/>
  <c r="E1277" i="19"/>
  <c r="D1277" i="19"/>
  <c r="E1276" i="19"/>
  <c r="D1276" i="19"/>
  <c r="E1275" i="19"/>
  <c r="D1275" i="19"/>
  <c r="E1274" i="19"/>
  <c r="D1274" i="19"/>
  <c r="E1273" i="19"/>
  <c r="D1273" i="19"/>
  <c r="E1272" i="19"/>
  <c r="D1272" i="19"/>
  <c r="E1271" i="19"/>
  <c r="D1271" i="19"/>
  <c r="E1270" i="19"/>
  <c r="D1270" i="19"/>
  <c r="E1269" i="19"/>
  <c r="D1269" i="19"/>
  <c r="E1268" i="19"/>
  <c r="D1268" i="19"/>
  <c r="E1267" i="19"/>
  <c r="D1267" i="19"/>
  <c r="E1266" i="19"/>
  <c r="D1266" i="19"/>
  <c r="E1265" i="19"/>
  <c r="D1265" i="19"/>
  <c r="E1264" i="19"/>
  <c r="D1264" i="19"/>
  <c r="E1263" i="19"/>
  <c r="D1263" i="19"/>
  <c r="E1262" i="19"/>
  <c r="D1262" i="19"/>
  <c r="E1261" i="19"/>
  <c r="D1261" i="19"/>
  <c r="E1260" i="19"/>
  <c r="D1260" i="19"/>
  <c r="E1259" i="19"/>
  <c r="D1259" i="19"/>
  <c r="E1258" i="19"/>
  <c r="D1258" i="19"/>
  <c r="E1257" i="19"/>
  <c r="D1257" i="19"/>
  <c r="E1256" i="19"/>
  <c r="D1256" i="19"/>
  <c r="E1255" i="19"/>
  <c r="D1255" i="19"/>
  <c r="E1254" i="19"/>
  <c r="D1254" i="19"/>
  <c r="E1253" i="19"/>
  <c r="D1253" i="19"/>
  <c r="E1252" i="19"/>
  <c r="D1252" i="19"/>
  <c r="E1251" i="19"/>
  <c r="D1251" i="19"/>
  <c r="E1250" i="19"/>
  <c r="D1250" i="19"/>
  <c r="E1249" i="19"/>
  <c r="D1249" i="19"/>
  <c r="E1248" i="19"/>
  <c r="D1248" i="19"/>
  <c r="E1247" i="19"/>
  <c r="D1247" i="19"/>
  <c r="E1246" i="19"/>
  <c r="D1246" i="19"/>
  <c r="E1245" i="19"/>
  <c r="D1245" i="19"/>
  <c r="E1244" i="19"/>
  <c r="D1244" i="19"/>
  <c r="E1243" i="19"/>
  <c r="D1243" i="19"/>
  <c r="E1242" i="19"/>
  <c r="D1242" i="19"/>
  <c r="E1241" i="19"/>
  <c r="D1241" i="19"/>
  <c r="E1240" i="19"/>
  <c r="D1240" i="19"/>
  <c r="E1239" i="19"/>
  <c r="D1239" i="19"/>
  <c r="E1238" i="19"/>
  <c r="D1238" i="19"/>
  <c r="E1237" i="19"/>
  <c r="D1237" i="19"/>
  <c r="E1236" i="19"/>
  <c r="D1236" i="19"/>
  <c r="E1235" i="19"/>
  <c r="D1235" i="19"/>
  <c r="E1234" i="19"/>
  <c r="D1234" i="19"/>
  <c r="E1233" i="19"/>
  <c r="D1233" i="19"/>
  <c r="E1232" i="19"/>
  <c r="D1232" i="19"/>
  <c r="E1231" i="19"/>
  <c r="D1231" i="19"/>
  <c r="E1230" i="19"/>
  <c r="D1230" i="19"/>
  <c r="E1229" i="19"/>
  <c r="D1229" i="19"/>
  <c r="E1228" i="19"/>
  <c r="D1228" i="19"/>
  <c r="E1227" i="19"/>
  <c r="D1227" i="19"/>
  <c r="E1226" i="19"/>
  <c r="D1226" i="19"/>
  <c r="E1225" i="19"/>
  <c r="D1225" i="19"/>
  <c r="E1224" i="19"/>
  <c r="D1224" i="19"/>
  <c r="E1223" i="19"/>
  <c r="D1223" i="19"/>
  <c r="E1222" i="19"/>
  <c r="D1222" i="19"/>
  <c r="E1221" i="19"/>
  <c r="D1221" i="19"/>
  <c r="E1220" i="19"/>
  <c r="D1220" i="19"/>
  <c r="E1219" i="19"/>
  <c r="D1219" i="19"/>
  <c r="E1218" i="19"/>
  <c r="D1218" i="19"/>
  <c r="E1217" i="19"/>
  <c r="D1217" i="19"/>
  <c r="E1216" i="19"/>
  <c r="D1216" i="19"/>
  <c r="E1215" i="19"/>
  <c r="D1215" i="19"/>
  <c r="E1214" i="19"/>
  <c r="D1214" i="19"/>
  <c r="E1213" i="19"/>
  <c r="D1213" i="19"/>
  <c r="E1212" i="19"/>
  <c r="D1212" i="19"/>
  <c r="E1211" i="19"/>
  <c r="D1211" i="19"/>
  <c r="E1210" i="19"/>
  <c r="D1210" i="19"/>
  <c r="E1209" i="19"/>
  <c r="D1209" i="19"/>
  <c r="E1208" i="19"/>
  <c r="D1208" i="19"/>
  <c r="E1207" i="19"/>
  <c r="D1207" i="19"/>
  <c r="E1206" i="19"/>
  <c r="D1206" i="19"/>
  <c r="E1205" i="19"/>
  <c r="D1205" i="19"/>
  <c r="E1204" i="19"/>
  <c r="D1204" i="19"/>
  <c r="E1203" i="19"/>
  <c r="D1203" i="19"/>
  <c r="E1202" i="19"/>
  <c r="D1202" i="19"/>
  <c r="E1201" i="19"/>
  <c r="D1201" i="19"/>
  <c r="E1200" i="19"/>
  <c r="D1200" i="19"/>
  <c r="E1199" i="19"/>
  <c r="D1199" i="19"/>
  <c r="E1198" i="19"/>
  <c r="D1198" i="19"/>
  <c r="E1197" i="19"/>
  <c r="D1197" i="19"/>
  <c r="E1196" i="19"/>
  <c r="D1196" i="19"/>
  <c r="E1195" i="19"/>
  <c r="D1195" i="19"/>
  <c r="E1194" i="19"/>
  <c r="D1194" i="19"/>
  <c r="E1193" i="19"/>
  <c r="D1193" i="19"/>
  <c r="E1192" i="19"/>
  <c r="D1192" i="19"/>
  <c r="E1191" i="19"/>
  <c r="D1191" i="19"/>
  <c r="E1190" i="19"/>
  <c r="D1190" i="19"/>
  <c r="E1189" i="19"/>
  <c r="D1189" i="19"/>
  <c r="E1188" i="19"/>
  <c r="D1188" i="19"/>
  <c r="E1187" i="19"/>
  <c r="D1187" i="19"/>
  <c r="E1186" i="19"/>
  <c r="D1186" i="19"/>
  <c r="E1185" i="19"/>
  <c r="D1185" i="19"/>
  <c r="E1184" i="19"/>
  <c r="D1184" i="19"/>
  <c r="E1183" i="19"/>
  <c r="D1183" i="19"/>
  <c r="E1182" i="19"/>
  <c r="D1182" i="19"/>
  <c r="E1181" i="19"/>
  <c r="D1181" i="19"/>
  <c r="E1180" i="19"/>
  <c r="D1180" i="19"/>
  <c r="E1179" i="19"/>
  <c r="D1179" i="19"/>
  <c r="E1178" i="19"/>
  <c r="D1178" i="19"/>
  <c r="E1177" i="19"/>
  <c r="D1177" i="19"/>
  <c r="E1176" i="19"/>
  <c r="D1176" i="19"/>
  <c r="E1175" i="19"/>
  <c r="D1175" i="19"/>
  <c r="E1174" i="19"/>
  <c r="D1174" i="19"/>
  <c r="E1173" i="19"/>
  <c r="D1173" i="19"/>
  <c r="E1172" i="19"/>
  <c r="D1172" i="19"/>
  <c r="E1171" i="19"/>
  <c r="D1171" i="19"/>
  <c r="E1170" i="19"/>
  <c r="D1170" i="19"/>
  <c r="E1169" i="19"/>
  <c r="D1169" i="19"/>
  <c r="E1168" i="19"/>
  <c r="D1168" i="19"/>
  <c r="E1167" i="19"/>
  <c r="D1167" i="19"/>
  <c r="E1166" i="19"/>
  <c r="D1166" i="19"/>
  <c r="E1165" i="19"/>
  <c r="D1165" i="19"/>
  <c r="E1164" i="19"/>
  <c r="D1164" i="19"/>
  <c r="E1163" i="19"/>
  <c r="D1163" i="19"/>
  <c r="E1162" i="19"/>
  <c r="D1162" i="19"/>
  <c r="E1161" i="19"/>
  <c r="D1161" i="19"/>
  <c r="E1160" i="19"/>
  <c r="D1160" i="19"/>
  <c r="E1159" i="19"/>
  <c r="D1159" i="19"/>
  <c r="E1158" i="19"/>
  <c r="D1158" i="19"/>
  <c r="E1157" i="19"/>
  <c r="D1157" i="19"/>
  <c r="E1156" i="19"/>
  <c r="D1156" i="19"/>
  <c r="E1155" i="19"/>
  <c r="D1155" i="19"/>
  <c r="E1154" i="19"/>
  <c r="D1154" i="19"/>
  <c r="E1153" i="19"/>
  <c r="D1153" i="19"/>
  <c r="E1152" i="19"/>
  <c r="D1152" i="19"/>
  <c r="E1151" i="19"/>
  <c r="D1151" i="19"/>
  <c r="E1150" i="19"/>
  <c r="D1150" i="19"/>
  <c r="E1149" i="19"/>
  <c r="D1149" i="19"/>
  <c r="E1148" i="19"/>
  <c r="D1148" i="19"/>
  <c r="E1147" i="19"/>
  <c r="D1147" i="19"/>
  <c r="E1146" i="19"/>
  <c r="D1146" i="19"/>
  <c r="E1145" i="19"/>
  <c r="D1145" i="19"/>
  <c r="E1144" i="19"/>
  <c r="D1144" i="19"/>
  <c r="E1143" i="19"/>
  <c r="D1143" i="19"/>
  <c r="E1142" i="19"/>
  <c r="D1142" i="19"/>
  <c r="E1141" i="19"/>
  <c r="D1141" i="19"/>
  <c r="E1140" i="19"/>
  <c r="D1140" i="19"/>
  <c r="E1139" i="19"/>
  <c r="D1139" i="19"/>
  <c r="E1138" i="19"/>
  <c r="D1138" i="19"/>
  <c r="E1137" i="19"/>
  <c r="D1137" i="19"/>
  <c r="E1136" i="19"/>
  <c r="D1136" i="19"/>
  <c r="E1135" i="19"/>
  <c r="D1135" i="19"/>
  <c r="E1134" i="19"/>
  <c r="D1134" i="19"/>
  <c r="E1133" i="19"/>
  <c r="D1133" i="19"/>
  <c r="E1132" i="19"/>
  <c r="D1132" i="19"/>
  <c r="E1131" i="19"/>
  <c r="D1131" i="19"/>
  <c r="E1130" i="19"/>
  <c r="D1130" i="19"/>
  <c r="E1129" i="19"/>
  <c r="D1129" i="19"/>
  <c r="E1128" i="19"/>
  <c r="D1128" i="19"/>
  <c r="E1127" i="19"/>
  <c r="D1127" i="19"/>
  <c r="E1126" i="19"/>
  <c r="D1126" i="19"/>
  <c r="E1125" i="19"/>
  <c r="D1125" i="19"/>
  <c r="E1124" i="19"/>
  <c r="D1124" i="19"/>
  <c r="E1123" i="19"/>
  <c r="D1123" i="19"/>
  <c r="E1122" i="19"/>
  <c r="D1122" i="19"/>
  <c r="E1121" i="19"/>
  <c r="D1121" i="19"/>
  <c r="E1120" i="19"/>
  <c r="D1120" i="19"/>
  <c r="E1119" i="19"/>
  <c r="D1119" i="19"/>
  <c r="E1118" i="19"/>
  <c r="D1118" i="19"/>
  <c r="E1117" i="19"/>
  <c r="D1117" i="19"/>
  <c r="E1116" i="19"/>
  <c r="D1116" i="19"/>
  <c r="E1115" i="19"/>
  <c r="D1115" i="19"/>
  <c r="E1114" i="19"/>
  <c r="D1114" i="19"/>
  <c r="E1113" i="19"/>
  <c r="D1113" i="19"/>
  <c r="E1112" i="19"/>
  <c r="D1112" i="19"/>
  <c r="E1111" i="19"/>
  <c r="D1111" i="19"/>
  <c r="E1110" i="19"/>
  <c r="D1110" i="19"/>
  <c r="E1109" i="19"/>
  <c r="D1109" i="19"/>
  <c r="E1108" i="19"/>
  <c r="D1108" i="19"/>
  <c r="E1107" i="19"/>
  <c r="D1107" i="19"/>
  <c r="E1106" i="19"/>
  <c r="D1106" i="19"/>
  <c r="E1105" i="19"/>
  <c r="D1105" i="19"/>
  <c r="E1104" i="19"/>
  <c r="D1104" i="19"/>
  <c r="E1103" i="19"/>
  <c r="D1103" i="19"/>
  <c r="E1102" i="19"/>
  <c r="D1102" i="19"/>
  <c r="E1101" i="19"/>
  <c r="D1101" i="19"/>
  <c r="E1100" i="19"/>
  <c r="D1100" i="19"/>
  <c r="E1099" i="19"/>
  <c r="D1099" i="19"/>
  <c r="E1098" i="19"/>
  <c r="D1098" i="19"/>
  <c r="E1097" i="19"/>
  <c r="D1097" i="19"/>
  <c r="E1096" i="19"/>
  <c r="D1096" i="19"/>
  <c r="E1095" i="19"/>
  <c r="D1095" i="19"/>
  <c r="E1094" i="19"/>
  <c r="D1094" i="19"/>
  <c r="E1093" i="19"/>
  <c r="D1093" i="19"/>
  <c r="E1092" i="19"/>
  <c r="D1092" i="19"/>
  <c r="E1091" i="19"/>
  <c r="D1091" i="19"/>
  <c r="E1090" i="19"/>
  <c r="D1090" i="19"/>
  <c r="E1089" i="19"/>
  <c r="D1089" i="19"/>
  <c r="E1088" i="19"/>
  <c r="D1088" i="19"/>
  <c r="E1087" i="19"/>
  <c r="D1087" i="19"/>
  <c r="E1086" i="19"/>
  <c r="D1086" i="19"/>
  <c r="E1085" i="19"/>
  <c r="D1085" i="19"/>
  <c r="E1084" i="19"/>
  <c r="D1084" i="19"/>
  <c r="E1083" i="19"/>
  <c r="D1083" i="19"/>
  <c r="E1082" i="19"/>
  <c r="D1082" i="19"/>
  <c r="E1081" i="19"/>
  <c r="D1081" i="19"/>
  <c r="E1080" i="19"/>
  <c r="D1080" i="19"/>
  <c r="E1079" i="19"/>
  <c r="D1079" i="19"/>
  <c r="E1078" i="19"/>
  <c r="D1078" i="19"/>
  <c r="E1077" i="19"/>
  <c r="D1077" i="19"/>
  <c r="E1076" i="19"/>
  <c r="D1076" i="19"/>
  <c r="E1075" i="19"/>
  <c r="D1075" i="19"/>
  <c r="E1074" i="19"/>
  <c r="D1074" i="19"/>
  <c r="E1073" i="19"/>
  <c r="D1073" i="19"/>
  <c r="E1072" i="19"/>
  <c r="D1072" i="19"/>
  <c r="E1071" i="19"/>
  <c r="D1071" i="19"/>
  <c r="E1070" i="19"/>
  <c r="D1070" i="19"/>
  <c r="E1069" i="19"/>
  <c r="D1069" i="19"/>
  <c r="E1068" i="19"/>
  <c r="D1068" i="19"/>
  <c r="E1067" i="19"/>
  <c r="D1067" i="19"/>
  <c r="E1066" i="19"/>
  <c r="D1066" i="19"/>
  <c r="E1065" i="19"/>
  <c r="D1065" i="19"/>
  <c r="E1064" i="19"/>
  <c r="D1064" i="19"/>
  <c r="E1063" i="19"/>
  <c r="D1063" i="19"/>
  <c r="E1062" i="19"/>
  <c r="D1062" i="19"/>
  <c r="E1061" i="19"/>
  <c r="D1061" i="19"/>
  <c r="E1060" i="19"/>
  <c r="D1060" i="19"/>
  <c r="E1059" i="19"/>
  <c r="D1059" i="19"/>
  <c r="E1058" i="19"/>
  <c r="D1058" i="19"/>
  <c r="E1057" i="19"/>
  <c r="D1057" i="19"/>
  <c r="E1056" i="19"/>
  <c r="D1056" i="19"/>
  <c r="E1055" i="19"/>
  <c r="D1055" i="19"/>
  <c r="E1054" i="19"/>
  <c r="D1054" i="19"/>
  <c r="E1053" i="19"/>
  <c r="D1053" i="19"/>
  <c r="E1052" i="19"/>
  <c r="D1052" i="19"/>
  <c r="E1051" i="19"/>
  <c r="D1051" i="19"/>
  <c r="E1050" i="19"/>
  <c r="D1050" i="19"/>
  <c r="E1049" i="19"/>
  <c r="D1049" i="19"/>
  <c r="E1048" i="19"/>
  <c r="D1048" i="19"/>
  <c r="E1047" i="19"/>
  <c r="D1047" i="19"/>
  <c r="E1046" i="19"/>
  <c r="D1046" i="19"/>
  <c r="E1045" i="19"/>
  <c r="D1045" i="19"/>
  <c r="E1044" i="19"/>
  <c r="D1044" i="19"/>
  <c r="E1043" i="19"/>
  <c r="D1043" i="19"/>
  <c r="E1042" i="19"/>
  <c r="D1042" i="19"/>
  <c r="E1041" i="19"/>
  <c r="D1041" i="19"/>
  <c r="E1040" i="19"/>
  <c r="D1040" i="19"/>
  <c r="E1039" i="19"/>
  <c r="D1039" i="19"/>
  <c r="E1038" i="19"/>
  <c r="D1038" i="19"/>
  <c r="E1037" i="19"/>
  <c r="D1037" i="19"/>
  <c r="E1036" i="19"/>
  <c r="D1036" i="19"/>
  <c r="E1035" i="19"/>
  <c r="D1035" i="19"/>
  <c r="E1034" i="19"/>
  <c r="D1034" i="19"/>
  <c r="E1033" i="19"/>
  <c r="D1033" i="19"/>
  <c r="E1032" i="19"/>
  <c r="D1032" i="19"/>
  <c r="E1031" i="19"/>
  <c r="D1031" i="19"/>
  <c r="E1030" i="19"/>
  <c r="D1030" i="19"/>
  <c r="E1029" i="19"/>
  <c r="D1029" i="19"/>
  <c r="E1028" i="19"/>
  <c r="D1028" i="19"/>
  <c r="E1027" i="19"/>
  <c r="D1027" i="19"/>
  <c r="E1026" i="19"/>
  <c r="D1026" i="19"/>
  <c r="E1025" i="19"/>
  <c r="D1025" i="19"/>
  <c r="E1024" i="19"/>
  <c r="D1024" i="19"/>
  <c r="E1023" i="19"/>
  <c r="D1023" i="19"/>
  <c r="E1022" i="19"/>
  <c r="D1022" i="19"/>
  <c r="E1021" i="19"/>
  <c r="D1021" i="19"/>
  <c r="E1020" i="19"/>
  <c r="D1020" i="19"/>
  <c r="E1019" i="19"/>
  <c r="D1019" i="19"/>
  <c r="E1018" i="19"/>
  <c r="D1018" i="19"/>
  <c r="E1017" i="19"/>
  <c r="D1017" i="19"/>
  <c r="E1016" i="19"/>
  <c r="D1016" i="19"/>
  <c r="E1015" i="19"/>
  <c r="D1015" i="19"/>
  <c r="E1014" i="19"/>
  <c r="D1014" i="19"/>
  <c r="E1013" i="19"/>
  <c r="D1013" i="19"/>
  <c r="E1012" i="19"/>
  <c r="D1012" i="19"/>
  <c r="E1011" i="19"/>
  <c r="D1011" i="19"/>
  <c r="E1010" i="19"/>
  <c r="D1010" i="19"/>
  <c r="E1009" i="19"/>
  <c r="D1009" i="19"/>
  <c r="E1008" i="19"/>
  <c r="D1008" i="19"/>
  <c r="E1007" i="19"/>
  <c r="D1007" i="19"/>
  <c r="E1006" i="19"/>
  <c r="D1006" i="19"/>
  <c r="E1005" i="19"/>
  <c r="D1005" i="19"/>
  <c r="E1004" i="19"/>
  <c r="D1004" i="19"/>
  <c r="E1003" i="19"/>
  <c r="D1003" i="19"/>
  <c r="E1002" i="19"/>
  <c r="D1002" i="19"/>
  <c r="E1001" i="19"/>
  <c r="D1001" i="19"/>
  <c r="E1000" i="19"/>
  <c r="D1000" i="19"/>
  <c r="E999" i="19"/>
  <c r="D999" i="19"/>
  <c r="E998" i="19"/>
  <c r="D998" i="19"/>
  <c r="E997" i="19"/>
  <c r="D997" i="19"/>
  <c r="E996" i="19"/>
  <c r="D996" i="19"/>
  <c r="E995" i="19"/>
  <c r="D995" i="19"/>
  <c r="E994" i="19"/>
  <c r="D994" i="19"/>
  <c r="E993" i="19"/>
  <c r="D993" i="19"/>
  <c r="E992" i="19"/>
  <c r="D992" i="19"/>
  <c r="E991" i="19"/>
  <c r="D991" i="19"/>
  <c r="E990" i="19"/>
  <c r="D990" i="19"/>
  <c r="E989" i="19"/>
  <c r="D989" i="19"/>
  <c r="E988" i="19"/>
  <c r="D988" i="19"/>
  <c r="E987" i="19"/>
  <c r="D987" i="19"/>
  <c r="E986" i="19"/>
  <c r="D986" i="19"/>
  <c r="E985" i="19"/>
  <c r="D985" i="19"/>
  <c r="E984" i="19"/>
  <c r="D984" i="19"/>
  <c r="E983" i="19"/>
  <c r="D983" i="19"/>
  <c r="E982" i="19"/>
  <c r="D982" i="19"/>
  <c r="E981" i="19"/>
  <c r="D981" i="19"/>
  <c r="E980" i="19"/>
  <c r="D980" i="19"/>
  <c r="E979" i="19"/>
  <c r="D979" i="19"/>
  <c r="E978" i="19"/>
  <c r="D978" i="19"/>
  <c r="E977" i="19"/>
  <c r="D977" i="19"/>
  <c r="E976" i="19"/>
  <c r="D976" i="19"/>
  <c r="E975" i="19"/>
  <c r="D975" i="19"/>
  <c r="E974" i="19"/>
  <c r="D974" i="19"/>
  <c r="E973" i="19"/>
  <c r="D973" i="19"/>
  <c r="E972" i="19"/>
  <c r="D972" i="19"/>
  <c r="E971" i="19"/>
  <c r="D971" i="19"/>
  <c r="E970" i="19"/>
  <c r="D970" i="19"/>
  <c r="E969" i="19"/>
  <c r="D969" i="19"/>
  <c r="E968" i="19"/>
  <c r="D968" i="19"/>
  <c r="E967" i="19"/>
  <c r="D967" i="19"/>
  <c r="E966" i="19"/>
  <c r="D966" i="19"/>
  <c r="E965" i="19"/>
  <c r="D965" i="19"/>
  <c r="E964" i="19"/>
  <c r="D964" i="19"/>
  <c r="E963" i="19"/>
  <c r="D963" i="19"/>
  <c r="E962" i="19"/>
  <c r="D962" i="19"/>
  <c r="E961" i="19"/>
  <c r="D961" i="19"/>
  <c r="E960" i="19"/>
  <c r="D960" i="19"/>
  <c r="E959" i="19"/>
  <c r="D959" i="19"/>
  <c r="E958" i="19"/>
  <c r="D958" i="19"/>
  <c r="E957" i="19"/>
  <c r="D957" i="19"/>
  <c r="E956" i="19"/>
  <c r="D956" i="19"/>
  <c r="E955" i="19"/>
  <c r="D955" i="19"/>
  <c r="E954" i="19"/>
  <c r="D954" i="19"/>
  <c r="E953" i="19"/>
  <c r="D953" i="19"/>
  <c r="E952" i="19"/>
  <c r="D952" i="19"/>
  <c r="E951" i="19"/>
  <c r="D951" i="19"/>
  <c r="E950" i="19"/>
  <c r="D950" i="19"/>
  <c r="E949" i="19"/>
  <c r="D949" i="19"/>
  <c r="E948" i="19"/>
  <c r="D948" i="19"/>
  <c r="E947" i="19"/>
  <c r="D947" i="19"/>
  <c r="E946" i="19"/>
  <c r="D946" i="19"/>
  <c r="E945" i="19"/>
  <c r="D945" i="19"/>
  <c r="E944" i="19"/>
  <c r="D944" i="19"/>
  <c r="E943" i="19"/>
  <c r="D943" i="19"/>
  <c r="E942" i="19"/>
  <c r="D942" i="19"/>
  <c r="E941" i="19"/>
  <c r="D941" i="19"/>
  <c r="E940" i="19"/>
  <c r="D940" i="19"/>
  <c r="E939" i="19"/>
  <c r="D939" i="19"/>
  <c r="E938" i="19"/>
  <c r="D938" i="19"/>
  <c r="E937" i="19"/>
  <c r="D937" i="19"/>
  <c r="E936" i="19"/>
  <c r="D936" i="19"/>
  <c r="E935" i="19"/>
  <c r="D935" i="19"/>
  <c r="E934" i="19"/>
  <c r="D934" i="19"/>
  <c r="E933" i="19"/>
  <c r="D933" i="19"/>
  <c r="E932" i="19"/>
  <c r="D932" i="19"/>
  <c r="E931" i="19"/>
  <c r="D931" i="19"/>
  <c r="E930" i="19"/>
  <c r="D930" i="19"/>
  <c r="E929" i="19"/>
  <c r="D929" i="19"/>
  <c r="E928" i="19"/>
  <c r="D928" i="19"/>
  <c r="E927" i="19"/>
  <c r="D927" i="19"/>
  <c r="E926" i="19"/>
  <c r="D926" i="19"/>
  <c r="E925" i="19"/>
  <c r="D925" i="19"/>
  <c r="E924" i="19"/>
  <c r="D924" i="19"/>
  <c r="E923" i="19"/>
  <c r="D923" i="19"/>
  <c r="E922" i="19"/>
  <c r="D922" i="19"/>
  <c r="E921" i="19"/>
  <c r="D921" i="19"/>
  <c r="E920" i="19"/>
  <c r="D920" i="19"/>
  <c r="E919" i="19"/>
  <c r="D919" i="19"/>
  <c r="E918" i="19"/>
  <c r="D918" i="19"/>
  <c r="E917" i="19"/>
  <c r="D917" i="19"/>
  <c r="E916" i="19"/>
  <c r="D916" i="19"/>
  <c r="E915" i="19"/>
  <c r="D915" i="19"/>
  <c r="E914" i="19"/>
  <c r="D914" i="19"/>
  <c r="E913" i="19"/>
  <c r="D913" i="19"/>
  <c r="E912" i="19"/>
  <c r="D912" i="19"/>
  <c r="E911" i="19"/>
  <c r="D911" i="19"/>
  <c r="E910" i="19"/>
  <c r="D910" i="19"/>
  <c r="E909" i="19"/>
  <c r="D909" i="19"/>
  <c r="E908" i="19"/>
  <c r="D908" i="19"/>
  <c r="E907" i="19"/>
  <c r="D907" i="19"/>
  <c r="E906" i="19"/>
  <c r="D906" i="19"/>
  <c r="E905" i="19"/>
  <c r="D905" i="19"/>
  <c r="E904" i="19"/>
  <c r="D904" i="19"/>
  <c r="E903" i="19"/>
  <c r="D903" i="19"/>
  <c r="E902" i="19"/>
  <c r="D902" i="19"/>
  <c r="E901" i="19"/>
  <c r="D901" i="19"/>
  <c r="E900" i="19"/>
  <c r="D900" i="19"/>
  <c r="E899" i="19"/>
  <c r="D899" i="19"/>
  <c r="E898" i="19"/>
  <c r="D898" i="19"/>
  <c r="E897" i="19"/>
  <c r="D897" i="19"/>
  <c r="E896" i="19"/>
  <c r="D896" i="19"/>
  <c r="E895" i="19"/>
  <c r="D895" i="19"/>
  <c r="E894" i="19"/>
  <c r="D894" i="19"/>
  <c r="E893" i="19"/>
  <c r="D893" i="19"/>
  <c r="E892" i="19"/>
  <c r="D892" i="19"/>
  <c r="E891" i="19"/>
  <c r="D891" i="19"/>
  <c r="E890" i="19"/>
  <c r="D890" i="19"/>
  <c r="E889" i="19"/>
  <c r="D889" i="19"/>
  <c r="E888" i="19"/>
  <c r="D888" i="19"/>
  <c r="E887" i="19"/>
  <c r="D887" i="19"/>
  <c r="E886" i="19"/>
  <c r="D886" i="19"/>
  <c r="E885" i="19"/>
  <c r="D885" i="19"/>
  <c r="E884" i="19"/>
  <c r="D884" i="19"/>
  <c r="E883" i="19"/>
  <c r="D883" i="19"/>
  <c r="E882" i="19"/>
  <c r="D882" i="19"/>
  <c r="E881" i="19"/>
  <c r="D881" i="19"/>
  <c r="E880" i="19"/>
  <c r="D880" i="19"/>
  <c r="E879" i="19"/>
  <c r="D879" i="19"/>
  <c r="E878" i="19"/>
  <c r="D878" i="19"/>
  <c r="E877" i="19"/>
  <c r="D877" i="19"/>
  <c r="E876" i="19"/>
  <c r="D876" i="19"/>
  <c r="E875" i="19"/>
  <c r="D875" i="19"/>
  <c r="E874" i="19"/>
  <c r="D874" i="19"/>
  <c r="E873" i="19"/>
  <c r="D873" i="19"/>
  <c r="E872" i="19"/>
  <c r="D872" i="19"/>
  <c r="E871" i="19"/>
  <c r="D871" i="19"/>
  <c r="E870" i="19"/>
  <c r="D870" i="19"/>
  <c r="E869" i="19"/>
  <c r="D869" i="19"/>
  <c r="E868" i="19"/>
  <c r="D868" i="19"/>
  <c r="E867" i="19"/>
  <c r="D867" i="19"/>
  <c r="E866" i="19"/>
  <c r="D866" i="19"/>
  <c r="E865" i="19"/>
  <c r="D865" i="19"/>
  <c r="E864" i="19"/>
  <c r="D864" i="19"/>
  <c r="E863" i="19"/>
  <c r="D863" i="19"/>
  <c r="E862" i="19"/>
  <c r="D862" i="19"/>
  <c r="E861" i="19"/>
  <c r="D861" i="19"/>
  <c r="E860" i="19"/>
  <c r="D860" i="19"/>
  <c r="E859" i="19"/>
  <c r="D859" i="19"/>
  <c r="E858" i="19"/>
  <c r="D858" i="19"/>
  <c r="E857" i="19"/>
  <c r="D857" i="19"/>
  <c r="E856" i="19"/>
  <c r="D856" i="19"/>
  <c r="E855" i="19"/>
  <c r="D855" i="19"/>
  <c r="E854" i="19"/>
  <c r="D854" i="19"/>
  <c r="E853" i="19"/>
  <c r="D853" i="19"/>
  <c r="E852" i="19"/>
  <c r="D852" i="19"/>
  <c r="E851" i="19"/>
  <c r="D851" i="19"/>
  <c r="E850" i="19"/>
  <c r="D850" i="19"/>
  <c r="E849" i="19"/>
  <c r="D849" i="19"/>
  <c r="E848" i="19"/>
  <c r="D848" i="19"/>
  <c r="E847" i="19"/>
  <c r="D847" i="19"/>
  <c r="E846" i="19"/>
  <c r="D846" i="19"/>
  <c r="E845" i="19"/>
  <c r="D845" i="19"/>
  <c r="E844" i="19"/>
  <c r="D844" i="19"/>
  <c r="E843" i="19"/>
  <c r="D843" i="19"/>
  <c r="E842" i="19"/>
  <c r="D842" i="19"/>
  <c r="E841" i="19"/>
  <c r="D841" i="19"/>
  <c r="E840" i="19"/>
  <c r="D840" i="19"/>
  <c r="E839" i="19"/>
  <c r="D839" i="19"/>
  <c r="E838" i="19"/>
  <c r="D838" i="19"/>
  <c r="E837" i="19"/>
  <c r="D837" i="19"/>
  <c r="E836" i="19"/>
  <c r="D836" i="19"/>
  <c r="E835" i="19"/>
  <c r="D835" i="19"/>
  <c r="E834" i="19"/>
  <c r="D834" i="19"/>
  <c r="E833" i="19"/>
  <c r="D833" i="19"/>
  <c r="E832" i="19"/>
  <c r="D832" i="19"/>
  <c r="E831" i="19"/>
  <c r="D831" i="19"/>
  <c r="E830" i="19"/>
  <c r="D830" i="19"/>
  <c r="E829" i="19"/>
  <c r="D829" i="19"/>
  <c r="E828" i="19"/>
  <c r="D828" i="19"/>
  <c r="E827" i="19"/>
  <c r="D827" i="19"/>
  <c r="E826" i="19"/>
  <c r="D826" i="19"/>
  <c r="E825" i="19"/>
  <c r="D825" i="19"/>
  <c r="E824" i="19"/>
  <c r="D824" i="19"/>
  <c r="E823" i="19"/>
  <c r="D823" i="19"/>
  <c r="E822" i="19"/>
  <c r="D822" i="19"/>
  <c r="E821" i="19"/>
  <c r="D821" i="19"/>
  <c r="E820" i="19"/>
  <c r="D820" i="19"/>
  <c r="E819" i="19"/>
  <c r="D819" i="19"/>
  <c r="E818" i="19"/>
  <c r="D818" i="19"/>
  <c r="E817" i="19"/>
  <c r="D817" i="19"/>
  <c r="E816" i="19"/>
  <c r="D816" i="19"/>
  <c r="E815" i="19"/>
  <c r="D815" i="19"/>
  <c r="E814" i="19"/>
  <c r="D814" i="19"/>
  <c r="E813" i="19"/>
  <c r="D813" i="19"/>
  <c r="E812" i="19"/>
  <c r="D812" i="19"/>
  <c r="E811" i="19"/>
  <c r="D811" i="19"/>
  <c r="E810" i="19"/>
  <c r="D810" i="19"/>
  <c r="E809" i="19"/>
  <c r="D809" i="19"/>
  <c r="E808" i="19"/>
  <c r="D808" i="19"/>
  <c r="E807" i="19"/>
  <c r="D807" i="19"/>
  <c r="E806" i="19"/>
  <c r="D806" i="19"/>
  <c r="E805" i="19"/>
  <c r="D805" i="19"/>
  <c r="E804" i="19"/>
  <c r="D804" i="19"/>
  <c r="E803" i="19"/>
  <c r="D803" i="19"/>
  <c r="E802" i="19"/>
  <c r="D802" i="19"/>
  <c r="E801" i="19"/>
  <c r="D801" i="19"/>
  <c r="E800" i="19"/>
  <c r="D800" i="19"/>
  <c r="E799" i="19"/>
  <c r="D799" i="19"/>
  <c r="E798" i="19"/>
  <c r="D798" i="19"/>
  <c r="E797" i="19"/>
  <c r="D797" i="19"/>
  <c r="E796" i="19"/>
  <c r="D796" i="19"/>
  <c r="E795" i="19"/>
  <c r="D795" i="19"/>
  <c r="E794" i="19"/>
  <c r="D794" i="19"/>
  <c r="E793" i="19"/>
  <c r="D793" i="19"/>
  <c r="E792" i="19"/>
  <c r="D792" i="19"/>
  <c r="E791" i="19"/>
  <c r="D791" i="19"/>
  <c r="E790" i="19"/>
  <c r="D790" i="19"/>
  <c r="E789" i="19"/>
  <c r="D789" i="19"/>
  <c r="E788" i="19"/>
  <c r="D788" i="19"/>
  <c r="E787" i="19"/>
  <c r="D787" i="19"/>
  <c r="E786" i="19"/>
  <c r="D786" i="19"/>
  <c r="E785" i="19"/>
  <c r="D785" i="19"/>
  <c r="E784" i="19"/>
  <c r="D784" i="19"/>
  <c r="E783" i="19"/>
  <c r="D783" i="19"/>
  <c r="E782" i="19"/>
  <c r="D782" i="19"/>
  <c r="E781" i="19"/>
  <c r="D781" i="19"/>
  <c r="E780" i="19"/>
  <c r="D780" i="19"/>
  <c r="E779" i="19"/>
  <c r="D779" i="19"/>
  <c r="E778" i="19"/>
  <c r="D778" i="19"/>
  <c r="E777" i="19"/>
  <c r="D777" i="19"/>
  <c r="E776" i="19"/>
  <c r="D776" i="19"/>
  <c r="E775" i="19"/>
  <c r="D775" i="19"/>
  <c r="E774" i="19"/>
  <c r="D774" i="19"/>
  <c r="E773" i="19"/>
  <c r="D773" i="19"/>
  <c r="E772" i="19"/>
  <c r="D772" i="19"/>
  <c r="E771" i="19"/>
  <c r="D771" i="19"/>
  <c r="E770" i="19"/>
  <c r="D770" i="19"/>
  <c r="E769" i="19"/>
  <c r="D769" i="19"/>
  <c r="E768" i="19"/>
  <c r="D768" i="19"/>
  <c r="E767" i="19"/>
  <c r="D767" i="19"/>
  <c r="E766" i="19"/>
  <c r="D766" i="19"/>
  <c r="E765" i="19"/>
  <c r="D765" i="19"/>
  <c r="E764" i="19"/>
  <c r="D764" i="19"/>
  <c r="E763" i="19"/>
  <c r="D763" i="19"/>
  <c r="E762" i="19"/>
  <c r="D762" i="19"/>
  <c r="E761" i="19"/>
  <c r="D761" i="19"/>
  <c r="E760" i="19"/>
  <c r="D760" i="19"/>
  <c r="E759" i="19"/>
  <c r="D759" i="19"/>
  <c r="E758" i="19"/>
  <c r="D758" i="19"/>
  <c r="E757" i="19"/>
  <c r="D757" i="19"/>
  <c r="E756" i="19"/>
  <c r="D756" i="19"/>
  <c r="E755" i="19"/>
  <c r="D755" i="19"/>
  <c r="E754" i="19"/>
  <c r="D754" i="19"/>
  <c r="E753" i="19"/>
  <c r="D753" i="19"/>
  <c r="E752" i="19"/>
  <c r="D752" i="19"/>
  <c r="E751" i="19"/>
  <c r="D751" i="19"/>
  <c r="E750" i="19"/>
  <c r="D750" i="19"/>
  <c r="E749" i="19"/>
  <c r="D749" i="19"/>
  <c r="E748" i="19"/>
  <c r="D748" i="19"/>
  <c r="E747" i="19"/>
  <c r="D747" i="19"/>
  <c r="E746" i="19"/>
  <c r="D746" i="19"/>
  <c r="E745" i="19"/>
  <c r="D745" i="19"/>
  <c r="E744" i="19"/>
  <c r="D744" i="19"/>
  <c r="E743" i="19"/>
  <c r="D743" i="19"/>
  <c r="E742" i="19"/>
  <c r="D742" i="19"/>
  <c r="E741" i="19"/>
  <c r="D741" i="19"/>
  <c r="E740" i="19"/>
  <c r="D740" i="19"/>
  <c r="E739" i="19"/>
  <c r="D739" i="19"/>
  <c r="E738" i="19"/>
  <c r="D738" i="19"/>
  <c r="E737" i="19"/>
  <c r="D737" i="19"/>
  <c r="E736" i="19"/>
  <c r="D736" i="19"/>
  <c r="E735" i="19"/>
  <c r="D735" i="19"/>
  <c r="E734" i="19"/>
  <c r="D734" i="19"/>
  <c r="E733" i="19"/>
  <c r="D733" i="19"/>
  <c r="E732" i="19"/>
  <c r="D732" i="19"/>
  <c r="E731" i="19"/>
  <c r="D731" i="19"/>
  <c r="E730" i="19"/>
  <c r="D730" i="19"/>
  <c r="E729" i="19"/>
  <c r="D729" i="19"/>
  <c r="E728" i="19"/>
  <c r="D728" i="19"/>
  <c r="E727" i="19"/>
  <c r="D727" i="19"/>
  <c r="E726" i="19"/>
  <c r="D726" i="19"/>
  <c r="E725" i="19"/>
  <c r="D725" i="19"/>
  <c r="E724" i="19"/>
  <c r="D724" i="19"/>
  <c r="E723" i="19"/>
  <c r="D723" i="19"/>
  <c r="E722" i="19"/>
  <c r="D722" i="19"/>
  <c r="E721" i="19"/>
  <c r="D721" i="19"/>
  <c r="E720" i="19"/>
  <c r="D720" i="19"/>
  <c r="E719" i="19"/>
  <c r="D719" i="19"/>
  <c r="E718" i="19"/>
  <c r="D718" i="19"/>
  <c r="E717" i="19"/>
  <c r="D717" i="19"/>
  <c r="E716" i="19"/>
  <c r="D716" i="19"/>
  <c r="E715" i="19"/>
  <c r="D715" i="19"/>
  <c r="E714" i="19"/>
  <c r="D714" i="19"/>
  <c r="E713" i="19"/>
  <c r="D713" i="19"/>
  <c r="E712" i="19"/>
  <c r="D712" i="19"/>
  <c r="E711" i="19"/>
  <c r="D711" i="19"/>
  <c r="E710" i="19"/>
  <c r="D710" i="19"/>
  <c r="E709" i="19"/>
  <c r="D709" i="19"/>
  <c r="E708" i="19"/>
  <c r="D708" i="19"/>
  <c r="E707" i="19"/>
  <c r="D707" i="19"/>
  <c r="E706" i="19"/>
  <c r="D706" i="19"/>
  <c r="E705" i="19"/>
  <c r="D705" i="19"/>
  <c r="E704" i="19"/>
  <c r="D704" i="19"/>
  <c r="E703" i="19"/>
  <c r="D703" i="19"/>
  <c r="E702" i="19"/>
  <c r="D702" i="19"/>
  <c r="E701" i="19"/>
  <c r="D701" i="19"/>
  <c r="E700" i="19"/>
  <c r="D700" i="19"/>
  <c r="E699" i="19"/>
  <c r="D699" i="19"/>
  <c r="E698" i="19"/>
  <c r="D698" i="19"/>
  <c r="E697" i="19"/>
  <c r="D697" i="19"/>
  <c r="E696" i="19"/>
  <c r="D696" i="19"/>
  <c r="E695" i="19"/>
  <c r="D695" i="19"/>
  <c r="E694" i="19"/>
  <c r="D694" i="19"/>
  <c r="E693" i="19"/>
  <c r="D693" i="19"/>
  <c r="E692" i="19"/>
  <c r="D692" i="19"/>
  <c r="E691" i="19"/>
  <c r="D691" i="19"/>
  <c r="E690" i="19"/>
  <c r="D690" i="19"/>
  <c r="E689" i="19"/>
  <c r="D689" i="19"/>
  <c r="E688" i="19"/>
  <c r="D688" i="19"/>
  <c r="E687" i="19"/>
  <c r="D687" i="19"/>
  <c r="E686" i="19"/>
  <c r="D686" i="19"/>
  <c r="E685" i="19"/>
  <c r="D685" i="19"/>
  <c r="E684" i="19"/>
  <c r="D684" i="19"/>
  <c r="E683" i="19"/>
  <c r="D683" i="19"/>
  <c r="E682" i="19"/>
  <c r="D682" i="19"/>
  <c r="E681" i="19"/>
  <c r="D681" i="19"/>
  <c r="E680" i="19"/>
  <c r="D680" i="19"/>
  <c r="E679" i="19"/>
  <c r="D679" i="19"/>
  <c r="E678" i="19"/>
  <c r="D678" i="19"/>
  <c r="E677" i="19"/>
  <c r="D677" i="19"/>
  <c r="E676" i="19"/>
  <c r="D676" i="19"/>
  <c r="E675" i="19"/>
  <c r="D675" i="19"/>
  <c r="E674" i="19"/>
  <c r="D674" i="19"/>
  <c r="E673" i="19"/>
  <c r="D673" i="19"/>
  <c r="E672" i="19"/>
  <c r="D672" i="19"/>
  <c r="E671" i="19"/>
  <c r="D671" i="19"/>
  <c r="E670" i="19"/>
  <c r="D670" i="19"/>
  <c r="E669" i="19"/>
  <c r="D669" i="19"/>
  <c r="E668" i="19"/>
  <c r="D668" i="19"/>
  <c r="E667" i="19"/>
  <c r="D667" i="19"/>
  <c r="E666" i="19"/>
  <c r="D666" i="19"/>
  <c r="E665" i="19"/>
  <c r="D665" i="19"/>
  <c r="E664" i="19"/>
  <c r="D664" i="19"/>
  <c r="E663" i="19"/>
  <c r="D663" i="19"/>
  <c r="E662" i="19"/>
  <c r="D662" i="19"/>
  <c r="E661" i="19"/>
  <c r="D661" i="19"/>
  <c r="E660" i="19"/>
  <c r="D660" i="19"/>
  <c r="E659" i="19"/>
  <c r="D659" i="19"/>
  <c r="E658" i="19"/>
  <c r="D658" i="19"/>
  <c r="E657" i="19"/>
  <c r="D657" i="19"/>
  <c r="E656" i="19"/>
  <c r="D656" i="19"/>
  <c r="E655" i="19"/>
  <c r="D655" i="19"/>
  <c r="E654" i="19"/>
  <c r="D654" i="19"/>
  <c r="E653" i="19"/>
  <c r="D653" i="19"/>
  <c r="E652" i="19"/>
  <c r="D652" i="19"/>
  <c r="E651" i="19"/>
  <c r="D651" i="19"/>
  <c r="E650" i="19"/>
  <c r="D650" i="19"/>
  <c r="E649" i="19"/>
  <c r="D649" i="19"/>
  <c r="E648" i="19"/>
  <c r="D648" i="19"/>
  <c r="E647" i="19"/>
  <c r="D647" i="19"/>
  <c r="E646" i="19"/>
  <c r="D646" i="19"/>
  <c r="E645" i="19"/>
  <c r="D645" i="19"/>
  <c r="E644" i="19"/>
  <c r="D644" i="19"/>
  <c r="E643" i="19"/>
  <c r="D643" i="19"/>
  <c r="E642" i="19"/>
  <c r="D642" i="19"/>
  <c r="E641" i="19"/>
  <c r="D641" i="19"/>
  <c r="E640" i="19"/>
  <c r="D640" i="19"/>
  <c r="E639" i="19"/>
  <c r="D639" i="19"/>
  <c r="E638" i="19"/>
  <c r="D638" i="19"/>
  <c r="E637" i="19"/>
  <c r="D637" i="19"/>
  <c r="E636" i="19"/>
  <c r="D636" i="19"/>
  <c r="E635" i="19"/>
  <c r="D635" i="19"/>
  <c r="E634" i="19"/>
  <c r="D634" i="19"/>
  <c r="E633" i="19"/>
  <c r="D633" i="19"/>
  <c r="E632" i="19"/>
  <c r="D632" i="19"/>
  <c r="E631" i="19"/>
  <c r="D631" i="19"/>
  <c r="E630" i="19"/>
  <c r="D630" i="19"/>
  <c r="E629" i="19"/>
  <c r="D629" i="19"/>
  <c r="E628" i="19"/>
  <c r="D628" i="19"/>
  <c r="E627" i="19"/>
  <c r="D627" i="19"/>
  <c r="E626" i="19"/>
  <c r="D626" i="19"/>
  <c r="E625" i="19"/>
  <c r="D625" i="19"/>
  <c r="E624" i="19"/>
  <c r="D624" i="19"/>
  <c r="E623" i="19"/>
  <c r="D623" i="19"/>
  <c r="E622" i="19"/>
  <c r="D622" i="19"/>
  <c r="E621" i="19"/>
  <c r="D621" i="19"/>
  <c r="E620" i="19"/>
  <c r="D620" i="19"/>
  <c r="E619" i="19"/>
  <c r="D619" i="19"/>
  <c r="E618" i="19"/>
  <c r="D618" i="19"/>
  <c r="E617" i="19"/>
  <c r="D617" i="19"/>
  <c r="E616" i="19"/>
  <c r="D616" i="19"/>
  <c r="E615" i="19"/>
  <c r="D615" i="19"/>
  <c r="E614" i="19"/>
  <c r="D614" i="19"/>
  <c r="E613" i="19"/>
  <c r="D613" i="19"/>
  <c r="E612" i="19"/>
  <c r="D612" i="19"/>
  <c r="E611" i="19"/>
  <c r="D611" i="19"/>
  <c r="E610" i="19"/>
  <c r="D610" i="19"/>
  <c r="E609" i="19"/>
  <c r="D609" i="19"/>
  <c r="E608" i="19"/>
  <c r="D608" i="19"/>
  <c r="E607" i="19"/>
  <c r="D607" i="19"/>
  <c r="E606" i="19"/>
  <c r="D606" i="19"/>
  <c r="E605" i="19"/>
  <c r="D605" i="19"/>
  <c r="E604" i="19"/>
  <c r="D604" i="19"/>
  <c r="E603" i="19"/>
  <c r="D603" i="19"/>
  <c r="E602" i="19"/>
  <c r="D602" i="19"/>
  <c r="E601" i="19"/>
  <c r="D601" i="19"/>
  <c r="E600" i="19"/>
  <c r="D600" i="19"/>
  <c r="E599" i="19"/>
  <c r="D599" i="19"/>
  <c r="E598" i="19"/>
  <c r="D598" i="19"/>
  <c r="E597" i="19"/>
  <c r="D597" i="19"/>
  <c r="E596" i="19"/>
  <c r="D596" i="19"/>
  <c r="E595" i="19"/>
  <c r="D595" i="19"/>
  <c r="E594" i="19"/>
  <c r="D594" i="19"/>
  <c r="E593" i="19"/>
  <c r="D593" i="19"/>
  <c r="E592" i="19"/>
  <c r="D592" i="19"/>
  <c r="E591" i="19"/>
  <c r="D591" i="19"/>
  <c r="E590" i="19"/>
  <c r="D590" i="19"/>
  <c r="E589" i="19"/>
  <c r="D589" i="19"/>
  <c r="E588" i="19"/>
  <c r="D588" i="19"/>
  <c r="E587" i="19"/>
  <c r="D587" i="19"/>
  <c r="E586" i="19"/>
  <c r="D586" i="19"/>
  <c r="E585" i="19"/>
  <c r="D585" i="19"/>
  <c r="E584" i="19"/>
  <c r="D584" i="19"/>
  <c r="E583" i="19"/>
  <c r="D583" i="19"/>
  <c r="E582" i="19"/>
  <c r="D582" i="19"/>
  <c r="E581" i="19"/>
  <c r="D581" i="19"/>
  <c r="E580" i="19"/>
  <c r="D580" i="19"/>
  <c r="E579" i="19"/>
  <c r="D579" i="19"/>
  <c r="E578" i="19"/>
  <c r="D578" i="19"/>
  <c r="E577" i="19"/>
  <c r="D577" i="19"/>
  <c r="E576" i="19"/>
  <c r="D576" i="19"/>
  <c r="E575" i="19"/>
  <c r="D575" i="19"/>
  <c r="E574" i="19"/>
  <c r="D574" i="19"/>
  <c r="E573" i="19"/>
  <c r="D573" i="19"/>
  <c r="E572" i="19"/>
  <c r="D572" i="19"/>
  <c r="E571" i="19"/>
  <c r="D571" i="19"/>
  <c r="E570" i="19"/>
  <c r="D570" i="19"/>
  <c r="E569" i="19"/>
  <c r="D569" i="19"/>
  <c r="E568" i="19"/>
  <c r="D568" i="19"/>
  <c r="E567" i="19"/>
  <c r="D567" i="19"/>
  <c r="E566" i="19"/>
  <c r="D566" i="19"/>
  <c r="E565" i="19"/>
  <c r="D565" i="19"/>
  <c r="E564" i="19"/>
  <c r="D564" i="19"/>
  <c r="E563" i="19"/>
  <c r="D563" i="19"/>
  <c r="E562" i="19"/>
  <c r="D562" i="19"/>
  <c r="E561" i="19"/>
  <c r="D561" i="19"/>
  <c r="E560" i="19"/>
  <c r="D560" i="19"/>
  <c r="E559" i="19"/>
  <c r="D559" i="19"/>
  <c r="E558" i="19"/>
  <c r="D558" i="19"/>
  <c r="E557" i="19"/>
  <c r="D557" i="19"/>
  <c r="E556" i="19"/>
  <c r="D556" i="19"/>
  <c r="E555" i="19"/>
  <c r="D555" i="19"/>
  <c r="E554" i="19"/>
  <c r="D554" i="19"/>
  <c r="E553" i="19"/>
  <c r="D553" i="19"/>
  <c r="E552" i="19"/>
  <c r="D552" i="19"/>
  <c r="E551" i="19"/>
  <c r="D551" i="19"/>
  <c r="E550" i="19"/>
  <c r="D550" i="19"/>
  <c r="E549" i="19"/>
  <c r="D549" i="19"/>
  <c r="E548" i="19"/>
  <c r="D548" i="19"/>
  <c r="E547" i="19"/>
  <c r="D547" i="19"/>
  <c r="E546" i="19"/>
  <c r="D546" i="19"/>
  <c r="E545" i="19"/>
  <c r="D545" i="19"/>
  <c r="E544" i="19"/>
  <c r="D544" i="19"/>
  <c r="E543" i="19"/>
  <c r="D543" i="19"/>
  <c r="E542" i="19"/>
  <c r="D542" i="19"/>
  <c r="E541" i="19"/>
  <c r="D541" i="19"/>
  <c r="E540" i="19"/>
  <c r="D540" i="19"/>
  <c r="E539" i="19"/>
  <c r="D539" i="19"/>
  <c r="E538" i="19"/>
  <c r="D538" i="19"/>
  <c r="E537" i="19"/>
  <c r="D537" i="19"/>
  <c r="E536" i="19"/>
  <c r="D536" i="19"/>
  <c r="E535" i="19"/>
  <c r="D535" i="19"/>
  <c r="E534" i="19"/>
  <c r="D534" i="19"/>
  <c r="E533" i="19"/>
  <c r="D533" i="19"/>
  <c r="E532" i="19"/>
  <c r="D532" i="19"/>
  <c r="E531" i="19"/>
  <c r="D531" i="19"/>
  <c r="E530" i="19"/>
  <c r="D530" i="19"/>
  <c r="E529" i="19"/>
  <c r="D529" i="19"/>
  <c r="E528" i="19"/>
  <c r="D528" i="19"/>
  <c r="E527" i="19"/>
  <c r="D527" i="19"/>
  <c r="E526" i="19"/>
  <c r="D526" i="19"/>
  <c r="E525" i="19"/>
  <c r="D525" i="19"/>
  <c r="E524" i="19"/>
  <c r="D524" i="19"/>
  <c r="E523" i="19"/>
  <c r="D523" i="19"/>
  <c r="E522" i="19"/>
  <c r="D522" i="19"/>
  <c r="E521" i="19"/>
  <c r="D521" i="19"/>
  <c r="E520" i="19"/>
  <c r="D520" i="19"/>
  <c r="E519" i="19"/>
  <c r="D519" i="19"/>
  <c r="E518" i="19"/>
  <c r="D518" i="19"/>
  <c r="E517" i="19"/>
  <c r="D517" i="19"/>
  <c r="E516" i="19"/>
  <c r="D516" i="19"/>
  <c r="E515" i="19"/>
  <c r="D515" i="19"/>
  <c r="E514" i="19"/>
  <c r="D514" i="19"/>
  <c r="E513" i="19"/>
  <c r="D513" i="19"/>
  <c r="E512" i="19"/>
  <c r="D512" i="19"/>
  <c r="E511" i="19"/>
  <c r="D511" i="19"/>
  <c r="E510" i="19"/>
  <c r="D510" i="19"/>
  <c r="E509" i="19"/>
  <c r="D509" i="19"/>
  <c r="E508" i="19"/>
  <c r="D508" i="19"/>
  <c r="E507" i="19"/>
  <c r="D507" i="19"/>
  <c r="E506" i="19"/>
  <c r="D506" i="19"/>
  <c r="E505" i="19"/>
  <c r="D505" i="19"/>
  <c r="E504" i="19"/>
  <c r="D504" i="19"/>
  <c r="E503" i="19"/>
  <c r="D503" i="19"/>
  <c r="E502" i="19"/>
  <c r="D502" i="19"/>
  <c r="E501" i="19"/>
  <c r="D501" i="19"/>
  <c r="E500" i="19"/>
  <c r="D500" i="19"/>
  <c r="E499" i="19"/>
  <c r="D499" i="19"/>
  <c r="E498" i="19"/>
  <c r="D498" i="19"/>
  <c r="E497" i="19"/>
  <c r="D497" i="19"/>
  <c r="E496" i="19"/>
  <c r="D496" i="19"/>
  <c r="E495" i="19"/>
  <c r="D495" i="19"/>
  <c r="E494" i="19"/>
  <c r="D494" i="19"/>
  <c r="E493" i="19"/>
  <c r="D493" i="19"/>
  <c r="E492" i="19"/>
  <c r="D492" i="19"/>
  <c r="E491" i="19"/>
  <c r="D491" i="19"/>
  <c r="E490" i="19"/>
  <c r="D490" i="19"/>
  <c r="E489" i="19"/>
  <c r="D489" i="19"/>
  <c r="E488" i="19"/>
  <c r="D488" i="19"/>
  <c r="E487" i="19"/>
  <c r="D487" i="19"/>
  <c r="E486" i="19"/>
  <c r="D486" i="19"/>
  <c r="E485" i="19"/>
  <c r="D485" i="19"/>
  <c r="E484" i="19"/>
  <c r="D484" i="19"/>
  <c r="E483" i="19"/>
  <c r="D483" i="19"/>
  <c r="E482" i="19"/>
  <c r="D482" i="19"/>
  <c r="E481" i="19"/>
  <c r="D481" i="19"/>
  <c r="E480" i="19"/>
  <c r="D480" i="19"/>
  <c r="E479" i="19"/>
  <c r="D479" i="19"/>
  <c r="E478" i="19"/>
  <c r="D478" i="19"/>
  <c r="E477" i="19"/>
  <c r="D477" i="19"/>
  <c r="E476" i="19"/>
  <c r="D476" i="19"/>
  <c r="E475" i="19"/>
  <c r="D475" i="19"/>
  <c r="E474" i="19"/>
  <c r="D474" i="19"/>
  <c r="E473" i="19"/>
  <c r="D473" i="19"/>
  <c r="E472" i="19"/>
  <c r="D472" i="19"/>
  <c r="E471" i="19"/>
  <c r="D471" i="19"/>
  <c r="E470" i="19"/>
  <c r="D470" i="19"/>
  <c r="E469" i="19"/>
  <c r="D469" i="19"/>
  <c r="E468" i="19"/>
  <c r="D468" i="19"/>
  <c r="E467" i="19"/>
  <c r="D467" i="19"/>
  <c r="E466" i="19"/>
  <c r="D466" i="19"/>
  <c r="E465" i="19"/>
  <c r="D465" i="19"/>
  <c r="E464" i="19"/>
  <c r="D464" i="19"/>
  <c r="E463" i="19"/>
  <c r="D463" i="19"/>
  <c r="E462" i="19"/>
  <c r="D462" i="19"/>
  <c r="E461" i="19"/>
  <c r="D461" i="19"/>
  <c r="E460" i="19"/>
  <c r="D460" i="19"/>
  <c r="E459" i="19"/>
  <c r="D459" i="19"/>
  <c r="E458" i="19"/>
  <c r="D458" i="19"/>
  <c r="E457" i="19"/>
  <c r="D457" i="19"/>
  <c r="E456" i="19"/>
  <c r="D456" i="19"/>
  <c r="E455" i="19"/>
  <c r="D455" i="19"/>
  <c r="E454" i="19"/>
  <c r="D454" i="19"/>
  <c r="E453" i="19"/>
  <c r="D453" i="19"/>
  <c r="E452" i="19"/>
  <c r="D452" i="19"/>
  <c r="E451" i="19"/>
  <c r="D451" i="19"/>
  <c r="E450" i="19"/>
  <c r="D450" i="19"/>
  <c r="E449" i="19"/>
  <c r="D449" i="19"/>
  <c r="E448" i="19"/>
  <c r="D448" i="19"/>
  <c r="E447" i="19"/>
  <c r="D447" i="19"/>
  <c r="E446" i="19"/>
  <c r="D446" i="19"/>
  <c r="E445" i="19"/>
  <c r="D445" i="19"/>
  <c r="E444" i="19"/>
  <c r="D444" i="19"/>
  <c r="E443" i="19"/>
  <c r="D443" i="19"/>
  <c r="E442" i="19"/>
  <c r="D442" i="19"/>
  <c r="E441" i="19"/>
  <c r="D441" i="19"/>
  <c r="E440" i="19"/>
  <c r="D440" i="19"/>
  <c r="E439" i="19"/>
  <c r="D439" i="19"/>
  <c r="E438" i="19"/>
  <c r="D438" i="19"/>
  <c r="E437" i="19"/>
  <c r="D437" i="19"/>
  <c r="E436" i="19"/>
  <c r="D436" i="19"/>
  <c r="E435" i="19"/>
  <c r="D435" i="19"/>
  <c r="E434" i="19"/>
  <c r="D434" i="19"/>
  <c r="E433" i="19"/>
  <c r="D433" i="19"/>
  <c r="E432" i="19"/>
  <c r="D432" i="19"/>
  <c r="E431" i="19"/>
  <c r="D431" i="19"/>
  <c r="E430" i="19"/>
  <c r="D430" i="19"/>
  <c r="E429" i="19"/>
  <c r="D429" i="19"/>
  <c r="E428" i="19"/>
  <c r="D428" i="19"/>
  <c r="E427" i="19"/>
  <c r="D427" i="19"/>
  <c r="E426" i="19"/>
  <c r="D426" i="19"/>
  <c r="E425" i="19"/>
  <c r="D425" i="19"/>
  <c r="E424" i="19"/>
  <c r="D424" i="19"/>
  <c r="E423" i="19"/>
  <c r="D423" i="19"/>
  <c r="E422" i="19"/>
  <c r="D422" i="19"/>
  <c r="E421" i="19"/>
  <c r="D421" i="19"/>
  <c r="E420" i="19"/>
  <c r="D420" i="19"/>
  <c r="E419" i="19"/>
  <c r="D419" i="19"/>
  <c r="E418" i="19"/>
  <c r="D418" i="19"/>
  <c r="E417" i="19"/>
  <c r="D417" i="19"/>
  <c r="E416" i="19"/>
  <c r="D416" i="19"/>
  <c r="E415" i="19"/>
  <c r="D415" i="19"/>
  <c r="E414" i="19"/>
  <c r="D414" i="19"/>
  <c r="E413" i="19"/>
  <c r="D413" i="19"/>
  <c r="E412" i="19"/>
  <c r="D412" i="19"/>
  <c r="E411" i="19"/>
  <c r="D411" i="19"/>
  <c r="E410" i="19"/>
  <c r="D410" i="19"/>
  <c r="E409" i="19"/>
  <c r="D409" i="19"/>
  <c r="E408" i="19"/>
  <c r="D408" i="19"/>
  <c r="E407" i="19"/>
  <c r="D407" i="19"/>
  <c r="E406" i="19"/>
  <c r="D406" i="19"/>
  <c r="E405" i="19"/>
  <c r="D405" i="19"/>
  <c r="E404" i="19"/>
  <c r="D404" i="19"/>
  <c r="E403" i="19"/>
  <c r="D403" i="19"/>
  <c r="E402" i="19"/>
  <c r="D402" i="19"/>
  <c r="E401" i="19"/>
  <c r="D401" i="19"/>
  <c r="E400" i="19"/>
  <c r="D400" i="19"/>
  <c r="E399" i="19"/>
  <c r="D399" i="19"/>
  <c r="E398" i="19"/>
  <c r="D398" i="19"/>
  <c r="E397" i="19"/>
  <c r="D397" i="19"/>
  <c r="E396" i="19"/>
  <c r="D396" i="19"/>
  <c r="E395" i="19"/>
  <c r="D395" i="19"/>
  <c r="E394" i="19"/>
  <c r="D394" i="19"/>
  <c r="E393" i="19"/>
  <c r="D393" i="19"/>
  <c r="E392" i="19"/>
  <c r="D392" i="19"/>
  <c r="E391" i="19"/>
  <c r="D391" i="19"/>
  <c r="E390" i="19"/>
  <c r="D390" i="19"/>
  <c r="E389" i="19"/>
  <c r="D389" i="19"/>
  <c r="E388" i="19"/>
  <c r="D388" i="19"/>
  <c r="E387" i="19"/>
  <c r="D387" i="19"/>
  <c r="E386" i="19"/>
  <c r="D386" i="19"/>
  <c r="E385" i="19"/>
  <c r="D385" i="19"/>
  <c r="E384" i="19"/>
  <c r="D384" i="19"/>
  <c r="E383" i="19"/>
  <c r="D383" i="19"/>
  <c r="E382" i="19"/>
  <c r="D382" i="19"/>
  <c r="E381" i="19"/>
  <c r="D381" i="19"/>
  <c r="E380" i="19"/>
  <c r="D380" i="19"/>
  <c r="E379" i="19"/>
  <c r="D379" i="19"/>
  <c r="E378" i="19"/>
  <c r="D378" i="19"/>
  <c r="E377" i="19"/>
  <c r="D377" i="19"/>
  <c r="E376" i="19"/>
  <c r="D376" i="19"/>
  <c r="E375" i="19"/>
  <c r="D375" i="19"/>
  <c r="E374" i="19"/>
  <c r="D374" i="19"/>
  <c r="E373" i="19"/>
  <c r="D373" i="19"/>
  <c r="E372" i="19"/>
  <c r="D372" i="19"/>
  <c r="E371" i="19"/>
  <c r="D371" i="19"/>
  <c r="E370" i="19"/>
  <c r="D370" i="19"/>
  <c r="E369" i="19"/>
  <c r="D369" i="19"/>
  <c r="E368" i="19"/>
  <c r="D368" i="19"/>
  <c r="E367" i="19"/>
  <c r="D367" i="19"/>
  <c r="E366" i="19"/>
  <c r="D366" i="19"/>
  <c r="E365" i="19"/>
  <c r="D365" i="19"/>
  <c r="E364" i="19"/>
  <c r="D364" i="19"/>
  <c r="E363" i="19"/>
  <c r="D363" i="19"/>
  <c r="E362" i="19"/>
  <c r="D362" i="19"/>
  <c r="E361" i="19"/>
  <c r="D361" i="19"/>
  <c r="E360" i="19"/>
  <c r="D360" i="19"/>
  <c r="E359" i="19"/>
  <c r="D359" i="19"/>
  <c r="E358" i="19"/>
  <c r="D358" i="19"/>
  <c r="E357" i="19"/>
  <c r="D357" i="19"/>
  <c r="E356" i="19"/>
  <c r="D356" i="19"/>
  <c r="E355" i="19"/>
  <c r="D355" i="19"/>
  <c r="E354" i="19"/>
  <c r="D354" i="19"/>
  <c r="E353" i="19"/>
  <c r="D353" i="19"/>
  <c r="E352" i="19"/>
  <c r="D352" i="19"/>
  <c r="E351" i="19"/>
  <c r="D351" i="19"/>
  <c r="E350" i="19"/>
  <c r="D350" i="19"/>
  <c r="E349" i="19"/>
  <c r="D349" i="19"/>
  <c r="E348" i="19"/>
  <c r="D348" i="19"/>
  <c r="E347" i="19"/>
  <c r="D347" i="19"/>
  <c r="E346" i="19"/>
  <c r="D346" i="19"/>
  <c r="E345" i="19"/>
  <c r="D345" i="19"/>
  <c r="E344" i="19"/>
  <c r="D344" i="19"/>
  <c r="E343" i="19"/>
  <c r="D343" i="19"/>
  <c r="E342" i="19"/>
  <c r="D342" i="19"/>
  <c r="E341" i="19"/>
  <c r="D341" i="19"/>
  <c r="E340" i="19"/>
  <c r="D340" i="19"/>
  <c r="E339" i="19"/>
  <c r="D339" i="19"/>
  <c r="E338" i="19"/>
  <c r="D338" i="19"/>
  <c r="E337" i="19"/>
  <c r="D337" i="19"/>
  <c r="E336" i="19"/>
  <c r="D336" i="19"/>
  <c r="E335" i="19"/>
  <c r="D335" i="19"/>
  <c r="E334" i="19"/>
  <c r="D334" i="19"/>
  <c r="E333" i="19"/>
  <c r="D333" i="19"/>
  <c r="E332" i="19"/>
  <c r="D332" i="19"/>
  <c r="E331" i="19"/>
  <c r="D331" i="19"/>
  <c r="E330" i="19"/>
  <c r="D330" i="19"/>
  <c r="E329" i="19"/>
  <c r="D329" i="19"/>
  <c r="E328" i="19"/>
  <c r="D328" i="19"/>
  <c r="E327" i="19"/>
  <c r="D327" i="19"/>
  <c r="E326" i="19"/>
  <c r="D326" i="19"/>
  <c r="E325" i="19"/>
  <c r="D325" i="19"/>
  <c r="E324" i="19"/>
  <c r="D324" i="19"/>
  <c r="E323" i="19"/>
  <c r="D323" i="19"/>
  <c r="E322" i="19"/>
  <c r="D322" i="19"/>
  <c r="E321" i="19"/>
  <c r="D321" i="19"/>
  <c r="E320" i="19"/>
  <c r="D320" i="19"/>
  <c r="E319" i="19"/>
  <c r="D319" i="19"/>
  <c r="E318" i="19"/>
  <c r="D318" i="19"/>
  <c r="E317" i="19"/>
  <c r="D317" i="19"/>
  <c r="E316" i="19"/>
  <c r="D316" i="19"/>
  <c r="E315" i="19"/>
  <c r="D315" i="19"/>
  <c r="E314" i="19"/>
  <c r="D314" i="19"/>
  <c r="E313" i="19"/>
  <c r="D313" i="19"/>
  <c r="E312" i="19"/>
  <c r="D312" i="19"/>
  <c r="E311" i="19"/>
  <c r="D311" i="19"/>
  <c r="E310" i="19"/>
  <c r="D310" i="19"/>
  <c r="E309" i="19"/>
  <c r="D309" i="19"/>
  <c r="E308" i="19"/>
  <c r="D308" i="19"/>
  <c r="E307" i="19"/>
  <c r="D307" i="19"/>
  <c r="E306" i="19"/>
  <c r="D306" i="19"/>
  <c r="E305" i="19"/>
  <c r="D305" i="19"/>
  <c r="E304" i="19"/>
  <c r="D304" i="19"/>
  <c r="E303" i="19"/>
  <c r="D303" i="19"/>
  <c r="E302" i="19"/>
  <c r="D302" i="19"/>
  <c r="E301" i="19"/>
  <c r="D301" i="19"/>
  <c r="E300" i="19"/>
  <c r="D300" i="19"/>
  <c r="E299" i="19"/>
  <c r="D299" i="19"/>
  <c r="E298" i="19"/>
  <c r="D298" i="19"/>
  <c r="E297" i="19"/>
  <c r="D297" i="19"/>
  <c r="E296" i="19"/>
  <c r="D296" i="19"/>
  <c r="E295" i="19"/>
  <c r="D295" i="19"/>
  <c r="E294" i="19"/>
  <c r="D294" i="19"/>
  <c r="E293" i="19"/>
  <c r="D293" i="19"/>
  <c r="E292" i="19"/>
  <c r="D292" i="19"/>
  <c r="E291" i="19"/>
  <c r="D291" i="19"/>
  <c r="E290" i="19"/>
  <c r="D290" i="19"/>
  <c r="E289" i="19"/>
  <c r="D289" i="19"/>
  <c r="E288" i="19"/>
  <c r="D288" i="19"/>
  <c r="E287" i="19"/>
  <c r="D287" i="19"/>
  <c r="E286" i="19"/>
  <c r="D286" i="19"/>
  <c r="E285" i="19"/>
  <c r="D285" i="19"/>
  <c r="E284" i="19"/>
  <c r="D284" i="19"/>
  <c r="E283" i="19"/>
  <c r="D283" i="19"/>
  <c r="E282" i="19"/>
  <c r="D282" i="19"/>
  <c r="E281" i="19"/>
  <c r="D281" i="19"/>
  <c r="E280" i="19"/>
  <c r="D280" i="19"/>
  <c r="E279" i="19"/>
  <c r="D279" i="19"/>
  <c r="E278" i="19"/>
  <c r="D278" i="19"/>
  <c r="E277" i="19"/>
  <c r="D277" i="19"/>
  <c r="E276" i="19"/>
  <c r="D276" i="19"/>
  <c r="E275" i="19"/>
  <c r="D275" i="19"/>
  <c r="E274" i="19"/>
  <c r="D274" i="19"/>
  <c r="E273" i="19"/>
  <c r="D273" i="19"/>
  <c r="E272" i="19"/>
  <c r="D272" i="19"/>
  <c r="E271" i="19"/>
  <c r="D271" i="19"/>
  <c r="E270" i="19"/>
  <c r="D270" i="19"/>
  <c r="E269" i="19"/>
  <c r="D269" i="19"/>
  <c r="E268" i="19"/>
  <c r="D268" i="19"/>
  <c r="E267" i="19"/>
  <c r="D267" i="19"/>
  <c r="E266" i="19"/>
  <c r="D266" i="19"/>
  <c r="E265" i="19"/>
  <c r="D265" i="19"/>
  <c r="E264" i="19"/>
  <c r="D264" i="19"/>
  <c r="E263" i="19"/>
  <c r="D263" i="19"/>
  <c r="E262" i="19"/>
  <c r="D262" i="19"/>
  <c r="E261" i="19"/>
  <c r="D261" i="19"/>
  <c r="E260" i="19"/>
  <c r="D260" i="19"/>
  <c r="E259" i="19"/>
  <c r="D259" i="19"/>
  <c r="E258" i="19"/>
  <c r="D258" i="19"/>
  <c r="E257" i="19"/>
  <c r="D257" i="19"/>
  <c r="E256" i="19"/>
  <c r="D256" i="19"/>
  <c r="E255" i="19"/>
  <c r="D255" i="19"/>
  <c r="E254" i="19"/>
  <c r="D254" i="19"/>
  <c r="E253" i="19"/>
  <c r="D253" i="19"/>
  <c r="E252" i="19"/>
  <c r="D252" i="19"/>
  <c r="E251" i="19"/>
  <c r="D251" i="19"/>
  <c r="E250" i="19"/>
  <c r="D250" i="19"/>
  <c r="E249" i="19"/>
  <c r="D249" i="19"/>
  <c r="E248" i="19"/>
  <c r="D248" i="19"/>
  <c r="E247" i="19"/>
  <c r="D247" i="19"/>
  <c r="E246" i="19"/>
  <c r="D246" i="19"/>
  <c r="E245" i="19"/>
  <c r="D245" i="19"/>
  <c r="E244" i="19"/>
  <c r="D244" i="19"/>
  <c r="E243" i="19"/>
  <c r="D243" i="19"/>
  <c r="E242" i="19"/>
  <c r="D242" i="19"/>
  <c r="E241" i="19"/>
  <c r="D241" i="19"/>
  <c r="E240" i="19"/>
  <c r="D240" i="19"/>
  <c r="E239" i="19"/>
  <c r="D239" i="19"/>
  <c r="E238" i="19"/>
  <c r="D238" i="19"/>
  <c r="E237" i="19"/>
  <c r="D237" i="19"/>
  <c r="E236" i="19"/>
  <c r="D236" i="19"/>
  <c r="E235" i="19"/>
  <c r="D235" i="19"/>
  <c r="E234" i="19"/>
  <c r="D234" i="19"/>
  <c r="E233" i="19"/>
  <c r="D233" i="19"/>
  <c r="E232" i="19"/>
  <c r="D232" i="19"/>
  <c r="E231" i="19"/>
  <c r="D231" i="19"/>
  <c r="E230" i="19"/>
  <c r="D230" i="19"/>
  <c r="E229" i="19"/>
  <c r="D229" i="19"/>
  <c r="E228" i="19"/>
  <c r="D228" i="19"/>
  <c r="E227" i="19"/>
  <c r="D227" i="19"/>
  <c r="E226" i="19"/>
  <c r="D226" i="19"/>
  <c r="E225" i="19"/>
  <c r="D225" i="19"/>
  <c r="E224" i="19"/>
  <c r="D224" i="19"/>
  <c r="E223" i="19"/>
  <c r="D223" i="19"/>
  <c r="E222" i="19"/>
  <c r="D222" i="19"/>
  <c r="E221" i="19"/>
  <c r="D221" i="19"/>
  <c r="E220" i="19"/>
  <c r="D220" i="19"/>
  <c r="E219" i="19"/>
  <c r="D219" i="19"/>
  <c r="E218" i="19"/>
  <c r="D218" i="19"/>
  <c r="E217" i="19"/>
  <c r="D217" i="19"/>
  <c r="E216" i="19"/>
  <c r="D216" i="19"/>
  <c r="E215" i="19"/>
  <c r="D215" i="19"/>
  <c r="E214" i="19"/>
  <c r="D214" i="19"/>
  <c r="E213" i="19"/>
  <c r="D213" i="19"/>
  <c r="E212" i="19"/>
  <c r="D212" i="19"/>
  <c r="E211" i="19"/>
  <c r="D211" i="19"/>
  <c r="E210" i="19"/>
  <c r="D210" i="19"/>
  <c r="E209" i="19"/>
  <c r="D209" i="19"/>
  <c r="E208" i="19"/>
  <c r="D208" i="19"/>
  <c r="E207" i="19"/>
  <c r="D207" i="19"/>
  <c r="E206" i="19"/>
  <c r="D206" i="19"/>
  <c r="E205" i="19"/>
  <c r="D205" i="19"/>
  <c r="E204" i="19"/>
  <c r="D204" i="19"/>
  <c r="E203" i="19"/>
  <c r="D203" i="19"/>
  <c r="E202" i="19"/>
  <c r="D202" i="19"/>
  <c r="E201" i="19"/>
  <c r="D201" i="19"/>
  <c r="E200" i="19"/>
  <c r="D200" i="19"/>
  <c r="E199" i="19"/>
  <c r="D199" i="19"/>
  <c r="E198" i="19"/>
  <c r="D198" i="19"/>
  <c r="E197" i="19"/>
  <c r="D197" i="19"/>
  <c r="E196" i="19"/>
  <c r="D196" i="19"/>
  <c r="E195" i="19"/>
  <c r="D195" i="19"/>
  <c r="E194" i="19"/>
  <c r="D194" i="19"/>
  <c r="E193" i="19"/>
  <c r="D193" i="19"/>
  <c r="E192" i="19"/>
  <c r="D192" i="19"/>
  <c r="E191" i="19"/>
  <c r="D191" i="19"/>
  <c r="E190" i="19"/>
  <c r="D190" i="19"/>
  <c r="E189" i="19"/>
  <c r="D189" i="19"/>
  <c r="E188" i="19"/>
  <c r="D188" i="19"/>
  <c r="E187" i="19"/>
  <c r="D187" i="19"/>
  <c r="E186" i="19"/>
  <c r="D186" i="19"/>
  <c r="E185" i="19"/>
  <c r="D185" i="19"/>
  <c r="E184" i="19"/>
  <c r="D184" i="19"/>
  <c r="E183" i="19"/>
  <c r="D183" i="19"/>
  <c r="E182" i="19"/>
  <c r="D182" i="19"/>
  <c r="E181" i="19"/>
  <c r="D181" i="19"/>
  <c r="E180" i="19"/>
  <c r="D180" i="19"/>
  <c r="E179" i="19"/>
  <c r="D179" i="19"/>
  <c r="E178" i="19"/>
  <c r="D178" i="19"/>
  <c r="E177" i="19"/>
  <c r="D177" i="19"/>
  <c r="E176" i="19"/>
  <c r="D176" i="19"/>
  <c r="E175" i="19"/>
  <c r="D175" i="19"/>
  <c r="E174" i="19"/>
  <c r="D174" i="19"/>
  <c r="E173" i="19"/>
  <c r="D173" i="19"/>
  <c r="E172" i="19"/>
  <c r="D172" i="19"/>
  <c r="E171" i="19"/>
  <c r="D171" i="19"/>
  <c r="E170" i="19"/>
  <c r="D170" i="19"/>
  <c r="E169" i="19"/>
  <c r="D169" i="19"/>
  <c r="E168" i="19"/>
  <c r="D168" i="19"/>
  <c r="E167" i="19"/>
  <c r="D167" i="19"/>
  <c r="E166" i="19"/>
  <c r="D166" i="19"/>
  <c r="E165" i="19"/>
  <c r="D165" i="19"/>
  <c r="E164" i="19"/>
  <c r="D164" i="19"/>
  <c r="E163" i="19"/>
  <c r="D163" i="19"/>
  <c r="E162" i="19"/>
  <c r="D162" i="19"/>
  <c r="E161" i="19"/>
  <c r="D161" i="19"/>
  <c r="E160" i="19"/>
  <c r="D160" i="19"/>
  <c r="E159" i="19"/>
  <c r="D159" i="19"/>
  <c r="E158" i="19"/>
  <c r="D158" i="19"/>
  <c r="E157" i="19"/>
  <c r="D157" i="19"/>
  <c r="E156" i="19"/>
  <c r="D156" i="19"/>
  <c r="E155" i="19"/>
  <c r="D155" i="19"/>
  <c r="E154" i="19"/>
  <c r="D154" i="19"/>
  <c r="E153" i="19"/>
  <c r="D153" i="19"/>
  <c r="E152" i="19"/>
  <c r="D152" i="19"/>
  <c r="E151" i="19"/>
  <c r="D151" i="19"/>
  <c r="E150" i="19"/>
  <c r="D150" i="19"/>
  <c r="E149" i="19"/>
  <c r="D149" i="19"/>
  <c r="E148" i="19"/>
  <c r="D148" i="19"/>
  <c r="E147" i="19"/>
  <c r="D147" i="19"/>
  <c r="E146" i="19"/>
  <c r="D146" i="19"/>
  <c r="E145" i="19"/>
  <c r="D145" i="19"/>
  <c r="E144" i="19"/>
  <c r="D144" i="19"/>
  <c r="E143" i="19"/>
  <c r="D143" i="19"/>
  <c r="E142" i="19"/>
  <c r="D142" i="19"/>
  <c r="E141" i="19"/>
  <c r="D141" i="19"/>
  <c r="E140" i="19"/>
  <c r="D140" i="19"/>
  <c r="E139" i="19"/>
  <c r="D139" i="19"/>
  <c r="E138" i="19"/>
  <c r="D138" i="19"/>
  <c r="E137" i="19"/>
  <c r="D137" i="19"/>
  <c r="E136" i="19"/>
  <c r="D136" i="19"/>
  <c r="E135" i="19"/>
  <c r="D135" i="19"/>
  <c r="E134" i="19"/>
  <c r="D134" i="19"/>
  <c r="E133" i="19"/>
  <c r="D133" i="19"/>
  <c r="E132" i="19"/>
  <c r="D132" i="19"/>
  <c r="E131" i="19"/>
  <c r="D131" i="19"/>
  <c r="E130" i="19"/>
  <c r="D130" i="19"/>
  <c r="E129" i="19"/>
  <c r="D129" i="19"/>
  <c r="E128" i="19"/>
  <c r="D128" i="19"/>
  <c r="E127" i="19"/>
  <c r="D127" i="19"/>
  <c r="E126" i="19"/>
  <c r="D126" i="19"/>
  <c r="E125" i="19"/>
  <c r="D125" i="19"/>
  <c r="E124" i="19"/>
  <c r="D124" i="19"/>
  <c r="E123" i="19"/>
  <c r="D123" i="19"/>
  <c r="E122" i="19"/>
  <c r="D122" i="19"/>
  <c r="E121" i="19"/>
  <c r="D121" i="19"/>
  <c r="E120" i="19"/>
  <c r="D120" i="19"/>
  <c r="E119" i="19"/>
  <c r="D119" i="19"/>
  <c r="E118" i="19"/>
  <c r="D118" i="19"/>
  <c r="E117" i="19"/>
  <c r="D117" i="19"/>
  <c r="E116" i="19"/>
  <c r="D116" i="19"/>
  <c r="E115" i="19"/>
  <c r="D115" i="19"/>
  <c r="E114" i="19"/>
  <c r="D114" i="19"/>
  <c r="E113" i="19"/>
  <c r="D113" i="19"/>
  <c r="E112" i="19"/>
  <c r="D112" i="19"/>
  <c r="E111" i="19"/>
  <c r="D111" i="19"/>
  <c r="E110" i="19"/>
  <c r="D110" i="19"/>
  <c r="E109" i="19"/>
  <c r="D109" i="19"/>
  <c r="E108" i="19"/>
  <c r="D108" i="19"/>
  <c r="E107" i="19"/>
  <c r="D107" i="19"/>
  <c r="E106" i="19"/>
  <c r="D106" i="19"/>
  <c r="E105" i="19"/>
  <c r="D105" i="19"/>
  <c r="E104" i="19"/>
  <c r="D104" i="19"/>
  <c r="E103" i="19"/>
  <c r="D103" i="19"/>
  <c r="E102" i="19"/>
  <c r="D102" i="19"/>
  <c r="E101" i="19"/>
  <c r="D101" i="19"/>
  <c r="E100" i="19"/>
  <c r="D100" i="19"/>
  <c r="E99" i="19"/>
  <c r="D99" i="19"/>
  <c r="E98" i="19"/>
  <c r="D98" i="19"/>
  <c r="E97" i="19"/>
  <c r="D97" i="19"/>
  <c r="E96" i="19"/>
  <c r="D96" i="19"/>
  <c r="E95" i="19"/>
  <c r="D95" i="19"/>
  <c r="E94" i="19"/>
  <c r="D94" i="19"/>
  <c r="E93" i="19"/>
  <c r="D93" i="19"/>
  <c r="E92" i="19"/>
  <c r="D92" i="19"/>
  <c r="E91" i="19"/>
  <c r="D91" i="19"/>
  <c r="E90" i="19"/>
  <c r="D90" i="19"/>
  <c r="E89" i="19"/>
  <c r="D89" i="19"/>
  <c r="E88" i="19"/>
  <c r="D88" i="19"/>
  <c r="E87" i="19"/>
  <c r="D87" i="19"/>
  <c r="E86" i="19"/>
  <c r="D86" i="19"/>
  <c r="E85" i="19"/>
  <c r="D85" i="19"/>
  <c r="E84" i="19"/>
  <c r="D84" i="19"/>
  <c r="E83" i="19"/>
  <c r="D83" i="19"/>
  <c r="E82" i="19"/>
  <c r="D82" i="19"/>
  <c r="E81" i="19"/>
  <c r="D81" i="19"/>
  <c r="E80" i="19"/>
  <c r="D80" i="19"/>
  <c r="E79" i="19"/>
  <c r="D79" i="19"/>
  <c r="E78" i="19"/>
  <c r="D78" i="19"/>
  <c r="E77" i="19"/>
  <c r="D77" i="19"/>
  <c r="E76" i="19"/>
  <c r="D76" i="19"/>
  <c r="E75" i="19"/>
  <c r="D75" i="19"/>
  <c r="E74" i="19"/>
  <c r="D74" i="19"/>
  <c r="E73" i="19"/>
  <c r="D73" i="19"/>
  <c r="E72" i="19"/>
  <c r="D72" i="19"/>
  <c r="E71" i="19"/>
  <c r="D71" i="19"/>
  <c r="E70" i="19"/>
  <c r="D70" i="19"/>
  <c r="E69" i="19"/>
  <c r="D69" i="19"/>
  <c r="E68" i="19"/>
  <c r="D68" i="19"/>
  <c r="E67" i="19"/>
  <c r="D67" i="19"/>
  <c r="E66" i="19"/>
  <c r="D66" i="19"/>
  <c r="E65" i="19"/>
  <c r="D65" i="19"/>
  <c r="E64" i="19"/>
  <c r="D64" i="19"/>
  <c r="F64" i="19" s="1"/>
  <c r="E63" i="19"/>
  <c r="D63" i="19"/>
  <c r="E62" i="19"/>
  <c r="D62" i="19"/>
  <c r="E61" i="19"/>
  <c r="D61" i="19"/>
  <c r="E60" i="19"/>
  <c r="D60" i="19"/>
  <c r="E59" i="19"/>
  <c r="D59" i="19"/>
  <c r="E58" i="19"/>
  <c r="D58" i="19"/>
  <c r="E57" i="19"/>
  <c r="D57" i="19"/>
  <c r="E56" i="19"/>
  <c r="D56" i="19"/>
  <c r="E55" i="19"/>
  <c r="D55" i="19"/>
  <c r="E54" i="19"/>
  <c r="D54" i="19"/>
  <c r="E53" i="19"/>
  <c r="D53" i="19"/>
  <c r="E52" i="19"/>
  <c r="D52" i="19"/>
  <c r="E51" i="19"/>
  <c r="D51" i="19"/>
  <c r="E50" i="19"/>
  <c r="D50" i="19"/>
  <c r="E49" i="19"/>
  <c r="D49" i="19"/>
  <c r="E48" i="19"/>
  <c r="D48" i="19"/>
  <c r="E47" i="19"/>
  <c r="D47" i="19"/>
  <c r="E46" i="19"/>
  <c r="D46" i="19"/>
  <c r="E45" i="19"/>
  <c r="D45" i="19"/>
  <c r="E44" i="19"/>
  <c r="D44" i="19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E35" i="19"/>
  <c r="D35" i="19"/>
  <c r="E34" i="19"/>
  <c r="D34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7" i="19"/>
  <c r="D27" i="19"/>
  <c r="E26" i="19"/>
  <c r="D26" i="19"/>
  <c r="E25" i="19"/>
  <c r="D25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E11" i="19"/>
  <c r="D11" i="19"/>
  <c r="E10" i="19"/>
  <c r="D10" i="19"/>
  <c r="E9" i="19"/>
  <c r="D9" i="19"/>
  <c r="E8" i="19"/>
  <c r="D8" i="19"/>
  <c r="E7" i="19"/>
  <c r="D7" i="19"/>
  <c r="E6" i="19"/>
  <c r="D6" i="19"/>
  <c r="E5" i="19"/>
  <c r="D5" i="19"/>
  <c r="D10" i="2" l="1"/>
  <c r="E29" i="2"/>
  <c r="D5714" i="19"/>
  <c r="F5713" i="19" s="1"/>
  <c r="A5714" i="19"/>
  <c r="F5667" i="19"/>
  <c r="F5671" i="19"/>
  <c r="F5675" i="19"/>
  <c r="F5679" i="19"/>
  <c r="F5683" i="19"/>
  <c r="F5687" i="19"/>
  <c r="F5691" i="19"/>
  <c r="F5695" i="19"/>
  <c r="F5699" i="19"/>
  <c r="F5703" i="19"/>
  <c r="F5707" i="19"/>
  <c r="F5711" i="19"/>
  <c r="F5674" i="19"/>
  <c r="F5690" i="19"/>
  <c r="F5706" i="19"/>
  <c r="F5666" i="19"/>
  <c r="F5682" i="19"/>
  <c r="F5668" i="19"/>
  <c r="F5672" i="19"/>
  <c r="F5676" i="19"/>
  <c r="F5680" i="19"/>
  <c r="F5684" i="19"/>
  <c r="F5688" i="19"/>
  <c r="F5692" i="19"/>
  <c r="F5696" i="19"/>
  <c r="F5700" i="19"/>
  <c r="F5704" i="19"/>
  <c r="F5708" i="19"/>
  <c r="F5712" i="19"/>
  <c r="F5698" i="19"/>
  <c r="F5670" i="19"/>
  <c r="F5686" i="19"/>
  <c r="F5702" i="19"/>
  <c r="F5665" i="19"/>
  <c r="F5669" i="19"/>
  <c r="F5673" i="19"/>
  <c r="F5677" i="19"/>
  <c r="F5681" i="19"/>
  <c r="F5685" i="19"/>
  <c r="F5689" i="19"/>
  <c r="F5693" i="19"/>
  <c r="F5697" i="19"/>
  <c r="F5701" i="19"/>
  <c r="F5705" i="19"/>
  <c r="F5709" i="19"/>
  <c r="F5678" i="19"/>
  <c r="F5694" i="19"/>
  <c r="F5710" i="19"/>
  <c r="F4720" i="19"/>
  <c r="F4672" i="19"/>
  <c r="F4692" i="19"/>
  <c r="F44" i="19"/>
  <c r="F68" i="19"/>
  <c r="F88" i="19"/>
  <c r="F116" i="19"/>
  <c r="F140" i="19"/>
  <c r="F160" i="19"/>
  <c r="F184" i="19"/>
  <c r="F208" i="19"/>
  <c r="F232" i="19"/>
  <c r="F248" i="19"/>
  <c r="F272" i="19"/>
  <c r="F292" i="19"/>
  <c r="F316" i="19"/>
  <c r="F336" i="19"/>
  <c r="F360" i="19"/>
  <c r="F384" i="19"/>
  <c r="F404" i="19"/>
  <c r="F424" i="19"/>
  <c r="F444" i="19"/>
  <c r="F464" i="19"/>
  <c r="F488" i="19"/>
  <c r="F508" i="19"/>
  <c r="F524" i="19"/>
  <c r="F544" i="19"/>
  <c r="F560" i="19"/>
  <c r="F584" i="19"/>
  <c r="F608" i="19"/>
  <c r="F628" i="19"/>
  <c r="F652" i="19"/>
  <c r="F676" i="19"/>
  <c r="F688" i="19"/>
  <c r="F712" i="19"/>
  <c r="F736" i="19"/>
  <c r="F760" i="19"/>
  <c r="F780" i="19"/>
  <c r="F804" i="19"/>
  <c r="F820" i="19"/>
  <c r="F844" i="19"/>
  <c r="F868" i="19"/>
  <c r="F892" i="19"/>
  <c r="F908" i="19"/>
  <c r="F932" i="19"/>
  <c r="F956" i="19"/>
  <c r="F980" i="19"/>
  <c r="F1000" i="19"/>
  <c r="F1024" i="19"/>
  <c r="F1052" i="19"/>
  <c r="F1076" i="19"/>
  <c r="F1092" i="19"/>
  <c r="F1112" i="19"/>
  <c r="F1136" i="19"/>
  <c r="F1160" i="19"/>
  <c r="F1180" i="19"/>
  <c r="F1204" i="19"/>
  <c r="F1228" i="19"/>
  <c r="F1248" i="19"/>
  <c r="F1272" i="19"/>
  <c r="F1292" i="19"/>
  <c r="F1316" i="19"/>
  <c r="F1340" i="19"/>
  <c r="F1364" i="19"/>
  <c r="F1380" i="19"/>
  <c r="F1400" i="19"/>
  <c r="F1428" i="19"/>
  <c r="F1452" i="19"/>
  <c r="F1468" i="19"/>
  <c r="F1488" i="19"/>
  <c r="F1512" i="19"/>
  <c r="F1536" i="19"/>
  <c r="F1560" i="19"/>
  <c r="F1584" i="19"/>
  <c r="F1608" i="19"/>
  <c r="F1624" i="19"/>
  <c r="F1648" i="19"/>
  <c r="F1672" i="19"/>
  <c r="F1696" i="19"/>
  <c r="F1720" i="19"/>
  <c r="F1736" i="19"/>
  <c r="F1760" i="19"/>
  <c r="F1788" i="19"/>
  <c r="F1812" i="19"/>
  <c r="F1836" i="19"/>
  <c r="F1864" i="19"/>
  <c r="F1880" i="19"/>
  <c r="F1904" i="19"/>
  <c r="F1924" i="19"/>
  <c r="F1944" i="19"/>
  <c r="F1964" i="19"/>
  <c r="F1988" i="19"/>
  <c r="F2012" i="19"/>
  <c r="F2036" i="19"/>
  <c r="F2060" i="19"/>
  <c r="F2084" i="19"/>
  <c r="F2112" i="19"/>
  <c r="F2136" i="19"/>
  <c r="F2160" i="19"/>
  <c r="F2184" i="19"/>
  <c r="F2204" i="19"/>
  <c r="F2220" i="19"/>
  <c r="F2248" i="19"/>
  <c r="F2272" i="19"/>
  <c r="F2292" i="19"/>
  <c r="F2312" i="19"/>
  <c r="F2336" i="19"/>
  <c r="F2364" i="19"/>
  <c r="F2388" i="19"/>
  <c r="F2408" i="19"/>
  <c r="F2428" i="19"/>
  <c r="F2440" i="19"/>
  <c r="F2464" i="19"/>
  <c r="F2484" i="19"/>
  <c r="F2504" i="19"/>
  <c r="F2520" i="19"/>
  <c r="F2540" i="19"/>
  <c r="F2564" i="19"/>
  <c r="F2588" i="19"/>
  <c r="F2608" i="19"/>
  <c r="F2628" i="19"/>
  <c r="F2652" i="19"/>
  <c r="F2672" i="19"/>
  <c r="F2692" i="19"/>
  <c r="F2712" i="19"/>
  <c r="F2740" i="19"/>
  <c r="F2764" i="19"/>
  <c r="F2784" i="19"/>
  <c r="F2808" i="19"/>
  <c r="F2828" i="19"/>
  <c r="F2848" i="19"/>
  <c r="F2872" i="19"/>
  <c r="F2896" i="19"/>
  <c r="F2924" i="19"/>
  <c r="F2944" i="19"/>
  <c r="F2964" i="19"/>
  <c r="F2984" i="19"/>
  <c r="F3008" i="19"/>
  <c r="F3032" i="19"/>
  <c r="F3056" i="19"/>
  <c r="F3080" i="19"/>
  <c r="F3096" i="19"/>
  <c r="F3116" i="19"/>
  <c r="F3132" i="19"/>
  <c r="F3156" i="19"/>
  <c r="F3180" i="19"/>
  <c r="F3196" i="19"/>
  <c r="F3216" i="19"/>
  <c r="F3240" i="19"/>
  <c r="F3264" i="19"/>
  <c r="F3280" i="19"/>
  <c r="F3304" i="19"/>
  <c r="F3328" i="19"/>
  <c r="F3352" i="19"/>
  <c r="F3372" i="19"/>
  <c r="F3388" i="19"/>
  <c r="F3416" i="19"/>
  <c r="F3436" i="19"/>
  <c r="F3456" i="19"/>
  <c r="F3480" i="19"/>
  <c r="F3500" i="19"/>
  <c r="F3524" i="19"/>
  <c r="F3544" i="19"/>
  <c r="F3564" i="19"/>
  <c r="F3588" i="19"/>
  <c r="F3608" i="19"/>
  <c r="F3632" i="19"/>
  <c r="F3652" i="19"/>
  <c r="F3676" i="19"/>
  <c r="F3700" i="19"/>
  <c r="F3720" i="19"/>
  <c r="F3744" i="19"/>
  <c r="F3768" i="19"/>
  <c r="F3792" i="19"/>
  <c r="F3816" i="19"/>
  <c r="F3840" i="19"/>
  <c r="F3864" i="19"/>
  <c r="F3884" i="19"/>
  <c r="F3908" i="19"/>
  <c r="F3928" i="19"/>
  <c r="F3940" i="19"/>
  <c r="F3960" i="19"/>
  <c r="F3984" i="19"/>
  <c r="F4004" i="19"/>
  <c r="F4024" i="19"/>
  <c r="F4048" i="19"/>
  <c r="F4076" i="19"/>
  <c r="F4096" i="19"/>
  <c r="F4124" i="19"/>
  <c r="F4144" i="19"/>
  <c r="F4168" i="19"/>
  <c r="F4196" i="19"/>
  <c r="F4216" i="19"/>
  <c r="F4236" i="19"/>
  <c r="F4260" i="19"/>
  <c r="F4276" i="19"/>
  <c r="F4300" i="19"/>
  <c r="F4324" i="19"/>
  <c r="F4348" i="19"/>
  <c r="F4372" i="19"/>
  <c r="F4388" i="19"/>
  <c r="F4408" i="19"/>
  <c r="F4432" i="19"/>
  <c r="F4452" i="19"/>
  <c r="F4476" i="19"/>
  <c r="F4500" i="19"/>
  <c r="F4528" i="19"/>
  <c r="F4544" i="19"/>
  <c r="F4564" i="19"/>
  <c r="F4592" i="19"/>
  <c r="F4612" i="19"/>
  <c r="F4632" i="19"/>
  <c r="F4648" i="19"/>
  <c r="F4676" i="19"/>
  <c r="F4708" i="19"/>
  <c r="F41" i="19"/>
  <c r="F53" i="19"/>
  <c r="F61" i="19"/>
  <c r="F73" i="19"/>
  <c r="F85" i="19"/>
  <c r="F97" i="19"/>
  <c r="F109" i="19"/>
  <c r="F121" i="19"/>
  <c r="F129" i="19"/>
  <c r="F141" i="19"/>
  <c r="F153" i="19"/>
  <c r="F165" i="19"/>
  <c r="F177" i="19"/>
  <c r="F189" i="19"/>
  <c r="F197" i="19"/>
  <c r="F209" i="19"/>
  <c r="F221" i="19"/>
  <c r="F237" i="19"/>
  <c r="F249" i="19"/>
  <c r="F261" i="19"/>
  <c r="F273" i="19"/>
  <c r="F281" i="19"/>
  <c r="F293" i="19"/>
  <c r="F305" i="19"/>
  <c r="F317" i="19"/>
  <c r="F329" i="19"/>
  <c r="F337" i="19"/>
  <c r="F349" i="19"/>
  <c r="F361" i="19"/>
  <c r="F369" i="19"/>
  <c r="F373" i="19"/>
  <c r="F377" i="19"/>
  <c r="F381" i="19"/>
  <c r="F385" i="19"/>
  <c r="F389" i="19"/>
  <c r="F401" i="19"/>
  <c r="F405" i="19"/>
  <c r="F409" i="19"/>
  <c r="F413" i="19"/>
  <c r="F417" i="19"/>
  <c r="F421" i="19"/>
  <c r="F425" i="19"/>
  <c r="F429" i="19"/>
  <c r="F433" i="19"/>
  <c r="F437" i="19"/>
  <c r="F441" i="19"/>
  <c r="F445" i="19"/>
  <c r="F449" i="19"/>
  <c r="F453" i="19"/>
  <c r="F457" i="19"/>
  <c r="F461" i="19"/>
  <c r="F465" i="19"/>
  <c r="F469" i="19"/>
  <c r="F473" i="19"/>
  <c r="F477" i="19"/>
  <c r="F481" i="19"/>
  <c r="F485" i="19"/>
  <c r="F489" i="19"/>
  <c r="F493" i="19"/>
  <c r="F497" i="19"/>
  <c r="F501" i="19"/>
  <c r="F505" i="19"/>
  <c r="F509" i="19"/>
  <c r="F513" i="19"/>
  <c r="F517" i="19"/>
  <c r="F521" i="19"/>
  <c r="F525" i="19"/>
  <c r="F529" i="19"/>
  <c r="F533" i="19"/>
  <c r="F537" i="19"/>
  <c r="F541" i="19"/>
  <c r="F545" i="19"/>
  <c r="F549" i="19"/>
  <c r="F553" i="19"/>
  <c r="F557" i="19"/>
  <c r="F561" i="19"/>
  <c r="F565" i="19"/>
  <c r="F569" i="19"/>
  <c r="F573" i="19"/>
  <c r="F577" i="19"/>
  <c r="F581" i="19"/>
  <c r="F585" i="19"/>
  <c r="F589" i="19"/>
  <c r="F593" i="19"/>
  <c r="F597" i="19"/>
  <c r="F601" i="19"/>
  <c r="F605" i="19"/>
  <c r="F609" i="19"/>
  <c r="F613" i="19"/>
  <c r="F617" i="19"/>
  <c r="F621" i="19"/>
  <c r="F625" i="19"/>
  <c r="F629" i="19"/>
  <c r="F633" i="19"/>
  <c r="F637" i="19"/>
  <c r="F641" i="19"/>
  <c r="F645" i="19"/>
  <c r="F649" i="19"/>
  <c r="F653" i="19"/>
  <c r="F657" i="19"/>
  <c r="F661" i="19"/>
  <c r="F665" i="19"/>
  <c r="F669" i="19"/>
  <c r="F673" i="19"/>
  <c r="F677" i="19"/>
  <c r="F681" i="19"/>
  <c r="F685" i="19"/>
  <c r="F689" i="19"/>
  <c r="F693" i="19"/>
  <c r="F697" i="19"/>
  <c r="F701" i="19"/>
  <c r="F705" i="19"/>
  <c r="F709" i="19"/>
  <c r="F713" i="19"/>
  <c r="F717" i="19"/>
  <c r="F721" i="19"/>
  <c r="F725" i="19"/>
  <c r="F48" i="19"/>
  <c r="F72" i="19"/>
  <c r="F92" i="19"/>
  <c r="F108" i="19"/>
  <c r="F128" i="19"/>
  <c r="F156" i="19"/>
  <c r="F180" i="19"/>
  <c r="F204" i="19"/>
  <c r="F228" i="19"/>
  <c r="F244" i="19"/>
  <c r="F268" i="19"/>
  <c r="F296" i="19"/>
  <c r="F320" i="19"/>
  <c r="F332" i="19"/>
  <c r="F356" i="19"/>
  <c r="F372" i="19"/>
  <c r="F392" i="19"/>
  <c r="F420" i="19"/>
  <c r="F440" i="19"/>
  <c r="F460" i="19"/>
  <c r="F484" i="19"/>
  <c r="F504" i="19"/>
  <c r="F528" i="19"/>
  <c r="F548" i="19"/>
  <c r="F564" i="19"/>
  <c r="F580" i="19"/>
  <c r="F604" i="19"/>
  <c r="F632" i="19"/>
  <c r="F648" i="19"/>
  <c r="F672" i="19"/>
  <c r="F692" i="19"/>
  <c r="F716" i="19"/>
  <c r="F740" i="19"/>
  <c r="F764" i="19"/>
  <c r="F784" i="19"/>
  <c r="F808" i="19"/>
  <c r="F824" i="19"/>
  <c r="F848" i="19"/>
  <c r="F872" i="19"/>
  <c r="F888" i="19"/>
  <c r="F912" i="19"/>
  <c r="F936" i="19"/>
  <c r="F960" i="19"/>
  <c r="F984" i="19"/>
  <c r="F1008" i="19"/>
  <c r="F1028" i="19"/>
  <c r="F1048" i="19"/>
  <c r="F1072" i="19"/>
  <c r="F1088" i="19"/>
  <c r="F1120" i="19"/>
  <c r="F1140" i="19"/>
  <c r="F1156" i="19"/>
  <c r="F1184" i="19"/>
  <c r="F1208" i="19"/>
  <c r="F1224" i="19"/>
  <c r="F1244" i="19"/>
  <c r="F1268" i="19"/>
  <c r="F1288" i="19"/>
  <c r="F1312" i="19"/>
  <c r="F1336" i="19"/>
  <c r="F1360" i="19"/>
  <c r="F1384" i="19"/>
  <c r="F1404" i="19"/>
  <c r="F1424" i="19"/>
  <c r="F1448" i="19"/>
  <c r="F1472" i="19"/>
  <c r="F1496" i="19"/>
  <c r="F1516" i="19"/>
  <c r="F1540" i="19"/>
  <c r="F1568" i="19"/>
  <c r="F1592" i="19"/>
  <c r="F1616" i="19"/>
  <c r="F1640" i="19"/>
  <c r="F1660" i="19"/>
  <c r="F1684" i="19"/>
  <c r="F1712" i="19"/>
  <c r="F1740" i="19"/>
  <c r="F1764" i="19"/>
  <c r="F1784" i="19"/>
  <c r="F1808" i="19"/>
  <c r="F1832" i="19"/>
  <c r="F1856" i="19"/>
  <c r="F1876" i="19"/>
  <c r="F1900" i="19"/>
  <c r="F1928" i="19"/>
  <c r="F1948" i="19"/>
  <c r="F1960" i="19"/>
  <c r="F1980" i="19"/>
  <c r="F2008" i="19"/>
  <c r="F2032" i="19"/>
  <c r="F2056" i="19"/>
  <c r="F2080" i="19"/>
  <c r="F2104" i="19"/>
  <c r="F2132" i="19"/>
  <c r="F2156" i="19"/>
  <c r="F2180" i="19"/>
  <c r="F2200" i="19"/>
  <c r="F2224" i="19"/>
  <c r="F2244" i="19"/>
  <c r="F2268" i="19"/>
  <c r="F2288" i="19"/>
  <c r="F2308" i="19"/>
  <c r="F2332" i="19"/>
  <c r="F2356" i="19"/>
  <c r="F2376" i="19"/>
  <c r="F2400" i="19"/>
  <c r="F2424" i="19"/>
  <c r="F2444" i="19"/>
  <c r="F2468" i="19"/>
  <c r="F2492" i="19"/>
  <c r="F2516" i="19"/>
  <c r="F2536" i="19"/>
  <c r="F2560" i="19"/>
  <c r="F2580" i="19"/>
  <c r="F2600" i="19"/>
  <c r="F2624" i="19"/>
  <c r="F2648" i="19"/>
  <c r="F2676" i="19"/>
  <c r="F2688" i="19"/>
  <c r="F2716" i="19"/>
  <c r="F2736" i="19"/>
  <c r="F2760" i="19"/>
  <c r="F2788" i="19"/>
  <c r="F2812" i="19"/>
  <c r="F2832" i="19"/>
  <c r="F2852" i="19"/>
  <c r="F2876" i="19"/>
  <c r="F2900" i="19"/>
  <c r="F2920" i="19"/>
  <c r="F2948" i="19"/>
  <c r="F2968" i="19"/>
  <c r="F2988" i="19"/>
  <c r="F3012" i="19"/>
  <c r="F3028" i="19"/>
  <c r="F3052" i="19"/>
  <c r="F3076" i="19"/>
  <c r="F3092" i="19"/>
  <c r="F3120" i="19"/>
  <c r="F3128" i="19"/>
  <c r="F3152" i="19"/>
  <c r="F3172" i="19"/>
  <c r="F3192" i="19"/>
  <c r="F3220" i="19"/>
  <c r="F3244" i="19"/>
  <c r="F3268" i="19"/>
  <c r="F3284" i="19"/>
  <c r="F3308" i="19"/>
  <c r="F3324" i="19"/>
  <c r="F3348" i="19"/>
  <c r="F3368" i="19"/>
  <c r="F3392" i="19"/>
  <c r="F3412" i="19"/>
  <c r="F3440" i="19"/>
  <c r="F3452" i="19"/>
  <c r="F3476" i="19"/>
  <c r="F3496" i="19"/>
  <c r="F3520" i="19"/>
  <c r="F3540" i="19"/>
  <c r="F3560" i="19"/>
  <c r="F3584" i="19"/>
  <c r="F3604" i="19"/>
  <c r="F3628" i="19"/>
  <c r="F3656" i="19"/>
  <c r="F3672" i="19"/>
  <c r="F3696" i="19"/>
  <c r="F3724" i="19"/>
  <c r="F3736" i="19"/>
  <c r="F3760" i="19"/>
  <c r="F3784" i="19"/>
  <c r="F3808" i="19"/>
  <c r="F3832" i="19"/>
  <c r="F3860" i="19"/>
  <c r="F3880" i="19"/>
  <c r="F3904" i="19"/>
  <c r="F3932" i="19"/>
  <c r="F3944" i="19"/>
  <c r="F3964" i="19"/>
  <c r="F3988" i="19"/>
  <c r="F4008" i="19"/>
  <c r="F4028" i="19"/>
  <c r="F4052" i="19"/>
  <c r="F4072" i="19"/>
  <c r="F4100" i="19"/>
  <c r="F4128" i="19"/>
  <c r="F4148" i="19"/>
  <c r="F4172" i="19"/>
  <c r="F4192" i="19"/>
  <c r="F4212" i="19"/>
  <c r="F4232" i="19"/>
  <c r="F4256" i="19"/>
  <c r="F4280" i="19"/>
  <c r="F4296" i="19"/>
  <c r="F4320" i="19"/>
  <c r="F4344" i="19"/>
  <c r="F4360" i="19"/>
  <c r="F4384" i="19"/>
  <c r="F4404" i="19"/>
  <c r="F4424" i="19"/>
  <c r="F4448" i="19"/>
  <c r="F4472" i="19"/>
  <c r="F4496" i="19"/>
  <c r="F4524" i="19"/>
  <c r="F4548" i="19"/>
  <c r="F4568" i="19"/>
  <c r="F4588" i="19"/>
  <c r="F4608" i="19"/>
  <c r="F4628" i="19"/>
  <c r="F4652" i="19"/>
  <c r="F4680" i="19"/>
  <c r="F4716" i="19"/>
  <c r="F45" i="19"/>
  <c r="F57" i="19"/>
  <c r="F65" i="19"/>
  <c r="F77" i="19"/>
  <c r="F89" i="19"/>
  <c r="F101" i="19"/>
  <c r="F113" i="19"/>
  <c r="F125" i="19"/>
  <c r="F137" i="19"/>
  <c r="F145" i="19"/>
  <c r="F157" i="19"/>
  <c r="F169" i="19"/>
  <c r="F181" i="19"/>
  <c r="F193" i="19"/>
  <c r="F205" i="19"/>
  <c r="F213" i="19"/>
  <c r="F225" i="19"/>
  <c r="F233" i="19"/>
  <c r="F245" i="19"/>
  <c r="F257" i="19"/>
  <c r="F269" i="19"/>
  <c r="F285" i="19"/>
  <c r="F289" i="19"/>
  <c r="F301" i="19"/>
  <c r="F313" i="19"/>
  <c r="F321" i="19"/>
  <c r="F333" i="19"/>
  <c r="F345" i="19"/>
  <c r="F353" i="19"/>
  <c r="F365" i="19"/>
  <c r="F393" i="19"/>
  <c r="F40" i="19"/>
  <c r="F100" i="19"/>
  <c r="F132" i="19"/>
  <c r="F164" i="19"/>
  <c r="F188" i="19"/>
  <c r="F224" i="19"/>
  <c r="F252" i="19"/>
  <c r="F276" i="19"/>
  <c r="F312" i="19"/>
  <c r="F344" i="19"/>
  <c r="F380" i="19"/>
  <c r="F408" i="19"/>
  <c r="F448" i="19"/>
  <c r="F476" i="19"/>
  <c r="F512" i="19"/>
  <c r="F540" i="19"/>
  <c r="F568" i="19"/>
  <c r="F592" i="19"/>
  <c r="F624" i="19"/>
  <c r="F656" i="19"/>
  <c r="F696" i="19"/>
  <c r="F724" i="19"/>
  <c r="F756" i="19"/>
  <c r="F796" i="19"/>
  <c r="F828" i="19"/>
  <c r="F864" i="19"/>
  <c r="F896" i="19"/>
  <c r="F924" i="19"/>
  <c r="F952" i="19"/>
  <c r="F976" i="19"/>
  <c r="F1004" i="19"/>
  <c r="F1032" i="19"/>
  <c r="F1064" i="19"/>
  <c r="F1100" i="19"/>
  <c r="F1132" i="19"/>
  <c r="F1164" i="19"/>
  <c r="F1200" i="19"/>
  <c r="F1232" i="19"/>
  <c r="F1264" i="19"/>
  <c r="F1296" i="19"/>
  <c r="F1328" i="19"/>
  <c r="F1352" i="19"/>
  <c r="F1376" i="19"/>
  <c r="F1412" i="19"/>
  <c r="F1444" i="19"/>
  <c r="F1480" i="19"/>
  <c r="F1504" i="19"/>
  <c r="F1528" i="19"/>
  <c r="F1556" i="19"/>
  <c r="F1576" i="19"/>
  <c r="F1600" i="19"/>
  <c r="F1628" i="19"/>
  <c r="F1652" i="19"/>
  <c r="F1676" i="19"/>
  <c r="F1700" i="19"/>
  <c r="F1724" i="19"/>
  <c r="F1748" i="19"/>
  <c r="F1768" i="19"/>
  <c r="F1792" i="19"/>
  <c r="F1816" i="19"/>
  <c r="F1840" i="19"/>
  <c r="F1860" i="19"/>
  <c r="F1884" i="19"/>
  <c r="F1908" i="19"/>
  <c r="F1936" i="19"/>
  <c r="F1972" i="19"/>
  <c r="F2000" i="19"/>
  <c r="F2024" i="19"/>
  <c r="F2048" i="19"/>
  <c r="F2072" i="19"/>
  <c r="F2092" i="19"/>
  <c r="F2120" i="19"/>
  <c r="F2144" i="19"/>
  <c r="F2168" i="19"/>
  <c r="F2196" i="19"/>
  <c r="F2236" i="19"/>
  <c r="F2260" i="19"/>
  <c r="F2284" i="19"/>
  <c r="F2320" i="19"/>
  <c r="F2352" i="19"/>
  <c r="F2380" i="19"/>
  <c r="F2416" i="19"/>
  <c r="F2452" i="19"/>
  <c r="F2488" i="19"/>
  <c r="F2512" i="19"/>
  <c r="F2544" i="19"/>
  <c r="F2576" i="19"/>
  <c r="F2604" i="19"/>
  <c r="F2632" i="19"/>
  <c r="F2668" i="19"/>
  <c r="F2700" i="19"/>
  <c r="F2724" i="19"/>
  <c r="F2744" i="19"/>
  <c r="F2768" i="19"/>
  <c r="F2792" i="19"/>
  <c r="F2824" i="19"/>
  <c r="F2856" i="19"/>
  <c r="F2880" i="19"/>
  <c r="F2908" i="19"/>
  <c r="F2932" i="19"/>
  <c r="F2972" i="19"/>
  <c r="F2996" i="19"/>
  <c r="F3036" i="19"/>
  <c r="F3072" i="19"/>
  <c r="F3104" i="19"/>
  <c r="F3144" i="19"/>
  <c r="F3176" i="19"/>
  <c r="F3208" i="19"/>
  <c r="F3232" i="19"/>
  <c r="F3256" i="19"/>
  <c r="F3296" i="19"/>
  <c r="F3332" i="19"/>
  <c r="F3364" i="19"/>
  <c r="F3396" i="19"/>
  <c r="F3428" i="19"/>
  <c r="F3464" i="19"/>
  <c r="F3504" i="19"/>
  <c r="F3548" i="19"/>
  <c r="F3580" i="19"/>
  <c r="F3612" i="19"/>
  <c r="F3640" i="19"/>
  <c r="F3668" i="19"/>
  <c r="F3692" i="19"/>
  <c r="F3716" i="19"/>
  <c r="F3752" i="19"/>
  <c r="F3772" i="19"/>
  <c r="F3796" i="19"/>
  <c r="F3824" i="19"/>
  <c r="F3848" i="19"/>
  <c r="F3888" i="19"/>
  <c r="F3912" i="19"/>
  <c r="F3936" i="19"/>
  <c r="F3980" i="19"/>
  <c r="F4012" i="19"/>
  <c r="F4044" i="19"/>
  <c r="F4068" i="19"/>
  <c r="F4092" i="19"/>
  <c r="F4116" i="19"/>
  <c r="F4152" i="19"/>
  <c r="F4184" i="19"/>
  <c r="F4208" i="19"/>
  <c r="F4252" i="19"/>
  <c r="F4284" i="19"/>
  <c r="F4308" i="19"/>
  <c r="F4332" i="19"/>
  <c r="F4356" i="19"/>
  <c r="F4376" i="19"/>
  <c r="F4400" i="19"/>
  <c r="F4428" i="19"/>
  <c r="F4456" i="19"/>
  <c r="F4480" i="19"/>
  <c r="F4504" i="19"/>
  <c r="F4520" i="19"/>
  <c r="F4540" i="19"/>
  <c r="F4572" i="19"/>
  <c r="F4596" i="19"/>
  <c r="F4624" i="19"/>
  <c r="F4664" i="19"/>
  <c r="F4712" i="19"/>
  <c r="F37" i="19"/>
  <c r="F49" i="19"/>
  <c r="F69" i="19"/>
  <c r="F81" i="19"/>
  <c r="F93" i="19"/>
  <c r="F105" i="19"/>
  <c r="F117" i="19"/>
  <c r="F133" i="19"/>
  <c r="F149" i="19"/>
  <c r="F161" i="19"/>
  <c r="F173" i="19"/>
  <c r="F185" i="19"/>
  <c r="F201" i="19"/>
  <c r="F217" i="19"/>
  <c r="F229" i="19"/>
  <c r="F241" i="19"/>
  <c r="F253" i="19"/>
  <c r="F265" i="19"/>
  <c r="F277" i="19"/>
  <c r="F297" i="19"/>
  <c r="F309" i="19"/>
  <c r="F325" i="19"/>
  <c r="F341" i="19"/>
  <c r="F357" i="19"/>
  <c r="F397" i="19"/>
  <c r="F38" i="19"/>
  <c r="F42" i="19"/>
  <c r="F46" i="19"/>
  <c r="F50" i="19"/>
  <c r="F54" i="19"/>
  <c r="F58" i="19"/>
  <c r="F62" i="19"/>
  <c r="F66" i="19"/>
  <c r="F70" i="19"/>
  <c r="F74" i="19"/>
  <c r="F78" i="19"/>
  <c r="F82" i="19"/>
  <c r="F86" i="19"/>
  <c r="F90" i="19"/>
  <c r="F94" i="19"/>
  <c r="F98" i="19"/>
  <c r="F102" i="19"/>
  <c r="F106" i="19"/>
  <c r="F110" i="19"/>
  <c r="F114" i="19"/>
  <c r="F118" i="19"/>
  <c r="F122" i="19"/>
  <c r="F126" i="19"/>
  <c r="F130" i="19"/>
  <c r="F134" i="19"/>
  <c r="F138" i="19"/>
  <c r="F142" i="19"/>
  <c r="F146" i="19"/>
  <c r="F150" i="19"/>
  <c r="F154" i="19"/>
  <c r="F158" i="19"/>
  <c r="F162" i="19"/>
  <c r="F166" i="19"/>
  <c r="F170" i="19"/>
  <c r="F174" i="19"/>
  <c r="F178" i="19"/>
  <c r="F182" i="19"/>
  <c r="F186" i="19"/>
  <c r="F190" i="19"/>
  <c r="F194" i="19"/>
  <c r="F198" i="19"/>
  <c r="F202" i="19"/>
  <c r="F206" i="19"/>
  <c r="F210" i="19"/>
  <c r="F214" i="19"/>
  <c r="F218" i="19"/>
  <c r="F222" i="19"/>
  <c r="F226" i="19"/>
  <c r="F230" i="19"/>
  <c r="F234" i="19"/>
  <c r="F238" i="19"/>
  <c r="F242" i="19"/>
  <c r="F246" i="19"/>
  <c r="F250" i="19"/>
  <c r="F254" i="19"/>
  <c r="F258" i="19"/>
  <c r="F262" i="19"/>
  <c r="F266" i="19"/>
  <c r="F270" i="19"/>
  <c r="F274" i="19"/>
  <c r="F278" i="19"/>
  <c r="F282" i="19"/>
  <c r="F286" i="19"/>
  <c r="F290" i="19"/>
  <c r="F294" i="19"/>
  <c r="F298" i="19"/>
  <c r="F302" i="19"/>
  <c r="F306" i="19"/>
  <c r="F310" i="19"/>
  <c r="F314" i="19"/>
  <c r="F318" i="19"/>
  <c r="F322" i="19"/>
  <c r="F326" i="19"/>
  <c r="F330" i="19"/>
  <c r="F334" i="19"/>
  <c r="F338" i="19"/>
  <c r="F342" i="19"/>
  <c r="F346" i="19"/>
  <c r="F350" i="19"/>
  <c r="F354" i="19"/>
  <c r="F60" i="19"/>
  <c r="F76" i="19"/>
  <c r="F96" i="19"/>
  <c r="F120" i="19"/>
  <c r="F136" i="19"/>
  <c r="F152" i="19"/>
  <c r="F172" i="19"/>
  <c r="F192" i="19"/>
  <c r="F216" i="19"/>
  <c r="F240" i="19"/>
  <c r="F264" i="19"/>
  <c r="F288" i="19"/>
  <c r="F304" i="19"/>
  <c r="F328" i="19"/>
  <c r="F352" i="19"/>
  <c r="F376" i="19"/>
  <c r="F400" i="19"/>
  <c r="F416" i="19"/>
  <c r="F436" i="19"/>
  <c r="F468" i="19"/>
  <c r="F492" i="19"/>
  <c r="F516" i="19"/>
  <c r="F572" i="19"/>
  <c r="F596" i="19"/>
  <c r="F616" i="19"/>
  <c r="F644" i="19"/>
  <c r="F664" i="19"/>
  <c r="F684" i="19"/>
  <c r="F708" i="19"/>
  <c r="F728" i="19"/>
  <c r="F748" i="19"/>
  <c r="F768" i="19"/>
  <c r="F792" i="19"/>
  <c r="F816" i="19"/>
  <c r="F840" i="19"/>
  <c r="F856" i="19"/>
  <c r="F880" i="19"/>
  <c r="F904" i="19"/>
  <c r="F928" i="19"/>
  <c r="F948" i="19"/>
  <c r="F968" i="19"/>
  <c r="F988" i="19"/>
  <c r="F1016" i="19"/>
  <c r="F1040" i="19"/>
  <c r="F1060" i="19"/>
  <c r="F1084" i="19"/>
  <c r="F1108" i="19"/>
  <c r="F1128" i="19"/>
  <c r="F1148" i="19"/>
  <c r="F1168" i="19"/>
  <c r="F1192" i="19"/>
  <c r="F1212" i="19"/>
  <c r="F1236" i="19"/>
  <c r="F1260" i="19"/>
  <c r="F1284" i="19"/>
  <c r="F1304" i="19"/>
  <c r="F1324" i="19"/>
  <c r="F1348" i="19"/>
  <c r="F1372" i="19"/>
  <c r="F1396" i="19"/>
  <c r="F1420" i="19"/>
  <c r="F1440" i="19"/>
  <c r="F1464" i="19"/>
  <c r="F1484" i="19"/>
  <c r="F1508" i="19"/>
  <c r="F1532" i="19"/>
  <c r="F1552" i="19"/>
  <c r="F1572" i="19"/>
  <c r="F1596" i="19"/>
  <c r="F1620" i="19"/>
  <c r="F1644" i="19"/>
  <c r="F1668" i="19"/>
  <c r="F1688" i="19"/>
  <c r="F1708" i="19"/>
  <c r="F1732" i="19"/>
  <c r="F1752" i="19"/>
  <c r="F1776" i="19"/>
  <c r="F1800" i="19"/>
  <c r="F1824" i="19"/>
  <c r="F1848" i="19"/>
  <c r="F1872" i="19"/>
  <c r="F1896" i="19"/>
  <c r="F1916" i="19"/>
  <c r="F1940" i="19"/>
  <c r="F1968" i="19"/>
  <c r="F1984" i="19"/>
  <c r="F2004" i="19"/>
  <c r="F2028" i="19"/>
  <c r="F2052" i="19"/>
  <c r="F2076" i="19"/>
  <c r="F2100" i="19"/>
  <c r="F2116" i="19"/>
  <c r="F2140" i="19"/>
  <c r="F2164" i="19"/>
  <c r="F2188" i="19"/>
  <c r="F2216" i="19"/>
  <c r="F2232" i="19"/>
  <c r="F2252" i="19"/>
  <c r="F2276" i="19"/>
  <c r="F2296" i="19"/>
  <c r="F2316" i="19"/>
  <c r="F2344" i="19"/>
  <c r="F2368" i="19"/>
  <c r="F2392" i="19"/>
  <c r="F2412" i="19"/>
  <c r="F2436" i="19"/>
  <c r="F2460" i="19"/>
  <c r="F2476" i="19"/>
  <c r="F2500" i="19"/>
  <c r="F2528" i="19"/>
  <c r="F2548" i="19"/>
  <c r="F2572" i="19"/>
  <c r="F2596" i="19"/>
  <c r="F2616" i="19"/>
  <c r="F2636" i="19"/>
  <c r="F2660" i="19"/>
  <c r="F2680" i="19"/>
  <c r="F2704" i="19"/>
  <c r="F2732" i="19"/>
  <c r="F2756" i="19"/>
  <c r="F2780" i="19"/>
  <c r="F2804" i="19"/>
  <c r="F2820" i="19"/>
  <c r="F2840" i="19"/>
  <c r="F2864" i="19"/>
  <c r="F2892" i="19"/>
  <c r="F2912" i="19"/>
  <c r="F2936" i="19"/>
  <c r="F2952" i="19"/>
  <c r="F2980" i="19"/>
  <c r="F3004" i="19"/>
  <c r="F3020" i="19"/>
  <c r="F3044" i="19"/>
  <c r="F3068" i="19"/>
  <c r="F3084" i="19"/>
  <c r="F3112" i="19"/>
  <c r="F3136" i="19"/>
  <c r="F3160" i="19"/>
  <c r="F3184" i="19"/>
  <c r="F3200" i="19"/>
  <c r="F3224" i="19"/>
  <c r="F3248" i="19"/>
  <c r="F3272" i="19"/>
  <c r="F3292" i="19"/>
  <c r="F3312" i="19"/>
  <c r="F3336" i="19"/>
  <c r="F3360" i="19"/>
  <c r="F3380" i="19"/>
  <c r="F3400" i="19"/>
  <c r="F3420" i="19"/>
  <c r="F3444" i="19"/>
  <c r="F3468" i="19"/>
  <c r="F3488" i="19"/>
  <c r="F3508" i="19"/>
  <c r="F3532" i="19"/>
  <c r="F3556" i="19"/>
  <c r="F3576" i="19"/>
  <c r="F3600" i="19"/>
  <c r="F3620" i="19"/>
  <c r="F3644" i="19"/>
  <c r="F3664" i="19"/>
  <c r="F3688" i="19"/>
  <c r="F3708" i="19"/>
  <c r="F3732" i="19"/>
  <c r="F3756" i="19"/>
  <c r="F3780" i="19"/>
  <c r="F3800" i="19"/>
  <c r="F3820" i="19"/>
  <c r="F3844" i="19"/>
  <c r="F3852" i="19"/>
  <c r="F3872" i="19"/>
  <c r="F3896" i="19"/>
  <c r="F3916" i="19"/>
  <c r="F3952" i="19"/>
  <c r="F3972" i="19"/>
  <c r="F3996" i="19"/>
  <c r="F4020" i="19"/>
  <c r="F4036" i="19"/>
  <c r="F4060" i="19"/>
  <c r="F4084" i="19"/>
  <c r="F4108" i="19"/>
  <c r="F4132" i="19"/>
  <c r="F4156" i="19"/>
  <c r="F4176" i="19"/>
  <c r="F4204" i="19"/>
  <c r="F4228" i="19"/>
  <c r="F4248" i="19"/>
  <c r="F4264" i="19"/>
  <c r="F4288" i="19"/>
  <c r="F4312" i="19"/>
  <c r="F4336" i="19"/>
  <c r="F4368" i="19"/>
  <c r="F4396" i="19"/>
  <c r="F4420" i="19"/>
  <c r="F4440" i="19"/>
  <c r="F4464" i="19"/>
  <c r="F4488" i="19"/>
  <c r="F4508" i="19"/>
  <c r="F4532" i="19"/>
  <c r="F4556" i="19"/>
  <c r="F4576" i="19"/>
  <c r="F4600" i="19"/>
  <c r="F4616" i="19"/>
  <c r="F4636" i="19"/>
  <c r="F4656" i="19"/>
  <c r="F4684" i="19"/>
  <c r="F4700" i="19"/>
  <c r="F52" i="19"/>
  <c r="F84" i="19"/>
  <c r="F112" i="19"/>
  <c r="F144" i="19"/>
  <c r="F168" i="19"/>
  <c r="F200" i="19"/>
  <c r="F220" i="19"/>
  <c r="F256" i="19"/>
  <c r="F280" i="19"/>
  <c r="F308" i="19"/>
  <c r="F340" i="19"/>
  <c r="F364" i="19"/>
  <c r="F396" i="19"/>
  <c r="F428" i="19"/>
  <c r="F452" i="19"/>
  <c r="F472" i="19"/>
  <c r="F496" i="19"/>
  <c r="F520" i="19"/>
  <c r="F536" i="19"/>
  <c r="F556" i="19"/>
  <c r="F588" i="19"/>
  <c r="F612" i="19"/>
  <c r="F636" i="19"/>
  <c r="F668" i="19"/>
  <c r="F700" i="19"/>
  <c r="F720" i="19"/>
  <c r="F744" i="19"/>
  <c r="F776" i="19"/>
  <c r="F800" i="19"/>
  <c r="F832" i="19"/>
  <c r="F860" i="19"/>
  <c r="F884" i="19"/>
  <c r="F916" i="19"/>
  <c r="F940" i="19"/>
  <c r="F972" i="19"/>
  <c r="F996" i="19"/>
  <c r="F1020" i="19"/>
  <c r="F1044" i="19"/>
  <c r="F1068" i="19"/>
  <c r="F1096" i="19"/>
  <c r="F1116" i="19"/>
  <c r="F1144" i="19"/>
  <c r="F1176" i="19"/>
  <c r="F1196" i="19"/>
  <c r="F1220" i="19"/>
  <c r="F1252" i="19"/>
  <c r="F1280" i="19"/>
  <c r="F1308" i="19"/>
  <c r="F1332" i="19"/>
  <c r="F1356" i="19"/>
  <c r="F1388" i="19"/>
  <c r="F1416" i="19"/>
  <c r="F1436" i="19"/>
  <c r="F1460" i="19"/>
  <c r="F1492" i="19"/>
  <c r="F1524" i="19"/>
  <c r="F1548" i="19"/>
  <c r="F1580" i="19"/>
  <c r="F1604" i="19"/>
  <c r="F1632" i="19"/>
  <c r="F1664" i="19"/>
  <c r="F1692" i="19"/>
  <c r="F1716" i="19"/>
  <c r="F1744" i="19"/>
  <c r="F1772" i="19"/>
  <c r="F1804" i="19"/>
  <c r="F1828" i="19"/>
  <c r="F1852" i="19"/>
  <c r="F1888" i="19"/>
  <c r="F1920" i="19"/>
  <c r="F1932" i="19"/>
  <c r="F1956" i="19"/>
  <c r="F1992" i="19"/>
  <c r="F2020" i="19"/>
  <c r="F2044" i="19"/>
  <c r="F2068" i="19"/>
  <c r="F2096" i="19"/>
  <c r="F2124" i="19"/>
  <c r="F2152" i="19"/>
  <c r="F2176" i="19"/>
  <c r="F2208" i="19"/>
  <c r="F2240" i="19"/>
  <c r="F2264" i="19"/>
  <c r="F2300" i="19"/>
  <c r="F2328" i="19"/>
  <c r="F2348" i="19"/>
  <c r="F2372" i="19"/>
  <c r="F2396" i="19"/>
  <c r="F2420" i="19"/>
  <c r="F2448" i="19"/>
  <c r="F2480" i="19"/>
  <c r="F2508" i="19"/>
  <c r="F2532" i="19"/>
  <c r="F2556" i="19"/>
  <c r="F2584" i="19"/>
  <c r="F2612" i="19"/>
  <c r="F2640" i="19"/>
  <c r="F2664" i="19"/>
  <c r="F2696" i="19"/>
  <c r="F2720" i="19"/>
  <c r="F2748" i="19"/>
  <c r="F2772" i="19"/>
  <c r="F2800" i="19"/>
  <c r="F2836" i="19"/>
  <c r="F2860" i="19"/>
  <c r="F2884" i="19"/>
  <c r="F2904" i="19"/>
  <c r="F2928" i="19"/>
  <c r="F2960" i="19"/>
  <c r="F2992" i="19"/>
  <c r="F3016" i="19"/>
  <c r="F3040" i="19"/>
  <c r="F3060" i="19"/>
  <c r="F3100" i="19"/>
  <c r="F3124" i="19"/>
  <c r="F3148" i="19"/>
  <c r="F3168" i="19"/>
  <c r="F3204" i="19"/>
  <c r="F3236" i="19"/>
  <c r="F3260" i="19"/>
  <c r="F3288" i="19"/>
  <c r="F3320" i="19"/>
  <c r="F3344" i="19"/>
  <c r="F3376" i="19"/>
  <c r="F3408" i="19"/>
  <c r="F3432" i="19"/>
  <c r="F3460" i="19"/>
  <c r="F3484" i="19"/>
  <c r="F3516" i="19"/>
  <c r="F3536" i="19"/>
  <c r="F3568" i="19"/>
  <c r="F3596" i="19"/>
  <c r="F3624" i="19"/>
  <c r="F3648" i="19"/>
  <c r="F3684" i="19"/>
  <c r="F3712" i="19"/>
  <c r="F3748" i="19"/>
  <c r="F3776" i="19"/>
  <c r="F3804" i="19"/>
  <c r="F3828" i="19"/>
  <c r="F3868" i="19"/>
  <c r="F3892" i="19"/>
  <c r="F3920" i="19"/>
  <c r="F3956" i="19"/>
  <c r="F3976" i="19"/>
  <c r="F4000" i="19"/>
  <c r="F4032" i="19"/>
  <c r="F4064" i="19"/>
  <c r="F4088" i="19"/>
  <c r="F4104" i="19"/>
  <c r="F4120" i="19"/>
  <c r="F4140" i="19"/>
  <c r="F4164" i="19"/>
  <c r="F4188" i="19"/>
  <c r="F4220" i="19"/>
  <c r="F4240" i="19"/>
  <c r="F4272" i="19"/>
  <c r="F4304" i="19"/>
  <c r="F4328" i="19"/>
  <c r="F4352" i="19"/>
  <c r="F4380" i="19"/>
  <c r="F4412" i="19"/>
  <c r="F4444" i="19"/>
  <c r="F4468" i="19"/>
  <c r="F4492" i="19"/>
  <c r="F4516" i="19"/>
  <c r="F4552" i="19"/>
  <c r="F4584" i="19"/>
  <c r="F4644" i="19"/>
  <c r="F4668" i="19"/>
  <c r="F4704" i="19"/>
  <c r="F43" i="19"/>
  <c r="F55" i="19"/>
  <c r="F63" i="19"/>
  <c r="F71" i="19"/>
  <c r="F79" i="19"/>
  <c r="F87" i="19"/>
  <c r="F95" i="19"/>
  <c r="F103" i="19"/>
  <c r="F111" i="19"/>
  <c r="F119" i="19"/>
  <c r="F127" i="19"/>
  <c r="F135" i="19"/>
  <c r="F143" i="19"/>
  <c r="F151" i="19"/>
  <c r="F159" i="19"/>
  <c r="F163" i="19"/>
  <c r="F167" i="19"/>
  <c r="F171" i="19"/>
  <c r="F175" i="19"/>
  <c r="F179" i="19"/>
  <c r="F183" i="19"/>
  <c r="F187" i="19"/>
  <c r="F191" i="19"/>
  <c r="F195" i="19"/>
  <c r="F199" i="19"/>
  <c r="F203" i="19"/>
  <c r="F207" i="19"/>
  <c r="F211" i="19"/>
  <c r="F215" i="19"/>
  <c r="F219" i="19"/>
  <c r="F223" i="19"/>
  <c r="F227" i="19"/>
  <c r="F231" i="19"/>
  <c r="F235" i="19"/>
  <c r="F239" i="19"/>
  <c r="F243" i="19"/>
  <c r="F247" i="19"/>
  <c r="F251" i="19"/>
  <c r="F255" i="19"/>
  <c r="F259" i="19"/>
  <c r="F263" i="19"/>
  <c r="F267" i="19"/>
  <c r="F271" i="19"/>
  <c r="F275" i="19"/>
  <c r="F279" i="19"/>
  <c r="F283" i="19"/>
  <c r="F287" i="19"/>
  <c r="F291" i="19"/>
  <c r="F295" i="19"/>
  <c r="F299" i="19"/>
  <c r="F303" i="19"/>
  <c r="F307" i="19"/>
  <c r="F311" i="19"/>
  <c r="F315" i="19"/>
  <c r="F319" i="19"/>
  <c r="F323" i="19"/>
  <c r="F327" i="19"/>
  <c r="F331" i="19"/>
  <c r="F335" i="19"/>
  <c r="F339" i="19"/>
  <c r="F343" i="19"/>
  <c r="F347" i="19"/>
  <c r="F351" i="19"/>
  <c r="F355" i="19"/>
  <c r="F359" i="19"/>
  <c r="F363" i="19"/>
  <c r="F367" i="19"/>
  <c r="F371" i="19"/>
  <c r="F375" i="19"/>
  <c r="F379" i="19"/>
  <c r="F383" i="19"/>
  <c r="F387" i="19"/>
  <c r="F391" i="19"/>
  <c r="F395" i="19"/>
  <c r="F399" i="19"/>
  <c r="F403" i="19"/>
  <c r="F407" i="19"/>
  <c r="F411" i="19"/>
  <c r="F415" i="19"/>
  <c r="F419" i="19"/>
  <c r="F423" i="19"/>
  <c r="F427" i="19"/>
  <c r="F431" i="19"/>
  <c r="F435" i="19"/>
  <c r="F439" i="19"/>
  <c r="F443" i="19"/>
  <c r="F447" i="19"/>
  <c r="F451" i="19"/>
  <c r="F455" i="19"/>
  <c r="F459" i="19"/>
  <c r="F463" i="19"/>
  <c r="F467" i="19"/>
  <c r="F471" i="19"/>
  <c r="F475" i="19"/>
  <c r="F479" i="19"/>
  <c r="F483" i="19"/>
  <c r="F487" i="19"/>
  <c r="F491" i="19"/>
  <c r="F495" i="19"/>
  <c r="F499" i="19"/>
  <c r="F503" i="19"/>
  <c r="F507" i="19"/>
  <c r="F511" i="19"/>
  <c r="F515" i="19"/>
  <c r="F519" i="19"/>
  <c r="F523" i="19"/>
  <c r="F527" i="19"/>
  <c r="F531" i="19"/>
  <c r="F535" i="19"/>
  <c r="F539" i="19"/>
  <c r="F543" i="19"/>
  <c r="F547" i="19"/>
  <c r="F551" i="19"/>
  <c r="F555" i="19"/>
  <c r="F36" i="19"/>
  <c r="F56" i="19"/>
  <c r="F80" i="19"/>
  <c r="F104" i="19"/>
  <c r="F124" i="19"/>
  <c r="F148" i="19"/>
  <c r="F176" i="19"/>
  <c r="F196" i="19"/>
  <c r="F212" i="19"/>
  <c r="F236" i="19"/>
  <c r="F260" i="19"/>
  <c r="F284" i="19"/>
  <c r="F300" i="19"/>
  <c r="F324" i="19"/>
  <c r="F348" i="19"/>
  <c r="F368" i="19"/>
  <c r="F388" i="19"/>
  <c r="F412" i="19"/>
  <c r="F432" i="19"/>
  <c r="F456" i="19"/>
  <c r="F480" i="19"/>
  <c r="F500" i="19"/>
  <c r="F532" i="19"/>
  <c r="F552" i="19"/>
  <c r="F576" i="19"/>
  <c r="F600" i="19"/>
  <c r="F620" i="19"/>
  <c r="F640" i="19"/>
  <c r="F660" i="19"/>
  <c r="F680" i="19"/>
  <c r="F704" i="19"/>
  <c r="F732" i="19"/>
  <c r="F752" i="19"/>
  <c r="F772" i="19"/>
  <c r="F788" i="19"/>
  <c r="F812" i="19"/>
  <c r="F836" i="19"/>
  <c r="F852" i="19"/>
  <c r="F876" i="19"/>
  <c r="F900" i="19"/>
  <c r="F920" i="19"/>
  <c r="F944" i="19"/>
  <c r="F964" i="19"/>
  <c r="F992" i="19"/>
  <c r="F1012" i="19"/>
  <c r="F1036" i="19"/>
  <c r="F1056" i="19"/>
  <c r="F1080" i="19"/>
  <c r="F1104" i="19"/>
  <c r="F1124" i="19"/>
  <c r="F1152" i="19"/>
  <c r="F1172" i="19"/>
  <c r="F1188" i="19"/>
  <c r="F1216" i="19"/>
  <c r="F1240" i="19"/>
  <c r="F1256" i="19"/>
  <c r="F1276" i="19"/>
  <c r="F1300" i="19"/>
  <c r="F1320" i="19"/>
  <c r="F1344" i="19"/>
  <c r="F1368" i="19"/>
  <c r="F1392" i="19"/>
  <c r="F1408" i="19"/>
  <c r="F1432" i="19"/>
  <c r="F1456" i="19"/>
  <c r="F1476" i="19"/>
  <c r="F1500" i="19"/>
  <c r="F1520" i="19"/>
  <c r="F1544" i="19"/>
  <c r="F1564" i="19"/>
  <c r="F1588" i="19"/>
  <c r="F1612" i="19"/>
  <c r="F1636" i="19"/>
  <c r="F1656" i="19"/>
  <c r="F1680" i="19"/>
  <c r="F1704" i="19"/>
  <c r="F1728" i="19"/>
  <c r="F1756" i="19"/>
  <c r="F1780" i="19"/>
  <c r="F1796" i="19"/>
  <c r="F1820" i="19"/>
  <c r="F1844" i="19"/>
  <c r="F1868" i="19"/>
  <c r="F1892" i="19"/>
  <c r="F1912" i="19"/>
  <c r="F1952" i="19"/>
  <c r="F1976" i="19"/>
  <c r="F1996" i="19"/>
  <c r="F2016" i="19"/>
  <c r="F2040" i="19"/>
  <c r="F2064" i="19"/>
  <c r="F2088" i="19"/>
  <c r="F2108" i="19"/>
  <c r="F2128" i="19"/>
  <c r="F2148" i="19"/>
  <c r="F2172" i="19"/>
  <c r="F2192" i="19"/>
  <c r="F2212" i="19"/>
  <c r="F2228" i="19"/>
  <c r="F2256" i="19"/>
  <c r="F2280" i="19"/>
  <c r="F2304" i="19"/>
  <c r="F2324" i="19"/>
  <c r="F2340" i="19"/>
  <c r="F2360" i="19"/>
  <c r="F2384" i="19"/>
  <c r="F2404" i="19"/>
  <c r="F2432" i="19"/>
  <c r="F2456" i="19"/>
  <c r="F2472" i="19"/>
  <c r="F2496" i="19"/>
  <c r="F2524" i="19"/>
  <c r="F2552" i="19"/>
  <c r="F2568" i="19"/>
  <c r="F2592" i="19"/>
  <c r="F2620" i="19"/>
  <c r="F2644" i="19"/>
  <c r="F2656" i="19"/>
  <c r="F2684" i="19"/>
  <c r="F2708" i="19"/>
  <c r="F2728" i="19"/>
  <c r="F2752" i="19"/>
  <c r="F2776" i="19"/>
  <c r="F2796" i="19"/>
  <c r="F2816" i="19"/>
  <c r="F2844" i="19"/>
  <c r="F2868" i="19"/>
  <c r="F2888" i="19"/>
  <c r="F2916" i="19"/>
  <c r="F2940" i="19"/>
  <c r="F2956" i="19"/>
  <c r="F2976" i="19"/>
  <c r="F3000" i="19"/>
  <c r="F3024" i="19"/>
  <c r="F3048" i="19"/>
  <c r="F3064" i="19"/>
  <c r="F3088" i="19"/>
  <c r="F3108" i="19"/>
  <c r="F3140" i="19"/>
  <c r="F3164" i="19"/>
  <c r="F3188" i="19"/>
  <c r="F3212" i="19"/>
  <c r="F3228" i="19"/>
  <c r="F3252" i="19"/>
  <c r="F3276" i="19"/>
  <c r="F3300" i="19"/>
  <c r="F3316" i="19"/>
  <c r="F3340" i="19"/>
  <c r="F3356" i="19"/>
  <c r="F3384" i="19"/>
  <c r="F3404" i="19"/>
  <c r="F3424" i="19"/>
  <c r="F3448" i="19"/>
  <c r="F3472" i="19"/>
  <c r="F3492" i="19"/>
  <c r="F3512" i="19"/>
  <c r="F3528" i="19"/>
  <c r="F3552" i="19"/>
  <c r="F3572" i="19"/>
  <c r="F3592" i="19"/>
  <c r="F3616" i="19"/>
  <c r="F3636" i="19"/>
  <c r="F3660" i="19"/>
  <c r="F3680" i="19"/>
  <c r="F3704" i="19"/>
  <c r="F3728" i="19"/>
  <c r="F3740" i="19"/>
  <c r="F3764" i="19"/>
  <c r="F3788" i="19"/>
  <c r="F3812" i="19"/>
  <c r="F3836" i="19"/>
  <c r="F3856" i="19"/>
  <c r="F3876" i="19"/>
  <c r="F3900" i="19"/>
  <c r="F3924" i="19"/>
  <c r="F3948" i="19"/>
  <c r="F3968" i="19"/>
  <c r="F3992" i="19"/>
  <c r="F4016" i="19"/>
  <c r="F4040" i="19"/>
  <c r="F4056" i="19"/>
  <c r="F4080" i="19"/>
  <c r="F4112" i="19"/>
  <c r="F4136" i="19"/>
  <c r="F4160" i="19"/>
  <c r="F4180" i="19"/>
  <c r="F4200" i="19"/>
  <c r="F4224" i="19"/>
  <c r="F4244" i="19"/>
  <c r="F4268" i="19"/>
  <c r="F4292" i="19"/>
  <c r="F4316" i="19"/>
  <c r="F4340" i="19"/>
  <c r="F4364" i="19"/>
  <c r="F4392" i="19"/>
  <c r="F4416" i="19"/>
  <c r="F4436" i="19"/>
  <c r="F4460" i="19"/>
  <c r="F4484" i="19"/>
  <c r="F4512" i="19"/>
  <c r="F4536" i="19"/>
  <c r="F4560" i="19"/>
  <c r="F4580" i="19"/>
  <c r="F4604" i="19"/>
  <c r="F4620" i="19"/>
  <c r="F4640" i="19"/>
  <c r="F4660" i="19"/>
  <c r="F4688" i="19"/>
  <c r="F4696" i="19"/>
  <c r="F39" i="19"/>
  <c r="F47" i="19"/>
  <c r="F51" i="19"/>
  <c r="F59" i="19"/>
  <c r="F67" i="19"/>
  <c r="F75" i="19"/>
  <c r="F83" i="19"/>
  <c r="F91" i="19"/>
  <c r="F99" i="19"/>
  <c r="F107" i="19"/>
  <c r="F115" i="19"/>
  <c r="F123" i="19"/>
  <c r="F131" i="19"/>
  <c r="F139" i="19"/>
  <c r="F147" i="19"/>
  <c r="F155" i="19"/>
  <c r="F4724" i="19"/>
  <c r="F4728" i="19"/>
  <c r="F4732" i="19"/>
  <c r="F4736" i="19"/>
  <c r="F4740" i="19"/>
  <c r="F4744" i="19"/>
  <c r="F4748" i="19"/>
  <c r="F4752" i="19"/>
  <c r="F4756" i="19"/>
  <c r="F4760" i="19"/>
  <c r="F4764" i="19"/>
  <c r="F4768" i="19"/>
  <c r="F4772" i="19"/>
  <c r="F4776" i="19"/>
  <c r="F4780" i="19"/>
  <c r="F4784" i="19"/>
  <c r="F4788" i="19"/>
  <c r="F4792" i="19"/>
  <c r="F4796" i="19"/>
  <c r="F4800" i="19"/>
  <c r="F4804" i="19"/>
  <c r="F4808" i="19"/>
  <c r="F4812" i="19"/>
  <c r="F4816" i="19"/>
  <c r="F4820" i="19"/>
  <c r="F4824" i="19"/>
  <c r="F4828" i="19"/>
  <c r="F4832" i="19"/>
  <c r="F4836" i="19"/>
  <c r="F4840" i="19"/>
  <c r="F4844" i="19"/>
  <c r="F4848" i="19"/>
  <c r="F4852" i="19"/>
  <c r="F4856" i="19"/>
  <c r="F4860" i="19"/>
  <c r="F4864" i="19"/>
  <c r="F4868" i="19"/>
  <c r="F4872" i="19"/>
  <c r="F4876" i="19"/>
  <c r="F4880" i="19"/>
  <c r="F4884" i="19"/>
  <c r="F4888" i="19"/>
  <c r="F4892" i="19"/>
  <c r="F4896" i="19"/>
  <c r="F4900" i="19"/>
  <c r="F4904" i="19"/>
  <c r="F4908" i="19"/>
  <c r="F4912" i="19"/>
  <c r="F4916" i="19"/>
  <c r="F4920" i="19"/>
  <c r="F4924" i="19"/>
  <c r="F4928" i="19"/>
  <c r="F4932" i="19"/>
  <c r="F4936" i="19"/>
  <c r="F4940" i="19"/>
  <c r="F4944" i="19"/>
  <c r="F4948" i="19"/>
  <c r="F4952" i="19"/>
  <c r="F4956" i="19"/>
  <c r="F4960" i="19"/>
  <c r="F4964" i="19"/>
  <c r="F4968" i="19"/>
  <c r="F4972" i="19"/>
  <c r="F4976" i="19"/>
  <c r="F4980" i="19"/>
  <c r="F4984" i="19"/>
  <c r="F4988" i="19"/>
  <c r="F4992" i="19"/>
  <c r="F4996" i="19"/>
  <c r="F5000" i="19"/>
  <c r="F5004" i="19"/>
  <c r="F5008" i="19"/>
  <c r="F5012" i="19"/>
  <c r="F5016" i="19"/>
  <c r="F5020" i="19"/>
  <c r="F5024" i="19"/>
  <c r="F5028" i="19"/>
  <c r="F5032" i="19"/>
  <c r="F5036" i="19"/>
  <c r="F5040" i="19"/>
  <c r="F5044" i="19"/>
  <c r="F5048" i="19"/>
  <c r="F5052" i="19"/>
  <c r="F5056" i="19"/>
  <c r="F5060" i="19"/>
  <c r="F5064" i="19"/>
  <c r="F5068" i="19"/>
  <c r="F5072" i="19"/>
  <c r="F5076" i="19"/>
  <c r="F5080" i="19"/>
  <c r="F5084" i="19"/>
  <c r="F5088" i="19"/>
  <c r="F5092" i="19"/>
  <c r="F5096" i="19"/>
  <c r="F5100" i="19"/>
  <c r="F5104" i="19"/>
  <c r="F5108" i="19"/>
  <c r="F5112" i="19"/>
  <c r="F5116" i="19"/>
  <c r="F5120" i="19"/>
  <c r="F5124" i="19"/>
  <c r="F5128" i="19"/>
  <c r="F5132" i="19"/>
  <c r="F5136" i="19"/>
  <c r="F5140" i="19"/>
  <c r="F5144" i="19"/>
  <c r="F5148" i="19"/>
  <c r="F5152" i="19"/>
  <c r="F5156" i="19"/>
  <c r="F5160" i="19"/>
  <c r="F5164" i="19"/>
  <c r="F5168" i="19"/>
  <c r="F5172" i="19"/>
  <c r="F5176" i="19"/>
  <c r="F5180" i="19"/>
  <c r="F5184" i="19"/>
  <c r="F5188" i="19"/>
  <c r="F5192" i="19"/>
  <c r="F5196" i="19"/>
  <c r="F5200" i="19"/>
  <c r="F5204" i="19"/>
  <c r="F5208" i="19"/>
  <c r="F5212" i="19"/>
  <c r="F5216" i="19"/>
  <c r="F5220" i="19"/>
  <c r="F5224" i="19"/>
  <c r="F5228" i="19"/>
  <c r="F5232" i="19"/>
  <c r="F5236" i="19"/>
  <c r="F5240" i="19"/>
  <c r="F5244" i="19"/>
  <c r="F5248" i="19"/>
  <c r="F5252" i="19"/>
  <c r="F5256" i="19"/>
  <c r="F5260" i="19"/>
  <c r="F5264" i="19"/>
  <c r="F5268" i="19"/>
  <c r="F5272" i="19"/>
  <c r="F5276" i="19"/>
  <c r="F5280" i="19"/>
  <c r="F5284" i="19"/>
  <c r="F5288" i="19"/>
  <c r="F5292" i="19"/>
  <c r="F5296" i="19"/>
  <c r="F5300" i="19"/>
  <c r="F5304" i="19"/>
  <c r="F5308" i="19"/>
  <c r="F5312" i="19"/>
  <c r="F5316" i="19"/>
  <c r="F5320" i="19"/>
  <c r="F5324" i="19"/>
  <c r="F5328" i="19"/>
  <c r="F5332" i="19"/>
  <c r="F5336" i="19"/>
  <c r="F5340" i="19"/>
  <c r="F5344" i="19"/>
  <c r="F5348" i="19"/>
  <c r="F5352" i="19"/>
  <c r="F5356" i="19"/>
  <c r="F5360" i="19"/>
  <c r="F5364" i="19"/>
  <c r="F5368" i="19"/>
  <c r="F5372" i="19"/>
  <c r="F5376" i="19"/>
  <c r="F5380" i="19"/>
  <c r="F5384" i="19"/>
  <c r="F5388" i="19"/>
  <c r="F5392" i="19"/>
  <c r="F5396" i="19"/>
  <c r="F5400" i="19"/>
  <c r="F5404" i="19"/>
  <c r="F5408" i="19"/>
  <c r="F5412" i="19"/>
  <c r="F5416" i="19"/>
  <c r="F5420" i="19"/>
  <c r="F5424" i="19"/>
  <c r="F5428" i="19"/>
  <c r="F5432" i="19"/>
  <c r="F5436" i="19"/>
  <c r="F5440" i="19"/>
  <c r="F5444" i="19"/>
  <c r="F5448" i="19"/>
  <c r="F5452" i="19"/>
  <c r="F5456" i="19"/>
  <c r="F5460" i="19"/>
  <c r="F5464" i="19"/>
  <c r="F5468" i="19"/>
  <c r="F5472" i="19"/>
  <c r="F5476" i="19"/>
  <c r="F5480" i="19"/>
  <c r="F5484" i="19"/>
  <c r="F5488" i="19"/>
  <c r="F5492" i="19"/>
  <c r="F5496" i="19"/>
  <c r="F5500" i="19"/>
  <c r="F5504" i="19"/>
  <c r="F5508" i="19"/>
  <c r="F5512" i="19"/>
  <c r="F5516" i="19"/>
  <c r="F5520" i="19"/>
  <c r="F5524" i="19"/>
  <c r="F5528" i="19"/>
  <c r="F5532" i="19"/>
  <c r="F5536" i="19"/>
  <c r="F5540" i="19"/>
  <c r="F5544" i="19"/>
  <c r="F5548" i="19"/>
  <c r="F5552" i="19"/>
  <c r="F5556" i="19"/>
  <c r="F5560" i="19"/>
  <c r="F5564" i="19"/>
  <c r="F5568" i="19"/>
  <c r="F5572" i="19"/>
  <c r="F5576" i="19"/>
  <c r="F5580" i="19"/>
  <c r="F5584" i="19"/>
  <c r="F5588" i="19"/>
  <c r="F5592" i="19"/>
  <c r="F5596" i="19"/>
  <c r="F5600" i="19"/>
  <c r="F5604" i="19"/>
  <c r="F5608" i="19"/>
  <c r="F5612" i="19"/>
  <c r="F5616" i="19"/>
  <c r="F5620" i="19"/>
  <c r="F5624" i="19"/>
  <c r="F5628" i="19"/>
  <c r="F5632" i="19"/>
  <c r="F5636" i="19"/>
  <c r="F5640" i="19"/>
  <c r="F5644" i="19"/>
  <c r="F5648" i="19"/>
  <c r="F5652" i="19"/>
  <c r="F5656" i="19"/>
  <c r="F5660" i="19"/>
  <c r="F5664" i="19"/>
  <c r="F6333" i="19"/>
  <c r="F729" i="19"/>
  <c r="F733" i="19"/>
  <c r="F737" i="19"/>
  <c r="F741" i="19"/>
  <c r="F745" i="19"/>
  <c r="F749" i="19"/>
  <c r="F753" i="19"/>
  <c r="F757" i="19"/>
  <c r="F761" i="19"/>
  <c r="F765" i="19"/>
  <c r="F769" i="19"/>
  <c r="F773" i="19"/>
  <c r="F777" i="19"/>
  <c r="F781" i="19"/>
  <c r="F785" i="19"/>
  <c r="F789" i="19"/>
  <c r="F793" i="19"/>
  <c r="F797" i="19"/>
  <c r="F801" i="19"/>
  <c r="F805" i="19"/>
  <c r="F809" i="19"/>
  <c r="F813" i="19"/>
  <c r="F817" i="19"/>
  <c r="F821" i="19"/>
  <c r="F825" i="19"/>
  <c r="F829" i="19"/>
  <c r="F833" i="19"/>
  <c r="F837" i="19"/>
  <c r="F841" i="19"/>
  <c r="F845" i="19"/>
  <c r="F849" i="19"/>
  <c r="F853" i="19"/>
  <c r="F857" i="19"/>
  <c r="F861" i="19"/>
  <c r="F865" i="19"/>
  <c r="F869" i="19"/>
  <c r="F873" i="19"/>
  <c r="F877" i="19"/>
  <c r="F881" i="19"/>
  <c r="F885" i="19"/>
  <c r="F889" i="19"/>
  <c r="F893" i="19"/>
  <c r="F897" i="19"/>
  <c r="F901" i="19"/>
  <c r="F905" i="19"/>
  <c r="F909" i="19"/>
  <c r="F913" i="19"/>
  <c r="F917" i="19"/>
  <c r="F921" i="19"/>
  <c r="F925" i="19"/>
  <c r="F929" i="19"/>
  <c r="F933" i="19"/>
  <c r="F937" i="19"/>
  <c r="F941" i="19"/>
  <c r="F945" i="19"/>
  <c r="F949" i="19"/>
  <c r="F953" i="19"/>
  <c r="F957" i="19"/>
  <c r="F961" i="19"/>
  <c r="F965" i="19"/>
  <c r="F969" i="19"/>
  <c r="F973" i="19"/>
  <c r="F977" i="19"/>
  <c r="F981" i="19"/>
  <c r="F985" i="19"/>
  <c r="F989" i="19"/>
  <c r="F993" i="19"/>
  <c r="F997" i="19"/>
  <c r="F1001" i="19"/>
  <c r="F1005" i="19"/>
  <c r="F1009" i="19"/>
  <c r="F1013" i="19"/>
  <c r="F1017" i="19"/>
  <c r="F1021" i="19"/>
  <c r="F1025" i="19"/>
  <c r="F1029" i="19"/>
  <c r="F1033" i="19"/>
  <c r="F1037" i="19"/>
  <c r="F1041" i="19"/>
  <c r="F1045" i="19"/>
  <c r="F1049" i="19"/>
  <c r="F1053" i="19"/>
  <c r="F1057" i="19"/>
  <c r="F1061" i="19"/>
  <c r="F1065" i="19"/>
  <c r="F1069" i="19"/>
  <c r="F1073" i="19"/>
  <c r="F1077" i="19"/>
  <c r="F1081" i="19"/>
  <c r="F1085" i="19"/>
  <c r="F1089" i="19"/>
  <c r="F1093" i="19"/>
  <c r="F1097" i="19"/>
  <c r="F1101" i="19"/>
  <c r="F1105" i="19"/>
  <c r="F1109" i="19"/>
  <c r="F1113" i="19"/>
  <c r="F1117" i="19"/>
  <c r="F1121" i="19"/>
  <c r="F1125" i="19"/>
  <c r="F1129" i="19"/>
  <c r="F1133" i="19"/>
  <c r="F1137" i="19"/>
  <c r="F1141" i="19"/>
  <c r="F1145" i="19"/>
  <c r="F1149" i="19"/>
  <c r="F1153" i="19"/>
  <c r="F1157" i="19"/>
  <c r="F1161" i="19"/>
  <c r="F1165" i="19"/>
  <c r="F1169" i="19"/>
  <c r="F1173" i="19"/>
  <c r="F1177" i="19"/>
  <c r="F1181" i="19"/>
  <c r="F1185" i="19"/>
  <c r="F1189" i="19"/>
  <c r="F1193" i="19"/>
  <c r="F1197" i="19"/>
  <c r="F1201" i="19"/>
  <c r="F1205" i="19"/>
  <c r="F1209" i="19"/>
  <c r="F1213" i="19"/>
  <c r="F1217" i="19"/>
  <c r="F1221" i="19"/>
  <c r="F1225" i="19"/>
  <c r="F1229" i="19"/>
  <c r="F1233" i="19"/>
  <c r="F1237" i="19"/>
  <c r="F1241" i="19"/>
  <c r="F1245" i="19"/>
  <c r="F1249" i="19"/>
  <c r="F1253" i="19"/>
  <c r="F1257" i="19"/>
  <c r="F1261" i="19"/>
  <c r="F1265" i="19"/>
  <c r="F1269" i="19"/>
  <c r="F1273" i="19"/>
  <c r="F1277" i="19"/>
  <c r="F1281" i="19"/>
  <c r="F1285" i="19"/>
  <c r="F1289" i="19"/>
  <c r="F1293" i="19"/>
  <c r="F1297" i="19"/>
  <c r="F1301" i="19"/>
  <c r="F1305" i="19"/>
  <c r="F1309" i="19"/>
  <c r="F1313" i="19"/>
  <c r="F1317" i="19"/>
  <c r="F1321" i="19"/>
  <c r="F1325" i="19"/>
  <c r="F1329" i="19"/>
  <c r="F1333" i="19"/>
  <c r="F1337" i="19"/>
  <c r="F1341" i="19"/>
  <c r="F1345" i="19"/>
  <c r="F1349" i="19"/>
  <c r="F1353" i="19"/>
  <c r="F1357" i="19"/>
  <c r="F1361" i="19"/>
  <c r="F1365" i="19"/>
  <c r="F1369" i="19"/>
  <c r="F1373" i="19"/>
  <c r="F1377" i="19"/>
  <c r="F1381" i="19"/>
  <c r="F1385" i="19"/>
  <c r="F1389" i="19"/>
  <c r="F1393" i="19"/>
  <c r="F1397" i="19"/>
  <c r="F1401" i="19"/>
  <c r="F1405" i="19"/>
  <c r="F1409" i="19"/>
  <c r="F1413" i="19"/>
  <c r="F1417" i="19"/>
  <c r="F1421" i="19"/>
  <c r="F1425" i="19"/>
  <c r="F1429" i="19"/>
  <c r="F1433" i="19"/>
  <c r="F1437" i="19"/>
  <c r="F1441" i="19"/>
  <c r="F1445" i="19"/>
  <c r="F1449" i="19"/>
  <c r="F1453" i="19"/>
  <c r="F1457" i="19"/>
  <c r="F1461" i="19"/>
  <c r="F1465" i="19"/>
  <c r="F1469" i="19"/>
  <c r="F1473" i="19"/>
  <c r="F1477" i="19"/>
  <c r="F1481" i="19"/>
  <c r="F1485" i="19"/>
  <c r="F1489" i="19"/>
  <c r="F1493" i="19"/>
  <c r="F1497" i="19"/>
  <c r="F1501" i="19"/>
  <c r="F1505" i="19"/>
  <c r="F1509" i="19"/>
  <c r="F1513" i="19"/>
  <c r="F1517" i="19"/>
  <c r="F1521" i="19"/>
  <c r="F1525" i="19"/>
  <c r="F1529" i="19"/>
  <c r="F1533" i="19"/>
  <c r="F1537" i="19"/>
  <c r="F1541" i="19"/>
  <c r="F1545" i="19"/>
  <c r="F1549" i="19"/>
  <c r="F1553" i="19"/>
  <c r="F1557" i="19"/>
  <c r="F1561" i="19"/>
  <c r="F1565" i="19"/>
  <c r="F1569" i="19"/>
  <c r="F1573" i="19"/>
  <c r="F1577" i="19"/>
  <c r="F1581" i="19"/>
  <c r="F1585" i="19"/>
  <c r="F1589" i="19"/>
  <c r="F1593" i="19"/>
  <c r="F1597" i="19"/>
  <c r="F1601" i="19"/>
  <c r="F1605" i="19"/>
  <c r="F1609" i="19"/>
  <c r="F1613" i="19"/>
  <c r="F1617" i="19"/>
  <c r="F1621" i="19"/>
  <c r="F1625" i="19"/>
  <c r="F1629" i="19"/>
  <c r="F1633" i="19"/>
  <c r="F1637" i="19"/>
  <c r="F1641" i="19"/>
  <c r="F1645" i="19"/>
  <c r="F1649" i="19"/>
  <c r="F1653" i="19"/>
  <c r="F1657" i="19"/>
  <c r="F1661" i="19"/>
  <c r="F1665" i="19"/>
  <c r="F1669" i="19"/>
  <c r="F1673" i="19"/>
  <c r="F1677" i="19"/>
  <c r="F1681" i="19"/>
  <c r="F1685" i="19"/>
  <c r="F1689" i="19"/>
  <c r="F1693" i="19"/>
  <c r="F1697" i="19"/>
  <c r="F1701" i="19"/>
  <c r="F1705" i="19"/>
  <c r="F1709" i="19"/>
  <c r="F1713" i="19"/>
  <c r="F1717" i="19"/>
  <c r="F1721" i="19"/>
  <c r="F1725" i="19"/>
  <c r="F1729" i="19"/>
  <c r="F1733" i="19"/>
  <c r="F1737" i="19"/>
  <c r="F1741" i="19"/>
  <c r="F1745" i="19"/>
  <c r="F1749" i="19"/>
  <c r="F1753" i="19"/>
  <c r="F1757" i="19"/>
  <c r="F1761" i="19"/>
  <c r="F1765" i="19"/>
  <c r="F1769" i="19"/>
  <c r="F1773" i="19"/>
  <c r="F1777" i="19"/>
  <c r="F1781" i="19"/>
  <c r="F1785" i="19"/>
  <c r="F1789" i="19"/>
  <c r="F1793" i="19"/>
  <c r="F1797" i="19"/>
  <c r="F1801" i="19"/>
  <c r="F1805" i="19"/>
  <c r="F1809" i="19"/>
  <c r="F1813" i="19"/>
  <c r="F1817" i="19"/>
  <c r="F1821" i="19"/>
  <c r="F1825" i="19"/>
  <c r="F1829" i="19"/>
  <c r="F1833" i="19"/>
  <c r="F1837" i="19"/>
  <c r="F1841" i="19"/>
  <c r="F1845" i="19"/>
  <c r="F1849" i="19"/>
  <c r="F1853" i="19"/>
  <c r="F1857" i="19"/>
  <c r="F1861" i="19"/>
  <c r="F1865" i="19"/>
  <c r="F1869" i="19"/>
  <c r="F1873" i="19"/>
  <c r="F1877" i="19"/>
  <c r="F1881" i="19"/>
  <c r="F1885" i="19"/>
  <c r="F1889" i="19"/>
  <c r="F1893" i="19"/>
  <c r="F1897" i="19"/>
  <c r="F1901" i="19"/>
  <c r="F1905" i="19"/>
  <c r="F1909" i="19"/>
  <c r="F1913" i="19"/>
  <c r="F1917" i="19"/>
  <c r="F1921" i="19"/>
  <c r="F1925" i="19"/>
  <c r="F1929" i="19"/>
  <c r="F1933" i="19"/>
  <c r="F1937" i="19"/>
  <c r="F1941" i="19"/>
  <c r="F1945" i="19"/>
  <c r="F1949" i="19"/>
  <c r="F1953" i="19"/>
  <c r="F1957" i="19"/>
  <c r="F1961" i="19"/>
  <c r="F1965" i="19"/>
  <c r="F1969" i="19"/>
  <c r="F1973" i="19"/>
  <c r="F1977" i="19"/>
  <c r="F1981" i="19"/>
  <c r="F1985" i="19"/>
  <c r="F1989" i="19"/>
  <c r="F1993" i="19"/>
  <c r="F1997" i="19"/>
  <c r="F2001" i="19"/>
  <c r="F2005" i="19"/>
  <c r="F2009" i="19"/>
  <c r="F2013" i="19"/>
  <c r="F2017" i="19"/>
  <c r="F2021" i="19"/>
  <c r="F2025" i="19"/>
  <c r="F2029" i="19"/>
  <c r="F2033" i="19"/>
  <c r="F2037" i="19"/>
  <c r="F2041" i="19"/>
  <c r="F2045" i="19"/>
  <c r="F2049" i="19"/>
  <c r="F2053" i="19"/>
  <c r="F2057" i="19"/>
  <c r="F2061" i="19"/>
  <c r="F2065" i="19"/>
  <c r="F2069" i="19"/>
  <c r="F2073" i="19"/>
  <c r="F2077" i="19"/>
  <c r="F2081" i="19"/>
  <c r="F2085" i="19"/>
  <c r="F2089" i="19"/>
  <c r="F2093" i="19"/>
  <c r="F2097" i="19"/>
  <c r="F2101" i="19"/>
  <c r="F2105" i="19"/>
  <c r="F2109" i="19"/>
  <c r="F2113" i="19"/>
  <c r="F2117" i="19"/>
  <c r="F2121" i="19"/>
  <c r="F2125" i="19"/>
  <c r="F2129" i="19"/>
  <c r="F2133" i="19"/>
  <c r="F2137" i="19"/>
  <c r="F2141" i="19"/>
  <c r="F2145" i="19"/>
  <c r="F2149" i="19"/>
  <c r="F2153" i="19"/>
  <c r="F2157" i="19"/>
  <c r="F2161" i="19"/>
  <c r="F2165" i="19"/>
  <c r="F2169" i="19"/>
  <c r="F2173" i="19"/>
  <c r="F2177" i="19"/>
  <c r="F2181" i="19"/>
  <c r="F2185" i="19"/>
  <c r="F2189" i="19"/>
  <c r="F2193" i="19"/>
  <c r="F2197" i="19"/>
  <c r="F2201" i="19"/>
  <c r="F2205" i="19"/>
  <c r="F2209" i="19"/>
  <c r="F2213" i="19"/>
  <c r="F2217" i="19"/>
  <c r="F2221" i="19"/>
  <c r="F2225" i="19"/>
  <c r="F2229" i="19"/>
  <c r="F2233" i="19"/>
  <c r="F2237" i="19"/>
  <c r="F2241" i="19"/>
  <c r="F2245" i="19"/>
  <c r="F2249" i="19"/>
  <c r="F2253" i="19"/>
  <c r="F2257" i="19"/>
  <c r="F2261" i="19"/>
  <c r="F2265" i="19"/>
  <c r="F2269" i="19"/>
  <c r="F2273" i="19"/>
  <c r="F2277" i="19"/>
  <c r="F2281" i="19"/>
  <c r="F2285" i="19"/>
  <c r="F2289" i="19"/>
  <c r="F2293" i="19"/>
  <c r="F2297" i="19"/>
  <c r="F2301" i="19"/>
  <c r="F2305" i="19"/>
  <c r="F2309" i="19"/>
  <c r="F2313" i="19"/>
  <c r="F2317" i="19"/>
  <c r="F2321" i="19"/>
  <c r="F2325" i="19"/>
  <c r="F2329" i="19"/>
  <c r="F2333" i="19"/>
  <c r="F2337" i="19"/>
  <c r="F2341" i="19"/>
  <c r="F2345" i="19"/>
  <c r="F2349" i="19"/>
  <c r="F2353" i="19"/>
  <c r="F2357" i="19"/>
  <c r="F2361" i="19"/>
  <c r="F2365" i="19"/>
  <c r="F2369" i="19"/>
  <c r="F2373" i="19"/>
  <c r="F2377" i="19"/>
  <c r="F2381" i="19"/>
  <c r="F2385" i="19"/>
  <c r="F2389" i="19"/>
  <c r="F2393" i="19"/>
  <c r="F2397" i="19"/>
  <c r="F2401" i="19"/>
  <c r="F2405" i="19"/>
  <c r="F2409" i="19"/>
  <c r="F2413" i="19"/>
  <c r="F2417" i="19"/>
  <c r="F2421" i="19"/>
  <c r="F2425" i="19"/>
  <c r="F2429" i="19"/>
  <c r="F2433" i="19"/>
  <c r="F2437" i="19"/>
  <c r="F2441" i="19"/>
  <c r="F2445" i="19"/>
  <c r="F2449" i="19"/>
  <c r="F2453" i="19"/>
  <c r="F2457" i="19"/>
  <c r="F2461" i="19"/>
  <c r="F2465" i="19"/>
  <c r="F2469" i="19"/>
  <c r="F2473" i="19"/>
  <c r="F2477" i="19"/>
  <c r="F2481" i="19"/>
  <c r="F2485" i="19"/>
  <c r="F2489" i="19"/>
  <c r="F2493" i="19"/>
  <c r="F2497" i="19"/>
  <c r="F2501" i="19"/>
  <c r="F2505" i="19"/>
  <c r="F2509" i="19"/>
  <c r="F2513" i="19"/>
  <c r="F2517" i="19"/>
  <c r="F2521" i="19"/>
  <c r="F2525" i="19"/>
  <c r="F2529" i="19"/>
  <c r="F2533" i="19"/>
  <c r="F2537" i="19"/>
  <c r="F2541" i="19"/>
  <c r="F2545" i="19"/>
  <c r="F2549" i="19"/>
  <c r="F2553" i="19"/>
  <c r="F2557" i="19"/>
  <c r="F2561" i="19"/>
  <c r="F2565" i="19"/>
  <c r="F2569" i="19"/>
  <c r="F2573" i="19"/>
  <c r="F2577" i="19"/>
  <c r="F2581" i="19"/>
  <c r="F2585" i="19"/>
  <c r="F2589" i="19"/>
  <c r="F2593" i="19"/>
  <c r="F2597" i="19"/>
  <c r="F2601" i="19"/>
  <c r="F2605" i="19"/>
  <c r="F2609" i="19"/>
  <c r="F2613" i="19"/>
  <c r="F2617" i="19"/>
  <c r="F2621" i="19"/>
  <c r="F2625" i="19"/>
  <c r="F2629" i="19"/>
  <c r="F2633" i="19"/>
  <c r="F2637" i="19"/>
  <c r="F2641" i="19"/>
  <c r="F2645" i="19"/>
  <c r="F2649" i="19"/>
  <c r="F2653" i="19"/>
  <c r="F2657" i="19"/>
  <c r="F2661" i="19"/>
  <c r="F2665" i="19"/>
  <c r="F2669" i="19"/>
  <c r="F2673" i="19"/>
  <c r="F2677" i="19"/>
  <c r="F2681" i="19"/>
  <c r="F2685" i="19"/>
  <c r="F2689" i="19"/>
  <c r="F2693" i="19"/>
  <c r="F2697" i="19"/>
  <c r="F2701" i="19"/>
  <c r="F2705" i="19"/>
  <c r="F2709" i="19"/>
  <c r="F2713" i="19"/>
  <c r="F2717" i="19"/>
  <c r="F2721" i="19"/>
  <c r="F2725" i="19"/>
  <c r="F2729" i="19"/>
  <c r="F2733" i="19"/>
  <c r="F2737" i="19"/>
  <c r="F2741" i="19"/>
  <c r="F2745" i="19"/>
  <c r="F2749" i="19"/>
  <c r="F2753" i="19"/>
  <c r="F2757" i="19"/>
  <c r="F2761" i="19"/>
  <c r="F2765" i="19"/>
  <c r="F2769" i="19"/>
  <c r="F2773" i="19"/>
  <c r="F2777" i="19"/>
  <c r="F2781" i="19"/>
  <c r="F2785" i="19"/>
  <c r="F2789" i="19"/>
  <c r="F2793" i="19"/>
  <c r="F2797" i="19"/>
  <c r="F2801" i="19"/>
  <c r="F2805" i="19"/>
  <c r="F2809" i="19"/>
  <c r="F2813" i="19"/>
  <c r="F2817" i="19"/>
  <c r="F2821" i="19"/>
  <c r="F2825" i="19"/>
  <c r="F2829" i="19"/>
  <c r="F2833" i="19"/>
  <c r="F2837" i="19"/>
  <c r="F2841" i="19"/>
  <c r="F2845" i="19"/>
  <c r="F2849" i="19"/>
  <c r="F2853" i="19"/>
  <c r="F2857" i="19"/>
  <c r="F2861" i="19"/>
  <c r="F2865" i="19"/>
  <c r="F2869" i="19"/>
  <c r="F2873" i="19"/>
  <c r="F2877" i="19"/>
  <c r="F2881" i="19"/>
  <c r="F2885" i="19"/>
  <c r="F2889" i="19"/>
  <c r="F2893" i="19"/>
  <c r="F2897" i="19"/>
  <c r="F2901" i="19"/>
  <c r="F2905" i="19"/>
  <c r="F2909" i="19"/>
  <c r="F2913" i="19"/>
  <c r="F2917" i="19"/>
  <c r="F2921" i="19"/>
  <c r="F2925" i="19"/>
  <c r="F2929" i="19"/>
  <c r="F2933" i="19"/>
  <c r="F2937" i="19"/>
  <c r="F2941" i="19"/>
  <c r="F2945" i="19"/>
  <c r="F2949" i="19"/>
  <c r="F2953" i="19"/>
  <c r="F2957" i="19"/>
  <c r="F2961" i="19"/>
  <c r="F2965" i="19"/>
  <c r="F2969" i="19"/>
  <c r="F2973" i="19"/>
  <c r="F2977" i="19"/>
  <c r="F2981" i="19"/>
  <c r="F2985" i="19"/>
  <c r="F2989" i="19"/>
  <c r="F2993" i="19"/>
  <c r="F2997" i="19"/>
  <c r="F3001" i="19"/>
  <c r="F3005" i="19"/>
  <c r="F3009" i="19"/>
  <c r="F3013" i="19"/>
  <c r="F3017" i="19"/>
  <c r="F3021" i="19"/>
  <c r="F3025" i="19"/>
  <c r="F3029" i="19"/>
  <c r="F3033" i="19"/>
  <c r="F3037" i="19"/>
  <c r="F3041" i="19"/>
  <c r="F3045" i="19"/>
  <c r="F3049" i="19"/>
  <c r="F3053" i="19"/>
  <c r="F3057" i="19"/>
  <c r="F3061" i="19"/>
  <c r="F3065" i="19"/>
  <c r="F3069" i="19"/>
  <c r="F3073" i="19"/>
  <c r="F3077" i="19"/>
  <c r="F3081" i="19"/>
  <c r="F3085" i="19"/>
  <c r="F3089" i="19"/>
  <c r="F3093" i="19"/>
  <c r="F3097" i="19"/>
  <c r="F3101" i="19"/>
  <c r="F3105" i="19"/>
  <c r="F3109" i="19"/>
  <c r="F3113" i="19"/>
  <c r="F3117" i="19"/>
  <c r="F3121" i="19"/>
  <c r="F3125" i="19"/>
  <c r="F3129" i="19"/>
  <c r="F3133" i="19"/>
  <c r="F3137" i="19"/>
  <c r="F3141" i="19"/>
  <c r="F3145" i="19"/>
  <c r="F3149" i="19"/>
  <c r="F3153" i="19"/>
  <c r="F3157" i="19"/>
  <c r="F3161" i="19"/>
  <c r="F3165" i="19"/>
  <c r="F3169" i="19"/>
  <c r="F3173" i="19"/>
  <c r="F3177" i="19"/>
  <c r="F3181" i="19"/>
  <c r="F3185" i="19"/>
  <c r="F3189" i="19"/>
  <c r="F3193" i="19"/>
  <c r="F3197" i="19"/>
  <c r="F3201" i="19"/>
  <c r="F3205" i="19"/>
  <c r="F3209" i="19"/>
  <c r="F3213" i="19"/>
  <c r="F3217" i="19"/>
  <c r="F3221" i="19"/>
  <c r="F3225" i="19"/>
  <c r="F3229" i="19"/>
  <c r="F3233" i="19"/>
  <c r="F3237" i="19"/>
  <c r="F3241" i="19"/>
  <c r="F3245" i="19"/>
  <c r="F3249" i="19"/>
  <c r="F3253" i="19"/>
  <c r="F3257" i="19"/>
  <c r="F3261" i="19"/>
  <c r="F3265" i="19"/>
  <c r="F3269" i="19"/>
  <c r="F3273" i="19"/>
  <c r="F3277" i="19"/>
  <c r="F3281" i="19"/>
  <c r="F3285" i="19"/>
  <c r="F3289" i="19"/>
  <c r="F3293" i="19"/>
  <c r="F3297" i="19"/>
  <c r="F3301" i="19"/>
  <c r="F3305" i="19"/>
  <c r="F3309" i="19"/>
  <c r="F3313" i="19"/>
  <c r="F3317" i="19"/>
  <c r="F3321" i="19"/>
  <c r="F3325" i="19"/>
  <c r="F3329" i="19"/>
  <c r="F3333" i="19"/>
  <c r="F3337" i="19"/>
  <c r="F3341" i="19"/>
  <c r="F3345" i="19"/>
  <c r="F3349" i="19"/>
  <c r="F3353" i="19"/>
  <c r="F3357" i="19"/>
  <c r="F3361" i="19"/>
  <c r="F3365" i="19"/>
  <c r="F3369" i="19"/>
  <c r="F3373" i="19"/>
  <c r="F3377" i="19"/>
  <c r="F3381" i="19"/>
  <c r="F3385" i="19"/>
  <c r="F3389" i="19"/>
  <c r="F3393" i="19"/>
  <c r="F3397" i="19"/>
  <c r="F3401" i="19"/>
  <c r="F3405" i="19"/>
  <c r="F3409" i="19"/>
  <c r="F3413" i="19"/>
  <c r="F3417" i="19"/>
  <c r="F3421" i="19"/>
  <c r="F3425" i="19"/>
  <c r="F3429" i="19"/>
  <c r="F3433" i="19"/>
  <c r="F3437" i="19"/>
  <c r="F3441" i="19"/>
  <c r="F3445" i="19"/>
  <c r="F3449" i="19"/>
  <c r="F3453" i="19"/>
  <c r="F3457" i="19"/>
  <c r="F3461" i="19"/>
  <c r="F3465" i="19"/>
  <c r="F3469" i="19"/>
  <c r="F3473" i="19"/>
  <c r="F3477" i="19"/>
  <c r="F3481" i="19"/>
  <c r="F3485" i="19"/>
  <c r="F3489" i="19"/>
  <c r="F3493" i="19"/>
  <c r="F3497" i="19"/>
  <c r="F3501" i="19"/>
  <c r="F3505" i="19"/>
  <c r="F3509" i="19"/>
  <c r="F3513" i="19"/>
  <c r="F3517" i="19"/>
  <c r="F3521" i="19"/>
  <c r="F3525" i="19"/>
  <c r="F3529" i="19"/>
  <c r="F3533" i="19"/>
  <c r="F3537" i="19"/>
  <c r="F3541" i="19"/>
  <c r="F3545" i="19"/>
  <c r="F3549" i="19"/>
  <c r="F3553" i="19"/>
  <c r="F3557" i="19"/>
  <c r="F3561" i="19"/>
  <c r="F3565" i="19"/>
  <c r="F3569" i="19"/>
  <c r="F3573" i="19"/>
  <c r="F358" i="19"/>
  <c r="F362" i="19"/>
  <c r="F366" i="19"/>
  <c r="F370" i="19"/>
  <c r="F374" i="19"/>
  <c r="F378" i="19"/>
  <c r="F382" i="19"/>
  <c r="F386" i="19"/>
  <c r="F390" i="19"/>
  <c r="F394" i="19"/>
  <c r="F398" i="19"/>
  <c r="F402" i="19"/>
  <c r="F406" i="19"/>
  <c r="F410" i="19"/>
  <c r="F414" i="19"/>
  <c r="F418" i="19"/>
  <c r="F422" i="19"/>
  <c r="F426" i="19"/>
  <c r="F430" i="19"/>
  <c r="F434" i="19"/>
  <c r="F438" i="19"/>
  <c r="F442" i="19"/>
  <c r="F446" i="19"/>
  <c r="F450" i="19"/>
  <c r="F454" i="19"/>
  <c r="F458" i="19"/>
  <c r="F462" i="19"/>
  <c r="F466" i="19"/>
  <c r="F470" i="19"/>
  <c r="F474" i="19"/>
  <c r="F478" i="19"/>
  <c r="F482" i="19"/>
  <c r="F486" i="19"/>
  <c r="F490" i="19"/>
  <c r="F494" i="19"/>
  <c r="F498" i="19"/>
  <c r="F502" i="19"/>
  <c r="F506" i="19"/>
  <c r="F510" i="19"/>
  <c r="F514" i="19"/>
  <c r="F518" i="19"/>
  <c r="F522" i="19"/>
  <c r="F526" i="19"/>
  <c r="F530" i="19"/>
  <c r="F534" i="19"/>
  <c r="F538" i="19"/>
  <c r="F542" i="19"/>
  <c r="F546" i="19"/>
  <c r="F550" i="19"/>
  <c r="F554" i="19"/>
  <c r="F558" i="19"/>
  <c r="F562" i="19"/>
  <c r="F566" i="19"/>
  <c r="F570" i="19"/>
  <c r="F574" i="19"/>
  <c r="F578" i="19"/>
  <c r="F582" i="19"/>
  <c r="F586" i="19"/>
  <c r="F590" i="19"/>
  <c r="F594" i="19"/>
  <c r="F598" i="19"/>
  <c r="F602" i="19"/>
  <c r="F606" i="19"/>
  <c r="F610" i="19"/>
  <c r="F614" i="19"/>
  <c r="F618" i="19"/>
  <c r="F622" i="19"/>
  <c r="F626" i="19"/>
  <c r="F630" i="19"/>
  <c r="F634" i="19"/>
  <c r="F638" i="19"/>
  <c r="F642" i="19"/>
  <c r="F646" i="19"/>
  <c r="F650" i="19"/>
  <c r="F654" i="19"/>
  <c r="F658" i="19"/>
  <c r="F662" i="19"/>
  <c r="F666" i="19"/>
  <c r="F670" i="19"/>
  <c r="F674" i="19"/>
  <c r="F678" i="19"/>
  <c r="F682" i="19"/>
  <c r="F686" i="19"/>
  <c r="F690" i="19"/>
  <c r="F694" i="19"/>
  <c r="F698" i="19"/>
  <c r="F702" i="19"/>
  <c r="F706" i="19"/>
  <c r="F710" i="19"/>
  <c r="F714" i="19"/>
  <c r="F718" i="19"/>
  <c r="F722" i="19"/>
  <c r="F726" i="19"/>
  <c r="F730" i="19"/>
  <c r="F734" i="19"/>
  <c r="F738" i="19"/>
  <c r="F742" i="19"/>
  <c r="F746" i="19"/>
  <c r="F750" i="19"/>
  <c r="F754" i="19"/>
  <c r="F758" i="19"/>
  <c r="F762" i="19"/>
  <c r="F766" i="19"/>
  <c r="F770" i="19"/>
  <c r="F774" i="19"/>
  <c r="F778" i="19"/>
  <c r="F782" i="19"/>
  <c r="F786" i="19"/>
  <c r="F790" i="19"/>
  <c r="F794" i="19"/>
  <c r="F798" i="19"/>
  <c r="F802" i="19"/>
  <c r="F806" i="19"/>
  <c r="F810" i="19"/>
  <c r="F814" i="19"/>
  <c r="F818" i="19"/>
  <c r="F822" i="19"/>
  <c r="F826" i="19"/>
  <c r="F830" i="19"/>
  <c r="F834" i="19"/>
  <c r="F838" i="19"/>
  <c r="F842" i="19"/>
  <c r="F846" i="19"/>
  <c r="F850" i="19"/>
  <c r="F854" i="19"/>
  <c r="F858" i="19"/>
  <c r="F862" i="19"/>
  <c r="F866" i="19"/>
  <c r="F870" i="19"/>
  <c r="F874" i="19"/>
  <c r="F878" i="19"/>
  <c r="F882" i="19"/>
  <c r="F886" i="19"/>
  <c r="F890" i="19"/>
  <c r="F894" i="19"/>
  <c r="F898" i="19"/>
  <c r="F902" i="19"/>
  <c r="F906" i="19"/>
  <c r="F910" i="19"/>
  <c r="F914" i="19"/>
  <c r="F918" i="19"/>
  <c r="F922" i="19"/>
  <c r="F926" i="19"/>
  <c r="F930" i="19"/>
  <c r="F934" i="19"/>
  <c r="F938" i="19"/>
  <c r="F942" i="19"/>
  <c r="F946" i="19"/>
  <c r="F950" i="19"/>
  <c r="F954" i="19"/>
  <c r="F958" i="19"/>
  <c r="F962" i="19"/>
  <c r="F966" i="19"/>
  <c r="F970" i="19"/>
  <c r="F974" i="19"/>
  <c r="F978" i="19"/>
  <c r="F982" i="19"/>
  <c r="F986" i="19"/>
  <c r="F990" i="19"/>
  <c r="F994" i="19"/>
  <c r="F998" i="19"/>
  <c r="F1002" i="19"/>
  <c r="F1006" i="19"/>
  <c r="F1010" i="19"/>
  <c r="F1014" i="19"/>
  <c r="F1018" i="19"/>
  <c r="F1022" i="19"/>
  <c r="F1026" i="19"/>
  <c r="F1030" i="19"/>
  <c r="F1034" i="19"/>
  <c r="F1038" i="19"/>
  <c r="F1042" i="19"/>
  <c r="F1046" i="19"/>
  <c r="F1050" i="19"/>
  <c r="F1054" i="19"/>
  <c r="F1058" i="19"/>
  <c r="F1062" i="19"/>
  <c r="F1066" i="19"/>
  <c r="F1070" i="19"/>
  <c r="F1074" i="19"/>
  <c r="F1078" i="19"/>
  <c r="F1082" i="19"/>
  <c r="F1086" i="19"/>
  <c r="F1090" i="19"/>
  <c r="F1094" i="19"/>
  <c r="F1098" i="19"/>
  <c r="F1102" i="19"/>
  <c r="F1106" i="19"/>
  <c r="F1110" i="19"/>
  <c r="F1114" i="19"/>
  <c r="F1118" i="19"/>
  <c r="F1122" i="19"/>
  <c r="F1126" i="19"/>
  <c r="F1130" i="19"/>
  <c r="F1134" i="19"/>
  <c r="F1138" i="19"/>
  <c r="F1142" i="19"/>
  <c r="F1146" i="19"/>
  <c r="F1150" i="19"/>
  <c r="F1154" i="19"/>
  <c r="F1158" i="19"/>
  <c r="F1162" i="19"/>
  <c r="F1166" i="19"/>
  <c r="F1170" i="19"/>
  <c r="F1174" i="19"/>
  <c r="F1178" i="19"/>
  <c r="F1182" i="19"/>
  <c r="F1186" i="19"/>
  <c r="F1190" i="19"/>
  <c r="F1194" i="19"/>
  <c r="F1198" i="19"/>
  <c r="F1202" i="19"/>
  <c r="F1206" i="19"/>
  <c r="F1210" i="19"/>
  <c r="F1214" i="19"/>
  <c r="F1218" i="19"/>
  <c r="F1222" i="19"/>
  <c r="F1226" i="19"/>
  <c r="F1230" i="19"/>
  <c r="F1234" i="19"/>
  <c r="F1238" i="19"/>
  <c r="F1242" i="19"/>
  <c r="F1246" i="19"/>
  <c r="F1250" i="19"/>
  <c r="F1254" i="19"/>
  <c r="F1258" i="19"/>
  <c r="F1262" i="19"/>
  <c r="F1266" i="19"/>
  <c r="F1270" i="19"/>
  <c r="F1274" i="19"/>
  <c r="F1278" i="19"/>
  <c r="F1282" i="19"/>
  <c r="F1286" i="19"/>
  <c r="F1290" i="19"/>
  <c r="F1294" i="19"/>
  <c r="F1298" i="19"/>
  <c r="F1302" i="19"/>
  <c r="F1306" i="19"/>
  <c r="F1310" i="19"/>
  <c r="F1314" i="19"/>
  <c r="F1318" i="19"/>
  <c r="F1322" i="19"/>
  <c r="F1326" i="19"/>
  <c r="F1330" i="19"/>
  <c r="F1334" i="19"/>
  <c r="F1338" i="19"/>
  <c r="F1342" i="19"/>
  <c r="F1346" i="19"/>
  <c r="F1350" i="19"/>
  <c r="F1354" i="19"/>
  <c r="F1358" i="19"/>
  <c r="F1362" i="19"/>
  <c r="F1366" i="19"/>
  <c r="F1370" i="19"/>
  <c r="F1374" i="19"/>
  <c r="F1378" i="19"/>
  <c r="F1382" i="19"/>
  <c r="F1386" i="19"/>
  <c r="F1390" i="19"/>
  <c r="F1394" i="19"/>
  <c r="F1398" i="19"/>
  <c r="F1402" i="19"/>
  <c r="F1406" i="19"/>
  <c r="F1410" i="19"/>
  <c r="F1414" i="19"/>
  <c r="F1418" i="19"/>
  <c r="F1422" i="19"/>
  <c r="F1426" i="19"/>
  <c r="F1430" i="19"/>
  <c r="F1434" i="19"/>
  <c r="F1438" i="19"/>
  <c r="F1442" i="19"/>
  <c r="F1446" i="19"/>
  <c r="F1450" i="19"/>
  <c r="F1454" i="19"/>
  <c r="F1458" i="19"/>
  <c r="F1462" i="19"/>
  <c r="F1466" i="19"/>
  <c r="F1470" i="19"/>
  <c r="F1474" i="19"/>
  <c r="F1478" i="19"/>
  <c r="F1482" i="19"/>
  <c r="F1486" i="19"/>
  <c r="F1490" i="19"/>
  <c r="F1494" i="19"/>
  <c r="F1498" i="19"/>
  <c r="F1502" i="19"/>
  <c r="F1506" i="19"/>
  <c r="F1510" i="19"/>
  <c r="F1514" i="19"/>
  <c r="F1518" i="19"/>
  <c r="F1522" i="19"/>
  <c r="F1526" i="19"/>
  <c r="F1530" i="19"/>
  <c r="F1534" i="19"/>
  <c r="F1538" i="19"/>
  <c r="F1542" i="19"/>
  <c r="F1546" i="19"/>
  <c r="F1550" i="19"/>
  <c r="F1554" i="19"/>
  <c r="F1558" i="19"/>
  <c r="F1562" i="19"/>
  <c r="F1566" i="19"/>
  <c r="F1570" i="19"/>
  <c r="F1574" i="19"/>
  <c r="F1578" i="19"/>
  <c r="F1582" i="19"/>
  <c r="F1586" i="19"/>
  <c r="F1590" i="19"/>
  <c r="F1594" i="19"/>
  <c r="F1598" i="19"/>
  <c r="F1602" i="19"/>
  <c r="F1606" i="19"/>
  <c r="F1610" i="19"/>
  <c r="F1614" i="19"/>
  <c r="F1618" i="19"/>
  <c r="F1622" i="19"/>
  <c r="F1626" i="19"/>
  <c r="F1630" i="19"/>
  <c r="F1634" i="19"/>
  <c r="F1638" i="19"/>
  <c r="F1642" i="19"/>
  <c r="F559" i="19"/>
  <c r="F563" i="19"/>
  <c r="F567" i="19"/>
  <c r="F571" i="19"/>
  <c r="F575" i="19"/>
  <c r="F579" i="19"/>
  <c r="F583" i="19"/>
  <c r="F587" i="19"/>
  <c r="F591" i="19"/>
  <c r="F595" i="19"/>
  <c r="F599" i="19"/>
  <c r="F603" i="19"/>
  <c r="F607" i="19"/>
  <c r="F611" i="19"/>
  <c r="F615" i="19"/>
  <c r="F619" i="19"/>
  <c r="F623" i="19"/>
  <c r="F627" i="19"/>
  <c r="F631" i="19"/>
  <c r="F635" i="19"/>
  <c r="F639" i="19"/>
  <c r="F643" i="19"/>
  <c r="F647" i="19"/>
  <c r="F651" i="19"/>
  <c r="F655" i="19"/>
  <c r="F659" i="19"/>
  <c r="F663" i="19"/>
  <c r="F667" i="19"/>
  <c r="F671" i="19"/>
  <c r="F675" i="19"/>
  <c r="F679" i="19"/>
  <c r="F683" i="19"/>
  <c r="F687" i="19"/>
  <c r="F691" i="19"/>
  <c r="F695" i="19"/>
  <c r="F699" i="19"/>
  <c r="F703" i="19"/>
  <c r="F707" i="19"/>
  <c r="F711" i="19"/>
  <c r="F715" i="19"/>
  <c r="F719" i="19"/>
  <c r="F723" i="19"/>
  <c r="F727" i="19"/>
  <c r="F731" i="19"/>
  <c r="F735" i="19"/>
  <c r="F739" i="19"/>
  <c r="F743" i="19"/>
  <c r="F747" i="19"/>
  <c r="F751" i="19"/>
  <c r="F755" i="19"/>
  <c r="F759" i="19"/>
  <c r="F763" i="19"/>
  <c r="F767" i="19"/>
  <c r="F771" i="19"/>
  <c r="F775" i="19"/>
  <c r="F779" i="19"/>
  <c r="F783" i="19"/>
  <c r="F787" i="19"/>
  <c r="F791" i="19"/>
  <c r="F795" i="19"/>
  <c r="F799" i="19"/>
  <c r="F803" i="19"/>
  <c r="F807" i="19"/>
  <c r="F811" i="19"/>
  <c r="F815" i="19"/>
  <c r="F819" i="19"/>
  <c r="F823" i="19"/>
  <c r="F827" i="19"/>
  <c r="F831" i="19"/>
  <c r="F835" i="19"/>
  <c r="F839" i="19"/>
  <c r="F843" i="19"/>
  <c r="F847" i="19"/>
  <c r="F851" i="19"/>
  <c r="F855" i="19"/>
  <c r="F859" i="19"/>
  <c r="F863" i="19"/>
  <c r="F867" i="19"/>
  <c r="F871" i="19"/>
  <c r="F875" i="19"/>
  <c r="F879" i="19"/>
  <c r="F883" i="19"/>
  <c r="F887" i="19"/>
  <c r="F891" i="19"/>
  <c r="F895" i="19"/>
  <c r="F899" i="19"/>
  <c r="F903" i="19"/>
  <c r="F907" i="19"/>
  <c r="F911" i="19"/>
  <c r="F915" i="19"/>
  <c r="F919" i="19"/>
  <c r="F923" i="19"/>
  <c r="F927" i="19"/>
  <c r="F931" i="19"/>
  <c r="F935" i="19"/>
  <c r="F939" i="19"/>
  <c r="F943" i="19"/>
  <c r="F947" i="19"/>
  <c r="F951" i="19"/>
  <c r="F955" i="19"/>
  <c r="F959" i="19"/>
  <c r="F963" i="19"/>
  <c r="F967" i="19"/>
  <c r="F971" i="19"/>
  <c r="F975" i="19"/>
  <c r="F979" i="19"/>
  <c r="F983" i="19"/>
  <c r="F987" i="19"/>
  <c r="F991" i="19"/>
  <c r="F995" i="19"/>
  <c r="F999" i="19"/>
  <c r="F1003" i="19"/>
  <c r="F1007" i="19"/>
  <c r="F1011" i="19"/>
  <c r="F1015" i="19"/>
  <c r="F1019" i="19"/>
  <c r="F1023" i="19"/>
  <c r="F1027" i="19"/>
  <c r="F1031" i="19"/>
  <c r="F1035" i="19"/>
  <c r="F1039" i="19"/>
  <c r="F1043" i="19"/>
  <c r="F1047" i="19"/>
  <c r="F1051" i="19"/>
  <c r="F1055" i="19"/>
  <c r="F1059" i="19"/>
  <c r="F1063" i="19"/>
  <c r="F1067" i="19"/>
  <c r="F1071" i="19"/>
  <c r="F1075" i="19"/>
  <c r="F1079" i="19"/>
  <c r="F1083" i="19"/>
  <c r="F1087" i="19"/>
  <c r="F1091" i="19"/>
  <c r="F1095" i="19"/>
  <c r="F1099" i="19"/>
  <c r="F1103" i="19"/>
  <c r="F1107" i="19"/>
  <c r="F1111" i="19"/>
  <c r="F1115" i="19"/>
  <c r="F1119" i="19"/>
  <c r="F1123" i="19"/>
  <c r="F1127" i="19"/>
  <c r="F1131" i="19"/>
  <c r="F1135" i="19"/>
  <c r="F1139" i="19"/>
  <c r="F1143" i="19"/>
  <c r="F1147" i="19"/>
  <c r="F1151" i="19"/>
  <c r="F1155" i="19"/>
  <c r="F1159" i="19"/>
  <c r="F1163" i="19"/>
  <c r="F1167" i="19"/>
  <c r="F1171" i="19"/>
  <c r="F1175" i="19"/>
  <c r="F1179" i="19"/>
  <c r="F1183" i="19"/>
  <c r="F1187" i="19"/>
  <c r="F1191" i="19"/>
  <c r="F1195" i="19"/>
  <c r="F1199" i="19"/>
  <c r="F1203" i="19"/>
  <c r="F1207" i="19"/>
  <c r="F1211" i="19"/>
  <c r="F1215" i="19"/>
  <c r="F1219" i="19"/>
  <c r="F1223" i="19"/>
  <c r="F1227" i="19"/>
  <c r="F1231" i="19"/>
  <c r="F1235" i="19"/>
  <c r="F1239" i="19"/>
  <c r="F1243" i="19"/>
  <c r="F1247" i="19"/>
  <c r="F1251" i="19"/>
  <c r="F1255" i="19"/>
  <c r="F1259" i="19"/>
  <c r="F1263" i="19"/>
  <c r="F1267" i="19"/>
  <c r="F1271" i="19"/>
  <c r="F1275" i="19"/>
  <c r="F1279" i="19"/>
  <c r="F1283" i="19"/>
  <c r="F1287" i="19"/>
  <c r="F1291" i="19"/>
  <c r="F1295" i="19"/>
  <c r="F1299" i="19"/>
  <c r="F1303" i="19"/>
  <c r="F1307" i="19"/>
  <c r="F1311" i="19"/>
  <c r="F1315" i="19"/>
  <c r="F1319" i="19"/>
  <c r="F1323" i="19"/>
  <c r="F1327" i="19"/>
  <c r="F1331" i="19"/>
  <c r="F1335" i="19"/>
  <c r="F1339" i="19"/>
  <c r="F1343" i="19"/>
  <c r="F1347" i="19"/>
  <c r="F1351" i="19"/>
  <c r="F1355" i="19"/>
  <c r="F1359" i="19"/>
  <c r="F1363" i="19"/>
  <c r="F1367" i="19"/>
  <c r="F1371" i="19"/>
  <c r="F1375" i="19"/>
  <c r="F1379" i="19"/>
  <c r="F1383" i="19"/>
  <c r="F1387" i="19"/>
  <c r="F1391" i="19"/>
  <c r="F1395" i="19"/>
  <c r="F1399" i="19"/>
  <c r="F1403" i="19"/>
  <c r="F1407" i="19"/>
  <c r="F1411" i="19"/>
  <c r="F1415" i="19"/>
  <c r="F1419" i="19"/>
  <c r="F1423" i="19"/>
  <c r="F1427" i="19"/>
  <c r="F1431" i="19"/>
  <c r="F1435" i="19"/>
  <c r="F1439" i="19"/>
  <c r="F1443" i="19"/>
  <c r="F1447" i="19"/>
  <c r="F1451" i="19"/>
  <c r="F1455" i="19"/>
  <c r="F1459" i="19"/>
  <c r="F1463" i="19"/>
  <c r="F1467" i="19"/>
  <c r="F1471" i="19"/>
  <c r="F1475" i="19"/>
  <c r="F1479" i="19"/>
  <c r="F1483" i="19"/>
  <c r="F1487" i="19"/>
  <c r="F1491" i="19"/>
  <c r="F1495" i="19"/>
  <c r="F1499" i="19"/>
  <c r="F1503" i="19"/>
  <c r="F1507" i="19"/>
  <c r="F1511" i="19"/>
  <c r="F1515" i="19"/>
  <c r="F1519" i="19"/>
  <c r="F1523" i="19"/>
  <c r="F1527" i="19"/>
  <c r="F1531" i="19"/>
  <c r="F1535" i="19"/>
  <c r="F1539" i="19"/>
  <c r="F1543" i="19"/>
  <c r="F1547" i="19"/>
  <c r="F1551" i="19"/>
  <c r="F1555" i="19"/>
  <c r="F1559" i="19"/>
  <c r="F1563" i="19"/>
  <c r="F1567" i="19"/>
  <c r="F1571" i="19"/>
  <c r="F1575" i="19"/>
  <c r="F1579" i="19"/>
  <c r="F1583" i="19"/>
  <c r="F1587" i="19"/>
  <c r="F1591" i="19"/>
  <c r="F1595" i="19"/>
  <c r="F1599" i="19"/>
  <c r="F1603" i="19"/>
  <c r="F1607" i="19"/>
  <c r="F1611" i="19"/>
  <c r="F1615" i="19"/>
  <c r="F1619" i="19"/>
  <c r="F1623" i="19"/>
  <c r="F1627" i="19"/>
  <c r="F1631" i="19"/>
  <c r="F1635" i="19"/>
  <c r="F1639" i="19"/>
  <c r="F1643" i="19"/>
  <c r="F1647" i="19"/>
  <c r="F1651" i="19"/>
  <c r="F1655" i="19"/>
  <c r="F1659" i="19"/>
  <c r="F1663" i="19"/>
  <c r="F1667" i="19"/>
  <c r="F1671" i="19"/>
  <c r="F1675" i="19"/>
  <c r="F1679" i="19"/>
  <c r="F1683" i="19"/>
  <c r="F1687" i="19"/>
  <c r="F1691" i="19"/>
  <c r="F1695" i="19"/>
  <c r="F1699" i="19"/>
  <c r="F1703" i="19"/>
  <c r="F1707" i="19"/>
  <c r="F1711" i="19"/>
  <c r="F1715" i="19"/>
  <c r="F1719" i="19"/>
  <c r="F1723" i="19"/>
  <c r="F1727" i="19"/>
  <c r="F1731" i="19"/>
  <c r="F1735" i="19"/>
  <c r="F1739" i="19"/>
  <c r="F1743" i="19"/>
  <c r="F1747" i="19"/>
  <c r="F1751" i="19"/>
  <c r="F1755" i="19"/>
  <c r="F1759" i="19"/>
  <c r="F1763" i="19"/>
  <c r="F1767" i="19"/>
  <c r="F1771" i="19"/>
  <c r="F1775" i="19"/>
  <c r="F1779" i="19"/>
  <c r="F1783" i="19"/>
  <c r="F1787" i="19"/>
  <c r="F1791" i="19"/>
  <c r="F1795" i="19"/>
  <c r="F1799" i="19"/>
  <c r="F1803" i="19"/>
  <c r="F1807" i="19"/>
  <c r="F1811" i="19"/>
  <c r="F1815" i="19"/>
  <c r="F1819" i="19"/>
  <c r="F1823" i="19"/>
  <c r="F1827" i="19"/>
  <c r="F1831" i="19"/>
  <c r="F1835" i="19"/>
  <c r="F1839" i="19"/>
  <c r="F1843" i="19"/>
  <c r="F1847" i="19"/>
  <c r="F1851" i="19"/>
  <c r="F1855" i="19"/>
  <c r="F1859" i="19"/>
  <c r="F1863" i="19"/>
  <c r="F1867" i="19"/>
  <c r="F1871" i="19"/>
  <c r="F1875" i="19"/>
  <c r="F1879" i="19"/>
  <c r="F1883" i="19"/>
  <c r="F1887" i="19"/>
  <c r="F1891" i="19"/>
  <c r="F1895" i="19"/>
  <c r="F1899" i="19"/>
  <c r="F1903" i="19"/>
  <c r="F1907" i="19"/>
  <c r="F1911" i="19"/>
  <c r="F1915" i="19"/>
  <c r="F1919" i="19"/>
  <c r="F1923" i="19"/>
  <c r="F1927" i="19"/>
  <c r="F1931" i="19"/>
  <c r="F1935" i="19"/>
  <c r="F1939" i="19"/>
  <c r="F1943" i="19"/>
  <c r="F1947" i="19"/>
  <c r="F1951" i="19"/>
  <c r="F1955" i="19"/>
  <c r="F1959" i="19"/>
  <c r="F1963" i="19"/>
  <c r="F1967" i="19"/>
  <c r="F1971" i="19"/>
  <c r="F1975" i="19"/>
  <c r="F1979" i="19"/>
  <c r="F1983" i="19"/>
  <c r="F1987" i="19"/>
  <c r="F1991" i="19"/>
  <c r="F1995" i="19"/>
  <c r="F1999" i="19"/>
  <c r="F2003" i="19"/>
  <c r="F2007" i="19"/>
  <c r="F2011" i="19"/>
  <c r="F2015" i="19"/>
  <c r="F2019" i="19"/>
  <c r="F2023" i="19"/>
  <c r="F2027" i="19"/>
  <c r="F2031" i="19"/>
  <c r="F2035" i="19"/>
  <c r="F2039" i="19"/>
  <c r="F2043" i="19"/>
  <c r="F2047" i="19"/>
  <c r="F2051" i="19"/>
  <c r="F2055" i="19"/>
  <c r="F2059" i="19"/>
  <c r="F2063" i="19"/>
  <c r="F2067" i="19"/>
  <c r="F2071" i="19"/>
  <c r="F2075" i="19"/>
  <c r="F2079" i="19"/>
  <c r="F2083" i="19"/>
  <c r="F2087" i="19"/>
  <c r="F2091" i="19"/>
  <c r="F2095" i="19"/>
  <c r="F2099" i="19"/>
  <c r="F2103" i="19"/>
  <c r="F2107" i="19"/>
  <c r="F2111" i="19"/>
  <c r="F2115" i="19"/>
  <c r="F2119" i="19"/>
  <c r="F2123" i="19"/>
  <c r="F2127" i="19"/>
  <c r="F2131" i="19"/>
  <c r="F2135" i="19"/>
  <c r="F2139" i="19"/>
  <c r="F2143" i="19"/>
  <c r="F2147" i="19"/>
  <c r="F2151" i="19"/>
  <c r="F2155" i="19"/>
  <c r="F2159" i="19"/>
  <c r="F2163" i="19"/>
  <c r="F2167" i="19"/>
  <c r="F2171" i="19"/>
  <c r="F2175" i="19"/>
  <c r="F2179" i="19"/>
  <c r="F2183" i="19"/>
  <c r="F2187" i="19"/>
  <c r="F2191" i="19"/>
  <c r="F2195" i="19"/>
  <c r="F2199" i="19"/>
  <c r="F2203" i="19"/>
  <c r="F2207" i="19"/>
  <c r="F2211" i="19"/>
  <c r="F2215" i="19"/>
  <c r="F2219" i="19"/>
  <c r="F2223" i="19"/>
  <c r="F2227" i="19"/>
  <c r="F2231" i="19"/>
  <c r="F2235" i="19"/>
  <c r="F2239" i="19"/>
  <c r="F2243" i="19"/>
  <c r="F2247" i="19"/>
  <c r="F2251" i="19"/>
  <c r="F2255" i="19"/>
  <c r="F2259" i="19"/>
  <c r="F2263" i="19"/>
  <c r="F2267" i="19"/>
  <c r="F2271" i="19"/>
  <c r="F2275" i="19"/>
  <c r="F2279" i="19"/>
  <c r="F2283" i="19"/>
  <c r="F2287" i="19"/>
  <c r="F2291" i="19"/>
  <c r="F2295" i="19"/>
  <c r="F2299" i="19"/>
  <c r="F2303" i="19"/>
  <c r="F2307" i="19"/>
  <c r="F2311" i="19"/>
  <c r="F2315" i="19"/>
  <c r="F2319" i="19"/>
  <c r="F2323" i="19"/>
  <c r="F2327" i="19"/>
  <c r="F2331" i="19"/>
  <c r="F2335" i="19"/>
  <c r="F2339" i="19"/>
  <c r="F2343" i="19"/>
  <c r="F2347" i="19"/>
  <c r="F2351" i="19"/>
  <c r="F2355" i="19"/>
  <c r="F2359" i="19"/>
  <c r="F2363" i="19"/>
  <c r="F2367" i="19"/>
  <c r="F2371" i="19"/>
  <c r="F2375" i="19"/>
  <c r="F2379" i="19"/>
  <c r="F2383" i="19"/>
  <c r="F2387" i="19"/>
  <c r="F2391" i="19"/>
  <c r="F2395" i="19"/>
  <c r="F2399" i="19"/>
  <c r="F2403" i="19"/>
  <c r="F2407" i="19"/>
  <c r="F2411" i="19"/>
  <c r="F2415" i="19"/>
  <c r="F2419" i="19"/>
  <c r="F2423" i="19"/>
  <c r="F2427" i="19"/>
  <c r="F2431" i="19"/>
  <c r="F2435" i="19"/>
  <c r="F2439" i="19"/>
  <c r="F2443" i="19"/>
  <c r="F2447" i="19"/>
  <c r="F2451" i="19"/>
  <c r="F2455" i="19"/>
  <c r="F2459" i="19"/>
  <c r="F2463" i="19"/>
  <c r="F2467" i="19"/>
  <c r="F2471" i="19"/>
  <c r="F2475" i="19"/>
  <c r="F2479" i="19"/>
  <c r="F2483" i="19"/>
  <c r="F2487" i="19"/>
  <c r="F2491" i="19"/>
  <c r="F2495" i="19"/>
  <c r="F2499" i="19"/>
  <c r="F2503" i="19"/>
  <c r="F2507" i="19"/>
  <c r="F2511" i="19"/>
  <c r="F2515" i="19"/>
  <c r="F2519" i="19"/>
  <c r="F2523" i="19"/>
  <c r="F2527" i="19"/>
  <c r="F2531" i="19"/>
  <c r="F2535" i="19"/>
  <c r="F2539" i="19"/>
  <c r="F2543" i="19"/>
  <c r="F2547" i="19"/>
  <c r="F2551" i="19"/>
  <c r="F2555" i="19"/>
  <c r="F2559" i="19"/>
  <c r="F2563" i="19"/>
  <c r="F2567" i="19"/>
  <c r="F2571" i="19"/>
  <c r="F2575" i="19"/>
  <c r="F2579" i="19"/>
  <c r="F2583" i="19"/>
  <c r="F2587" i="19"/>
  <c r="F2591" i="19"/>
  <c r="F2595" i="19"/>
  <c r="F2599" i="19"/>
  <c r="F2603" i="19"/>
  <c r="F2607" i="19"/>
  <c r="F2611" i="19"/>
  <c r="F2615" i="19"/>
  <c r="F2619" i="19"/>
  <c r="F2623" i="19"/>
  <c r="F2627" i="19"/>
  <c r="F2631" i="19"/>
  <c r="F2635" i="19"/>
  <c r="F2639" i="19"/>
  <c r="F2643" i="19"/>
  <c r="F2647" i="19"/>
  <c r="F2651" i="19"/>
  <c r="F2655" i="19"/>
  <c r="F2659" i="19"/>
  <c r="F2663" i="19"/>
  <c r="F2667" i="19"/>
  <c r="F2671" i="19"/>
  <c r="F2675" i="19"/>
  <c r="F2679" i="19"/>
  <c r="F2683" i="19"/>
  <c r="F2687" i="19"/>
  <c r="F2691" i="19"/>
  <c r="F2695" i="19"/>
  <c r="F2699" i="19"/>
  <c r="F5750" i="19"/>
  <c r="F5754" i="19"/>
  <c r="F5758" i="19"/>
  <c r="F5762" i="19"/>
  <c r="F5766" i="19"/>
  <c r="F5770" i="19"/>
  <c r="F5774" i="19"/>
  <c r="F5778" i="19"/>
  <c r="F5782" i="19"/>
  <c r="F5786" i="19"/>
  <c r="F5790" i="19"/>
  <c r="F5794" i="19"/>
  <c r="F5798" i="19"/>
  <c r="F5802" i="19"/>
  <c r="F5806" i="19"/>
  <c r="F5810" i="19"/>
  <c r="F5814" i="19"/>
  <c r="F5818" i="19"/>
  <c r="F5822" i="19"/>
  <c r="F5826" i="19"/>
  <c r="F5830" i="19"/>
  <c r="F5834" i="19"/>
  <c r="F5838" i="19"/>
  <c r="F5842" i="19"/>
  <c r="F5846" i="19"/>
  <c r="F5850" i="19"/>
  <c r="F5854" i="19"/>
  <c r="F5858" i="19"/>
  <c r="F5862" i="19"/>
  <c r="F5866" i="19"/>
  <c r="F5870" i="19"/>
  <c r="F5874" i="19"/>
  <c r="F5878" i="19"/>
  <c r="F5882" i="19"/>
  <c r="F5886" i="19"/>
  <c r="F5890" i="19"/>
  <c r="F5894" i="19"/>
  <c r="F5898" i="19"/>
  <c r="F5902" i="19"/>
  <c r="F5906" i="19"/>
  <c r="F5910" i="19"/>
  <c r="F5914" i="19"/>
  <c r="F5918" i="19"/>
  <c r="F5922" i="19"/>
  <c r="F5926" i="19"/>
  <c r="F5930" i="19"/>
  <c r="F5934" i="19"/>
  <c r="F5938" i="19"/>
  <c r="F5942" i="19"/>
  <c r="F5946" i="19"/>
  <c r="F5950" i="19"/>
  <c r="F5954" i="19"/>
  <c r="F5958" i="19"/>
  <c r="F5962" i="19"/>
  <c r="F5966" i="19"/>
  <c r="F5970" i="19"/>
  <c r="F5974" i="19"/>
  <c r="F5978" i="19"/>
  <c r="F5982" i="19"/>
  <c r="F5986" i="19"/>
  <c r="F5990" i="19"/>
  <c r="F5994" i="19"/>
  <c r="F5998" i="19"/>
  <c r="F6002" i="19"/>
  <c r="F6006" i="19"/>
  <c r="F6010" i="19"/>
  <c r="F6014" i="19"/>
  <c r="F6018" i="19"/>
  <c r="F6022" i="19"/>
  <c r="F6026" i="19"/>
  <c r="F6030" i="19"/>
  <c r="F6034" i="19"/>
  <c r="F6038" i="19"/>
  <c r="F6042" i="19"/>
  <c r="F6046" i="19"/>
  <c r="F6050" i="19"/>
  <c r="F6054" i="19"/>
  <c r="F6058" i="19"/>
  <c r="F6062" i="19"/>
  <c r="F6066" i="19"/>
  <c r="F6070" i="19"/>
  <c r="F6074" i="19"/>
  <c r="F6078" i="19"/>
  <c r="F6082" i="19"/>
  <c r="F6086" i="19"/>
  <c r="F6090" i="19"/>
  <c r="F6094" i="19"/>
  <c r="F6098" i="19"/>
  <c r="F6102" i="19"/>
  <c r="F6106" i="19"/>
  <c r="F6110" i="19"/>
  <c r="F6114" i="19"/>
  <c r="F6118" i="19"/>
  <c r="F6122" i="19"/>
  <c r="F6126" i="19"/>
  <c r="F6130" i="19"/>
  <c r="F6134" i="19"/>
  <c r="F6138" i="19"/>
  <c r="F6142" i="19"/>
  <c r="F6146" i="19"/>
  <c r="F6150" i="19"/>
  <c r="F6154" i="19"/>
  <c r="F6158" i="19"/>
  <c r="F6162" i="19"/>
  <c r="F6166" i="19"/>
  <c r="F6170" i="19"/>
  <c r="F6174" i="19"/>
  <c r="F6178" i="19"/>
  <c r="F6182" i="19"/>
  <c r="F6186" i="19"/>
  <c r="F6190" i="19"/>
  <c r="F6194" i="19"/>
  <c r="F6198" i="19"/>
  <c r="F6202" i="19"/>
  <c r="F6206" i="19"/>
  <c r="F6210" i="19"/>
  <c r="F6214" i="19"/>
  <c r="F6218" i="19"/>
  <c r="F6222" i="19"/>
  <c r="F6226" i="19"/>
  <c r="F6230" i="19"/>
  <c r="F6234" i="19"/>
  <c r="F6238" i="19"/>
  <c r="F6242" i="19"/>
  <c r="F6246" i="19"/>
  <c r="F6250" i="19"/>
  <c r="F6254" i="19"/>
  <c r="F6258" i="19"/>
  <c r="F6262" i="19"/>
  <c r="F6266" i="19"/>
  <c r="F6270" i="19"/>
  <c r="F6274" i="19"/>
  <c r="F6278" i="19"/>
  <c r="F6282" i="19"/>
  <c r="F6286" i="19"/>
  <c r="F6290" i="19"/>
  <c r="F6294" i="19"/>
  <c r="F6298" i="19"/>
  <c r="F6302" i="19"/>
  <c r="F6306" i="19"/>
  <c r="F6310" i="19"/>
  <c r="F6314" i="19"/>
  <c r="F6318" i="19"/>
  <c r="F6322" i="19"/>
  <c r="F6326" i="19"/>
  <c r="F6330" i="19"/>
  <c r="F6337" i="19"/>
  <c r="F6341" i="19"/>
  <c r="F6345" i="19"/>
  <c r="F6349" i="19"/>
  <c r="F6353" i="19"/>
  <c r="F6357" i="19"/>
  <c r="F6361" i="19"/>
  <c r="F6365" i="19"/>
  <c r="F6369" i="19"/>
  <c r="F6373" i="19"/>
  <c r="F6377" i="19"/>
  <c r="F6381" i="19"/>
  <c r="F6385" i="19"/>
  <c r="F6389" i="19"/>
  <c r="F6393" i="19"/>
  <c r="F6397" i="19"/>
  <c r="F6401" i="19"/>
  <c r="F6405" i="19"/>
  <c r="F6409" i="19"/>
  <c r="F6413" i="19"/>
  <c r="F6417" i="19"/>
  <c r="F6421" i="19"/>
  <c r="F6425" i="19"/>
  <c r="F6429" i="19"/>
  <c r="F6433" i="19"/>
  <c r="F6437" i="19"/>
  <c r="F6441" i="19"/>
  <c r="F6445" i="19"/>
  <c r="F6449" i="19"/>
  <c r="F6453" i="19"/>
  <c r="F6457" i="19"/>
  <c r="F6461" i="19"/>
  <c r="F6465" i="19"/>
  <c r="F6469" i="19"/>
  <c r="F6473" i="19"/>
  <c r="F6477" i="19"/>
  <c r="F6481" i="19"/>
  <c r="F6485" i="19"/>
  <c r="F6489" i="19"/>
  <c r="F6493" i="19"/>
  <c r="F6497" i="19"/>
  <c r="F6501" i="19"/>
  <c r="F6505" i="19"/>
  <c r="F6509" i="19"/>
  <c r="F6513" i="19"/>
  <c r="F6517" i="19"/>
  <c r="F6521" i="19"/>
  <c r="F6525" i="19"/>
  <c r="F6529" i="19"/>
  <c r="F6533" i="19"/>
  <c r="F6537" i="19"/>
  <c r="F6541" i="19"/>
  <c r="F6545" i="19"/>
  <c r="F6549" i="19"/>
  <c r="F6553" i="19"/>
  <c r="F6557" i="19"/>
  <c r="F6561" i="19"/>
  <c r="F6565" i="19"/>
  <c r="F6569" i="19"/>
  <c r="F6573" i="19"/>
  <c r="F6577" i="19"/>
  <c r="F6581" i="19"/>
  <c r="F6585" i="19"/>
  <c r="F6589" i="19"/>
  <c r="F6593" i="19"/>
  <c r="F6597" i="19"/>
  <c r="F6601" i="19"/>
  <c r="F6605" i="19"/>
  <c r="F6609" i="19"/>
  <c r="F6613" i="19"/>
  <c r="F6617" i="19"/>
  <c r="F6621" i="19"/>
  <c r="F6625" i="19"/>
  <c r="F6629" i="19"/>
  <c r="F6633" i="19"/>
  <c r="F6637" i="19"/>
  <c r="F6641" i="19"/>
  <c r="F6645" i="19"/>
  <c r="F6649" i="19"/>
  <c r="F6653" i="19"/>
  <c r="F6657" i="19"/>
  <c r="F6661" i="19"/>
  <c r="F6665" i="19"/>
  <c r="F6669" i="19"/>
  <c r="F6673" i="19"/>
  <c r="F6677" i="19"/>
  <c r="F6681" i="19"/>
  <c r="F6685" i="19"/>
  <c r="F6689" i="19"/>
  <c r="F6693" i="19"/>
  <c r="F6697" i="19"/>
  <c r="F6701" i="19"/>
  <c r="F6705" i="19"/>
  <c r="F6709" i="19"/>
  <c r="F6713" i="19"/>
  <c r="F6717" i="19"/>
  <c r="F6721" i="19"/>
  <c r="F6725" i="19"/>
  <c r="F6729" i="19"/>
  <c r="F6733" i="19"/>
  <c r="F6737" i="19"/>
  <c r="F6741" i="19"/>
  <c r="F6745" i="19"/>
  <c r="F6749" i="19"/>
  <c r="F6753" i="19"/>
  <c r="F6757" i="19"/>
  <c r="F6761" i="19"/>
  <c r="F6765" i="19"/>
  <c r="F6769" i="19"/>
  <c r="F6773" i="19"/>
  <c r="F6777" i="19"/>
  <c r="F6781" i="19"/>
  <c r="F6785" i="19"/>
  <c r="F6789" i="19"/>
  <c r="F6793" i="19"/>
  <c r="F6797" i="19"/>
  <c r="F6801" i="19"/>
  <c r="F6805" i="19"/>
  <c r="F6809" i="19"/>
  <c r="F6813" i="19"/>
  <c r="F6817" i="19"/>
  <c r="F6821" i="19"/>
  <c r="F6825" i="19"/>
  <c r="F6829" i="19"/>
  <c r="F6833" i="19"/>
  <c r="F6837" i="19"/>
  <c r="F6841" i="19"/>
  <c r="F6845" i="19"/>
  <c r="F6849" i="19"/>
  <c r="F6853" i="19"/>
  <c r="F6857" i="19"/>
  <c r="F6861" i="19"/>
  <c r="F6865" i="19"/>
  <c r="F6869" i="19"/>
  <c r="F6873" i="19"/>
  <c r="F6877" i="19"/>
  <c r="F6881" i="19"/>
  <c r="F6885" i="19"/>
  <c r="F6889" i="19"/>
  <c r="F6893" i="19"/>
  <c r="F6897" i="19"/>
  <c r="F6901" i="19"/>
  <c r="F6905" i="19"/>
  <c r="F6909" i="19"/>
  <c r="F6913" i="19"/>
  <c r="F6917" i="19"/>
  <c r="F6921" i="19"/>
  <c r="F6925" i="19"/>
  <c r="F6929" i="19"/>
  <c r="F6933" i="19"/>
  <c r="F6937" i="19"/>
  <c r="F6941" i="19"/>
  <c r="F6945" i="19"/>
  <c r="F6949" i="19"/>
  <c r="F6953" i="19"/>
  <c r="F6957" i="19"/>
  <c r="F6961" i="19"/>
  <c r="F6965" i="19"/>
  <c r="F6969" i="19"/>
  <c r="F6973" i="19"/>
  <c r="F6977" i="19"/>
  <c r="F6981" i="19"/>
  <c r="F6985" i="19"/>
  <c r="F6989" i="19"/>
  <c r="F6993" i="19"/>
  <c r="F6997" i="19"/>
  <c r="F7001" i="19"/>
  <c r="F7005" i="19"/>
  <c r="F7009" i="19"/>
  <c r="F7013" i="19"/>
  <c r="F7017" i="19"/>
  <c r="F7021" i="19"/>
  <c r="F7025" i="19"/>
  <c r="F7029" i="19"/>
  <c r="F7033" i="19"/>
  <c r="F7037" i="19"/>
  <c r="F7041" i="19"/>
  <c r="F7045" i="19"/>
  <c r="F7049" i="19"/>
  <c r="F7053" i="19"/>
  <c r="F7057" i="19"/>
  <c r="F7061" i="19"/>
  <c r="F7065" i="19"/>
  <c r="F7069" i="19"/>
  <c r="F7073" i="19"/>
  <c r="F7077" i="19"/>
  <c r="F7081" i="19"/>
  <c r="F7085" i="19"/>
  <c r="F7089" i="19"/>
  <c r="F7093" i="19"/>
  <c r="F7097" i="19"/>
  <c r="F7101" i="19"/>
  <c r="F7105" i="19"/>
  <c r="F7109" i="19"/>
  <c r="F7113" i="19"/>
  <c r="F7117" i="19"/>
  <c r="F7121" i="19"/>
  <c r="F7125" i="19"/>
  <c r="F7129" i="19"/>
  <c r="F7133" i="19"/>
  <c r="F7137" i="19"/>
  <c r="F7141" i="19"/>
  <c r="F7145" i="19"/>
  <c r="F7149" i="19"/>
  <c r="F7153" i="19"/>
  <c r="F7157" i="19"/>
  <c r="F7161" i="19"/>
  <c r="F7165" i="19"/>
  <c r="F7169" i="19"/>
  <c r="F7173" i="19"/>
  <c r="F7177" i="19"/>
  <c r="F7181" i="19"/>
  <c r="F7185" i="19"/>
  <c r="F7189" i="19"/>
  <c r="F7193" i="19"/>
  <c r="F7197" i="19"/>
  <c r="F7201" i="19"/>
  <c r="F7205" i="19"/>
  <c r="F7209" i="19"/>
  <c r="F7213" i="19"/>
  <c r="F7217" i="19"/>
  <c r="F7221" i="19"/>
  <c r="F7225" i="19"/>
  <c r="F7229" i="19"/>
  <c r="F7233" i="19"/>
  <c r="F7237" i="19"/>
  <c r="F7241" i="19"/>
  <c r="F7245" i="19"/>
  <c r="F7249" i="19"/>
  <c r="F7253" i="19"/>
  <c r="F7257" i="19"/>
  <c r="F7261" i="19"/>
  <c r="F7265" i="19"/>
  <c r="F7269" i="19"/>
  <c r="F7273" i="19"/>
  <c r="F7277" i="19"/>
  <c r="F7281" i="19"/>
  <c r="F7285" i="19"/>
  <c r="F7289" i="19"/>
  <c r="F7293" i="19"/>
  <c r="F7297" i="19"/>
  <c r="F7301" i="19"/>
  <c r="F7305" i="19"/>
  <c r="F7309" i="19"/>
  <c r="F7313" i="19"/>
  <c r="F3577" i="19"/>
  <c r="F3581" i="19"/>
  <c r="F3585" i="19"/>
  <c r="F3589" i="19"/>
  <c r="F3593" i="19"/>
  <c r="F3597" i="19"/>
  <c r="F3601" i="19"/>
  <c r="F3605" i="19"/>
  <c r="F3609" i="19"/>
  <c r="F3613" i="19"/>
  <c r="F3617" i="19"/>
  <c r="F3621" i="19"/>
  <c r="F3625" i="19"/>
  <c r="F3629" i="19"/>
  <c r="F3633" i="19"/>
  <c r="F3637" i="19"/>
  <c r="F3641" i="19"/>
  <c r="F3645" i="19"/>
  <c r="F3649" i="19"/>
  <c r="F3653" i="19"/>
  <c r="F3657" i="19"/>
  <c r="F3661" i="19"/>
  <c r="F3665" i="19"/>
  <c r="F3669" i="19"/>
  <c r="F3673" i="19"/>
  <c r="F3677" i="19"/>
  <c r="F3681" i="19"/>
  <c r="F3685" i="19"/>
  <c r="F3689" i="19"/>
  <c r="F3693" i="19"/>
  <c r="F3697" i="19"/>
  <c r="F3701" i="19"/>
  <c r="F3705" i="19"/>
  <c r="F3709" i="19"/>
  <c r="F3713" i="19"/>
  <c r="F3717" i="19"/>
  <c r="F3721" i="19"/>
  <c r="F3725" i="19"/>
  <c r="F3729" i="19"/>
  <c r="F3733" i="19"/>
  <c r="F3737" i="19"/>
  <c r="F3741" i="19"/>
  <c r="F3745" i="19"/>
  <c r="F3749" i="19"/>
  <c r="F3753" i="19"/>
  <c r="F3757" i="19"/>
  <c r="F3761" i="19"/>
  <c r="F3765" i="19"/>
  <c r="F3769" i="19"/>
  <c r="F3773" i="19"/>
  <c r="F3777" i="19"/>
  <c r="F3781" i="19"/>
  <c r="F3785" i="19"/>
  <c r="F3789" i="19"/>
  <c r="F3793" i="19"/>
  <c r="F3797" i="19"/>
  <c r="F3801" i="19"/>
  <c r="F3805" i="19"/>
  <c r="F3809" i="19"/>
  <c r="F3813" i="19"/>
  <c r="F3817" i="19"/>
  <c r="F3821" i="19"/>
  <c r="F3825" i="19"/>
  <c r="F3829" i="19"/>
  <c r="F3833" i="19"/>
  <c r="F3837" i="19"/>
  <c r="F3841" i="19"/>
  <c r="F3845" i="19"/>
  <c r="F3849" i="19"/>
  <c r="F3853" i="19"/>
  <c r="F3857" i="19"/>
  <c r="F3861" i="19"/>
  <c r="F3865" i="19"/>
  <c r="F3869" i="19"/>
  <c r="F3873" i="19"/>
  <c r="F3877" i="19"/>
  <c r="F3881" i="19"/>
  <c r="F3885" i="19"/>
  <c r="F3889" i="19"/>
  <c r="F3893" i="19"/>
  <c r="F3897" i="19"/>
  <c r="F3901" i="19"/>
  <c r="F3905" i="19"/>
  <c r="F3909" i="19"/>
  <c r="F3913" i="19"/>
  <c r="F3917" i="19"/>
  <c r="F3921" i="19"/>
  <c r="F3925" i="19"/>
  <c r="F3929" i="19"/>
  <c r="F3933" i="19"/>
  <c r="F3937" i="19"/>
  <c r="F3941" i="19"/>
  <c r="F3945" i="19"/>
  <c r="F3949" i="19"/>
  <c r="F3953" i="19"/>
  <c r="F3957" i="19"/>
  <c r="F3961" i="19"/>
  <c r="F3965" i="19"/>
  <c r="F3969" i="19"/>
  <c r="F3973" i="19"/>
  <c r="F3977" i="19"/>
  <c r="F3981" i="19"/>
  <c r="F3985" i="19"/>
  <c r="F3989" i="19"/>
  <c r="F3993" i="19"/>
  <c r="F3997" i="19"/>
  <c r="F4001" i="19"/>
  <c r="F4005" i="19"/>
  <c r="F4009" i="19"/>
  <c r="F4013" i="19"/>
  <c r="F4017" i="19"/>
  <c r="F4021" i="19"/>
  <c r="F4025" i="19"/>
  <c r="F4029" i="19"/>
  <c r="F4033" i="19"/>
  <c r="F4037" i="19"/>
  <c r="F4041" i="19"/>
  <c r="F4045" i="19"/>
  <c r="F4049" i="19"/>
  <c r="F4053" i="19"/>
  <c r="F4057" i="19"/>
  <c r="F4061" i="19"/>
  <c r="F4065" i="19"/>
  <c r="F4069" i="19"/>
  <c r="F4073" i="19"/>
  <c r="F4077" i="19"/>
  <c r="F4081" i="19"/>
  <c r="F4085" i="19"/>
  <c r="F4089" i="19"/>
  <c r="F4093" i="19"/>
  <c r="F4097" i="19"/>
  <c r="F4101" i="19"/>
  <c r="F4105" i="19"/>
  <c r="F4109" i="19"/>
  <c r="F4113" i="19"/>
  <c r="F4117" i="19"/>
  <c r="F4121" i="19"/>
  <c r="F4125" i="19"/>
  <c r="F4129" i="19"/>
  <c r="F4133" i="19"/>
  <c r="F4137" i="19"/>
  <c r="F4141" i="19"/>
  <c r="F4145" i="19"/>
  <c r="F4149" i="19"/>
  <c r="F4153" i="19"/>
  <c r="F4157" i="19"/>
  <c r="F4161" i="19"/>
  <c r="F4165" i="19"/>
  <c r="F4169" i="19"/>
  <c r="F4173" i="19"/>
  <c r="F4177" i="19"/>
  <c r="F4181" i="19"/>
  <c r="F4185" i="19"/>
  <c r="F4189" i="19"/>
  <c r="F4193" i="19"/>
  <c r="F4197" i="19"/>
  <c r="F4201" i="19"/>
  <c r="F4205" i="19"/>
  <c r="F4209" i="19"/>
  <c r="F4213" i="19"/>
  <c r="F4217" i="19"/>
  <c r="F4221" i="19"/>
  <c r="F4225" i="19"/>
  <c r="F4229" i="19"/>
  <c r="F4233" i="19"/>
  <c r="F4237" i="19"/>
  <c r="F4241" i="19"/>
  <c r="F4245" i="19"/>
  <c r="F4249" i="19"/>
  <c r="F4253" i="19"/>
  <c r="F4257" i="19"/>
  <c r="F4261" i="19"/>
  <c r="F4265" i="19"/>
  <c r="F4269" i="19"/>
  <c r="F4273" i="19"/>
  <c r="F4277" i="19"/>
  <c r="F4281" i="19"/>
  <c r="F4285" i="19"/>
  <c r="F4289" i="19"/>
  <c r="F4293" i="19"/>
  <c r="F4297" i="19"/>
  <c r="F4301" i="19"/>
  <c r="F4305" i="19"/>
  <c r="F4309" i="19"/>
  <c r="F4313" i="19"/>
  <c r="F4317" i="19"/>
  <c r="F4321" i="19"/>
  <c r="F4325" i="19"/>
  <c r="F4329" i="19"/>
  <c r="F4333" i="19"/>
  <c r="F4337" i="19"/>
  <c r="F4341" i="19"/>
  <c r="F4345" i="19"/>
  <c r="F4349" i="19"/>
  <c r="F4353" i="19"/>
  <c r="F4357" i="19"/>
  <c r="F4361" i="19"/>
  <c r="F4365" i="19"/>
  <c r="F4369" i="19"/>
  <c r="F4373" i="19"/>
  <c r="F4377" i="19"/>
  <c r="F4381" i="19"/>
  <c r="F4385" i="19"/>
  <c r="F4389" i="19"/>
  <c r="F4393" i="19"/>
  <c r="F4397" i="19"/>
  <c r="F4401" i="19"/>
  <c r="F4405" i="19"/>
  <c r="F4409" i="19"/>
  <c r="F4413" i="19"/>
  <c r="F4417" i="19"/>
  <c r="F4421" i="19"/>
  <c r="F4425" i="19"/>
  <c r="F4429" i="19"/>
  <c r="F4433" i="19"/>
  <c r="F4437" i="19"/>
  <c r="F4441" i="19"/>
  <c r="F4445" i="19"/>
  <c r="F4449" i="19"/>
  <c r="F4453" i="19"/>
  <c r="F4457" i="19"/>
  <c r="F4461" i="19"/>
  <c r="F4465" i="19"/>
  <c r="F4469" i="19"/>
  <c r="F4473" i="19"/>
  <c r="F4477" i="19"/>
  <c r="F4481" i="19"/>
  <c r="F4485" i="19"/>
  <c r="F4489" i="19"/>
  <c r="F4493" i="19"/>
  <c r="F4497" i="19"/>
  <c r="F4501" i="19"/>
  <c r="F4505" i="19"/>
  <c r="F4509" i="19"/>
  <c r="F4513" i="19"/>
  <c r="F4517" i="19"/>
  <c r="F4521" i="19"/>
  <c r="F4525" i="19"/>
  <c r="F4529" i="19"/>
  <c r="F4533" i="19"/>
  <c r="F4537" i="19"/>
  <c r="F4541" i="19"/>
  <c r="F4545" i="19"/>
  <c r="F4549" i="19"/>
  <c r="F4553" i="19"/>
  <c r="F4557" i="19"/>
  <c r="F4561" i="19"/>
  <c r="F4565" i="19"/>
  <c r="F4569" i="19"/>
  <c r="F4573" i="19"/>
  <c r="F4577" i="19"/>
  <c r="F4581" i="19"/>
  <c r="F4585" i="19"/>
  <c r="F4589" i="19"/>
  <c r="F4593" i="19"/>
  <c r="F4597" i="19"/>
  <c r="F4601" i="19"/>
  <c r="F4605" i="19"/>
  <c r="F4609" i="19"/>
  <c r="F4613" i="19"/>
  <c r="F4617" i="19"/>
  <c r="F4621" i="19"/>
  <c r="F4625" i="19"/>
  <c r="F4629" i="19"/>
  <c r="F4633" i="19"/>
  <c r="F4637" i="19"/>
  <c r="F4641" i="19"/>
  <c r="F4645" i="19"/>
  <c r="F4649" i="19"/>
  <c r="F4653" i="19"/>
  <c r="F4657" i="19"/>
  <c r="F4661" i="19"/>
  <c r="F4665" i="19"/>
  <c r="F4669" i="19"/>
  <c r="F4673" i="19"/>
  <c r="F4677" i="19"/>
  <c r="F4681" i="19"/>
  <c r="F4685" i="19"/>
  <c r="F4689" i="19"/>
  <c r="F4693" i="19"/>
  <c r="F4697" i="19"/>
  <c r="F4701" i="19"/>
  <c r="F4705" i="19"/>
  <c r="F4709" i="19"/>
  <c r="F4713" i="19"/>
  <c r="F4717" i="19"/>
  <c r="F4721" i="19"/>
  <c r="F4725" i="19"/>
  <c r="F4729" i="19"/>
  <c r="F4733" i="19"/>
  <c r="F4737" i="19"/>
  <c r="F4741" i="19"/>
  <c r="F4745" i="19"/>
  <c r="F4749" i="19"/>
  <c r="F4753" i="19"/>
  <c r="F4757" i="19"/>
  <c r="F4761" i="19"/>
  <c r="F4765" i="19"/>
  <c r="F4769" i="19"/>
  <c r="F4773" i="19"/>
  <c r="F4777" i="19"/>
  <c r="F4781" i="19"/>
  <c r="F4785" i="19"/>
  <c r="F4789" i="19"/>
  <c r="F4793" i="19"/>
  <c r="F4797" i="19"/>
  <c r="F4801" i="19"/>
  <c r="F4805" i="19"/>
  <c r="F4809" i="19"/>
  <c r="F4813" i="19"/>
  <c r="F4817" i="19"/>
  <c r="F4821" i="19"/>
  <c r="F4825" i="19"/>
  <c r="F4829" i="19"/>
  <c r="F4833" i="19"/>
  <c r="F4837" i="19"/>
  <c r="F4841" i="19"/>
  <c r="F4845" i="19"/>
  <c r="F4849" i="19"/>
  <c r="F4853" i="19"/>
  <c r="F4857" i="19"/>
  <c r="F4861" i="19"/>
  <c r="F4865" i="19"/>
  <c r="F4869" i="19"/>
  <c r="F4873" i="19"/>
  <c r="F4877" i="19"/>
  <c r="F4881" i="19"/>
  <c r="F4885" i="19"/>
  <c r="F4889" i="19"/>
  <c r="F4893" i="19"/>
  <c r="F4897" i="19"/>
  <c r="F4901" i="19"/>
  <c r="F4905" i="19"/>
  <c r="F4909" i="19"/>
  <c r="F4913" i="19"/>
  <c r="F4917" i="19"/>
  <c r="F4921" i="19"/>
  <c r="F4925" i="19"/>
  <c r="F4929" i="19"/>
  <c r="F4933" i="19"/>
  <c r="F4937" i="19"/>
  <c r="F4941" i="19"/>
  <c r="F4945" i="19"/>
  <c r="F4949" i="19"/>
  <c r="F4953" i="19"/>
  <c r="F4957" i="19"/>
  <c r="F4961" i="19"/>
  <c r="F4965" i="19"/>
  <c r="F4969" i="19"/>
  <c r="F4973" i="19"/>
  <c r="F4977" i="19"/>
  <c r="F4981" i="19"/>
  <c r="F4985" i="19"/>
  <c r="F4989" i="19"/>
  <c r="F4993" i="19"/>
  <c r="F4997" i="19"/>
  <c r="F5001" i="19"/>
  <c r="F5005" i="19"/>
  <c r="F5009" i="19"/>
  <c r="F5013" i="19"/>
  <c r="F5017" i="19"/>
  <c r="F5021" i="19"/>
  <c r="F5025" i="19"/>
  <c r="F5029" i="19"/>
  <c r="F5033" i="19"/>
  <c r="F5037" i="19"/>
  <c r="F5041" i="19"/>
  <c r="F5045" i="19"/>
  <c r="F5049" i="19"/>
  <c r="F5053" i="19"/>
  <c r="F5057" i="19"/>
  <c r="F5061" i="19"/>
  <c r="F5065" i="19"/>
  <c r="F5069" i="19"/>
  <c r="F5073" i="19"/>
  <c r="F5077" i="19"/>
  <c r="F5081" i="19"/>
  <c r="F5085" i="19"/>
  <c r="F5089" i="19"/>
  <c r="F5093" i="19"/>
  <c r="F5097" i="19"/>
  <c r="F5101" i="19"/>
  <c r="F5105" i="19"/>
  <c r="F5109" i="19"/>
  <c r="F5113" i="19"/>
  <c r="F5117" i="19"/>
  <c r="F5121" i="19"/>
  <c r="F5125" i="19"/>
  <c r="F5129" i="19"/>
  <c r="F5133" i="19"/>
  <c r="F5137" i="19"/>
  <c r="F5141" i="19"/>
  <c r="F5145" i="19"/>
  <c r="F5149" i="19"/>
  <c r="F5153" i="19"/>
  <c r="F5157" i="19"/>
  <c r="F5161" i="19"/>
  <c r="F5165" i="19"/>
  <c r="F5169" i="19"/>
  <c r="F5173" i="19"/>
  <c r="F5177" i="19"/>
  <c r="F5181" i="19"/>
  <c r="F5185" i="19"/>
  <c r="F5189" i="19"/>
  <c r="F5193" i="19"/>
  <c r="F5197" i="19"/>
  <c r="F5201" i="19"/>
  <c r="F5205" i="19"/>
  <c r="F5209" i="19"/>
  <c r="F5213" i="19"/>
  <c r="F5217" i="19"/>
  <c r="F5221" i="19"/>
  <c r="F5225" i="19"/>
  <c r="F5229" i="19"/>
  <c r="F5233" i="19"/>
  <c r="F5237" i="19"/>
  <c r="F5241" i="19"/>
  <c r="F5245" i="19"/>
  <c r="F5249" i="19"/>
  <c r="F5253" i="19"/>
  <c r="F5257" i="19"/>
  <c r="F5261" i="19"/>
  <c r="F5265" i="19"/>
  <c r="F5269" i="19"/>
  <c r="F5273" i="19"/>
  <c r="F5277" i="19"/>
  <c r="F5281" i="19"/>
  <c r="F5285" i="19"/>
  <c r="F5289" i="19"/>
  <c r="F5293" i="19"/>
  <c r="F5297" i="19"/>
  <c r="F5301" i="19"/>
  <c r="F5305" i="19"/>
  <c r="F5309" i="19"/>
  <c r="F5313" i="19"/>
  <c r="F5317" i="19"/>
  <c r="F5321" i="19"/>
  <c r="F5325" i="19"/>
  <c r="F5329" i="19"/>
  <c r="F5333" i="19"/>
  <c r="F5337" i="19"/>
  <c r="F5341" i="19"/>
  <c r="F5345" i="19"/>
  <c r="F5349" i="19"/>
  <c r="F5353" i="19"/>
  <c r="F5357" i="19"/>
  <c r="F5361" i="19"/>
  <c r="F5365" i="19"/>
  <c r="F5369" i="19"/>
  <c r="F5373" i="19"/>
  <c r="F5377" i="19"/>
  <c r="F5381" i="19"/>
  <c r="F5385" i="19"/>
  <c r="F5389" i="19"/>
  <c r="F5393" i="19"/>
  <c r="F5397" i="19"/>
  <c r="F5401" i="19"/>
  <c r="F5405" i="19"/>
  <c r="F5409" i="19"/>
  <c r="F5413" i="19"/>
  <c r="F5417" i="19"/>
  <c r="F5421" i="19"/>
  <c r="F5425" i="19"/>
  <c r="F5429" i="19"/>
  <c r="F5433" i="19"/>
  <c r="F5437" i="19"/>
  <c r="F5441" i="19"/>
  <c r="F5445" i="19"/>
  <c r="F5449" i="19"/>
  <c r="F5453" i="19"/>
  <c r="F5457" i="19"/>
  <c r="F5461" i="19"/>
  <c r="F5465" i="19"/>
  <c r="F5469" i="19"/>
  <c r="F5473" i="19"/>
  <c r="F5477" i="19"/>
  <c r="F5481" i="19"/>
  <c r="F5485" i="19"/>
  <c r="F5489" i="19"/>
  <c r="F5493" i="19"/>
  <c r="F5497" i="19"/>
  <c r="F5501" i="19"/>
  <c r="F5505" i="19"/>
  <c r="F5509" i="19"/>
  <c r="F5513" i="19"/>
  <c r="F5517" i="19"/>
  <c r="F5521" i="19"/>
  <c r="F5525" i="19"/>
  <c r="F5529" i="19"/>
  <c r="F5533" i="19"/>
  <c r="F5537" i="19"/>
  <c r="F5541" i="19"/>
  <c r="F5545" i="19"/>
  <c r="F5549" i="19"/>
  <c r="F5553" i="19"/>
  <c r="F5557" i="19"/>
  <c r="F5561" i="19"/>
  <c r="F5565" i="19"/>
  <c r="F5569" i="19"/>
  <c r="F5573" i="19"/>
  <c r="F5577" i="19"/>
  <c r="F5581" i="19"/>
  <c r="F5585" i="19"/>
  <c r="F5589" i="19"/>
  <c r="F5593" i="19"/>
  <c r="F5597" i="19"/>
  <c r="F5601" i="19"/>
  <c r="F5605" i="19"/>
  <c r="F5609" i="19"/>
  <c r="F5613" i="19"/>
  <c r="F5617" i="19"/>
  <c r="F5621" i="19"/>
  <c r="F5625" i="19"/>
  <c r="F5629" i="19"/>
  <c r="F5633" i="19"/>
  <c r="F5637" i="19"/>
  <c r="F5641" i="19"/>
  <c r="F5645" i="19"/>
  <c r="F5649" i="19"/>
  <c r="F5653" i="19"/>
  <c r="F5657" i="19"/>
  <c r="F5661" i="19"/>
  <c r="F5751" i="19"/>
  <c r="F5755" i="19"/>
  <c r="F5759" i="19"/>
  <c r="F5763" i="19"/>
  <c r="F5767" i="19"/>
  <c r="F5771" i="19"/>
  <c r="F5775" i="19"/>
  <c r="F5779" i="19"/>
  <c r="F5783" i="19"/>
  <c r="F5787" i="19"/>
  <c r="F5791" i="19"/>
  <c r="F5795" i="19"/>
  <c r="F5799" i="19"/>
  <c r="F5803" i="19"/>
  <c r="F5807" i="19"/>
  <c r="F5811" i="19"/>
  <c r="F5815" i="19"/>
  <c r="F5819" i="19"/>
  <c r="F5823" i="19"/>
  <c r="F5827" i="19"/>
  <c r="F5831" i="19"/>
  <c r="F5835" i="19"/>
  <c r="F5839" i="19"/>
  <c r="F5843" i="19"/>
  <c r="F5847" i="19"/>
  <c r="F5851" i="19"/>
  <c r="F5855" i="19"/>
  <c r="F5859" i="19"/>
  <c r="F5863" i="19"/>
  <c r="F5867" i="19"/>
  <c r="F5871" i="19"/>
  <c r="F5875" i="19"/>
  <c r="F5879" i="19"/>
  <c r="F5883" i="19"/>
  <c r="F5887" i="19"/>
  <c r="F5891" i="19"/>
  <c r="F5895" i="19"/>
  <c r="F5899" i="19"/>
  <c r="F5903" i="19"/>
  <c r="F5907" i="19"/>
  <c r="F5911" i="19"/>
  <c r="F5915" i="19"/>
  <c r="F5919" i="19"/>
  <c r="F5923" i="19"/>
  <c r="F5927" i="19"/>
  <c r="F5931" i="19"/>
  <c r="F5935" i="19"/>
  <c r="F5939" i="19"/>
  <c r="F5943" i="19"/>
  <c r="F5947" i="19"/>
  <c r="F5951" i="19"/>
  <c r="F5955" i="19"/>
  <c r="F5959" i="19"/>
  <c r="F5963" i="19"/>
  <c r="F5967" i="19"/>
  <c r="F5971" i="19"/>
  <c r="F5975" i="19"/>
  <c r="F5979" i="19"/>
  <c r="F5983" i="19"/>
  <c r="F5987" i="19"/>
  <c r="F5991" i="19"/>
  <c r="F5995" i="19"/>
  <c r="F5999" i="19"/>
  <c r="F6003" i="19"/>
  <c r="F6007" i="19"/>
  <c r="F6011" i="19"/>
  <c r="F6015" i="19"/>
  <c r="F6019" i="19"/>
  <c r="F6023" i="19"/>
  <c r="F6027" i="19"/>
  <c r="F6031" i="19"/>
  <c r="F6035" i="19"/>
  <c r="F6039" i="19"/>
  <c r="F6043" i="19"/>
  <c r="F6047" i="19"/>
  <c r="F6051" i="19"/>
  <c r="F6055" i="19"/>
  <c r="F6059" i="19"/>
  <c r="F6063" i="19"/>
  <c r="F6067" i="19"/>
  <c r="F6071" i="19"/>
  <c r="F6075" i="19"/>
  <c r="F6079" i="19"/>
  <c r="F6083" i="19"/>
  <c r="F6087" i="19"/>
  <c r="F6091" i="19"/>
  <c r="F6095" i="19"/>
  <c r="F6099" i="19"/>
  <c r="F6103" i="19"/>
  <c r="F6107" i="19"/>
  <c r="F6111" i="19"/>
  <c r="F6115" i="19"/>
  <c r="F6119" i="19"/>
  <c r="F6123" i="19"/>
  <c r="F6127" i="19"/>
  <c r="F6131" i="19"/>
  <c r="F6135" i="19"/>
  <c r="F6139" i="19"/>
  <c r="F6143" i="19"/>
  <c r="F6147" i="19"/>
  <c r="F6151" i="19"/>
  <c r="F6155" i="19"/>
  <c r="F6159" i="19"/>
  <c r="F6163" i="19"/>
  <c r="F6167" i="19"/>
  <c r="F6171" i="19"/>
  <c r="F6175" i="19"/>
  <c r="F6179" i="19"/>
  <c r="F6183" i="19"/>
  <c r="F6187" i="19"/>
  <c r="F6191" i="19"/>
  <c r="F6195" i="19"/>
  <c r="F6199" i="19"/>
  <c r="F6203" i="19"/>
  <c r="F6207" i="19"/>
  <c r="F6211" i="19"/>
  <c r="F6215" i="19"/>
  <c r="F6219" i="19"/>
  <c r="F6223" i="19"/>
  <c r="F6227" i="19"/>
  <c r="F6231" i="19"/>
  <c r="F6235" i="19"/>
  <c r="F6239" i="19"/>
  <c r="F6243" i="19"/>
  <c r="F6247" i="19"/>
  <c r="F6251" i="19"/>
  <c r="F6255" i="19"/>
  <c r="F6259" i="19"/>
  <c r="F6263" i="19"/>
  <c r="F6267" i="19"/>
  <c r="F6271" i="19"/>
  <c r="F6275" i="19"/>
  <c r="F6279" i="19"/>
  <c r="F6283" i="19"/>
  <c r="F6287" i="19"/>
  <c r="F6291" i="19"/>
  <c r="F6295" i="19"/>
  <c r="F6299" i="19"/>
  <c r="F6303" i="19"/>
  <c r="F6307" i="19"/>
  <c r="F6311" i="19"/>
  <c r="F6315" i="19"/>
  <c r="F6319" i="19"/>
  <c r="F6323" i="19"/>
  <c r="F6327" i="19"/>
  <c r="F6331" i="19"/>
  <c r="F6334" i="19"/>
  <c r="F6338" i="19"/>
  <c r="F6342" i="19"/>
  <c r="F6346" i="19"/>
  <c r="F6350" i="19"/>
  <c r="F6354" i="19"/>
  <c r="F6358" i="19"/>
  <c r="F6362" i="19"/>
  <c r="F6366" i="19"/>
  <c r="F6370" i="19"/>
  <c r="F6374" i="19"/>
  <c r="F6378" i="19"/>
  <c r="F6382" i="19"/>
  <c r="F6386" i="19"/>
  <c r="F6390" i="19"/>
  <c r="F6394" i="19"/>
  <c r="F6398" i="19"/>
  <c r="F6402" i="19"/>
  <c r="F6406" i="19"/>
  <c r="F6410" i="19"/>
  <c r="F6414" i="19"/>
  <c r="F6418" i="19"/>
  <c r="F6422" i="19"/>
  <c r="F6426" i="19"/>
  <c r="F6430" i="19"/>
  <c r="F6434" i="19"/>
  <c r="F6438" i="19"/>
  <c r="F6442" i="19"/>
  <c r="F6446" i="19"/>
  <c r="F6450" i="19"/>
  <c r="F6454" i="19"/>
  <c r="F6458" i="19"/>
  <c r="F6462" i="19"/>
  <c r="F6466" i="19"/>
  <c r="F6470" i="19"/>
  <c r="F6474" i="19"/>
  <c r="F6478" i="19"/>
  <c r="F6482" i="19"/>
  <c r="F6486" i="19"/>
  <c r="F6490" i="19"/>
  <c r="F6494" i="19"/>
  <c r="F6498" i="19"/>
  <c r="F6502" i="19"/>
  <c r="F6506" i="19"/>
  <c r="F6510" i="19"/>
  <c r="F6514" i="19"/>
  <c r="F6518" i="19"/>
  <c r="F6522" i="19"/>
  <c r="F6526" i="19"/>
  <c r="F6530" i="19"/>
  <c r="F6534" i="19"/>
  <c r="F6538" i="19"/>
  <c r="F6542" i="19"/>
  <c r="F6546" i="19"/>
  <c r="F6550" i="19"/>
  <c r="F6554" i="19"/>
  <c r="F6558" i="19"/>
  <c r="F6562" i="19"/>
  <c r="F6566" i="19"/>
  <c r="F6570" i="19"/>
  <c r="F6574" i="19"/>
  <c r="F6578" i="19"/>
  <c r="F6582" i="19"/>
  <c r="F6586" i="19"/>
  <c r="F6590" i="19"/>
  <c r="F6594" i="19"/>
  <c r="F6598" i="19"/>
  <c r="F6602" i="19"/>
  <c r="F6606" i="19"/>
  <c r="F6610" i="19"/>
  <c r="F6614" i="19"/>
  <c r="F6618" i="19"/>
  <c r="F6622" i="19"/>
  <c r="F6626" i="19"/>
  <c r="F6630" i="19"/>
  <c r="F6634" i="19"/>
  <c r="F6638" i="19"/>
  <c r="F6642" i="19"/>
  <c r="F6646" i="19"/>
  <c r="F6650" i="19"/>
  <c r="F6654" i="19"/>
  <c r="F6658" i="19"/>
  <c r="F6662" i="19"/>
  <c r="F6666" i="19"/>
  <c r="F6670" i="19"/>
  <c r="F6674" i="19"/>
  <c r="F6678" i="19"/>
  <c r="F6682" i="19"/>
  <c r="F6686" i="19"/>
  <c r="F6690" i="19"/>
  <c r="F6694" i="19"/>
  <c r="F6698" i="19"/>
  <c r="F6702" i="19"/>
  <c r="F6706" i="19"/>
  <c r="F6710" i="19"/>
  <c r="F6714" i="19"/>
  <c r="F6718" i="19"/>
  <c r="F6722" i="19"/>
  <c r="F6726" i="19"/>
  <c r="F6730" i="19"/>
  <c r="F6734" i="19"/>
  <c r="F6738" i="19"/>
  <c r="F6742" i="19"/>
  <c r="F6746" i="19"/>
  <c r="F6750" i="19"/>
  <c r="F6754" i="19"/>
  <c r="F6758" i="19"/>
  <c r="F6762" i="19"/>
  <c r="F6766" i="19"/>
  <c r="F6770" i="19"/>
  <c r="F6774" i="19"/>
  <c r="F6778" i="19"/>
  <c r="F6782" i="19"/>
  <c r="F6786" i="19"/>
  <c r="F6790" i="19"/>
  <c r="F6794" i="19"/>
  <c r="F6798" i="19"/>
  <c r="F6802" i="19"/>
  <c r="F6806" i="19"/>
  <c r="F6810" i="19"/>
  <c r="F6814" i="19"/>
  <c r="F6818" i="19"/>
  <c r="F6822" i="19"/>
  <c r="F6826" i="19"/>
  <c r="F6830" i="19"/>
  <c r="F6834" i="19"/>
  <c r="F6838" i="19"/>
  <c r="F6842" i="19"/>
  <c r="F6846" i="19"/>
  <c r="F6850" i="19"/>
  <c r="F6854" i="19"/>
  <c r="F6858" i="19"/>
  <c r="F6862" i="19"/>
  <c r="F6866" i="19"/>
  <c r="F6870" i="19"/>
  <c r="F6874" i="19"/>
  <c r="F6878" i="19"/>
  <c r="F6882" i="19"/>
  <c r="F6886" i="19"/>
  <c r="F6890" i="19"/>
  <c r="F6894" i="19"/>
  <c r="F6898" i="19"/>
  <c r="F6902" i="19"/>
  <c r="F6906" i="19"/>
  <c r="F6910" i="19"/>
  <c r="F6914" i="19"/>
  <c r="F6918" i="19"/>
  <c r="F6922" i="19"/>
  <c r="F6926" i="19"/>
  <c r="F6930" i="19"/>
  <c r="F6934" i="19"/>
  <c r="F6938" i="19"/>
  <c r="F6942" i="19"/>
  <c r="F6946" i="19"/>
  <c r="F6950" i="19"/>
  <c r="F6954" i="19"/>
  <c r="F6958" i="19"/>
  <c r="F6962" i="19"/>
  <c r="F6966" i="19"/>
  <c r="F6970" i="19"/>
  <c r="F6974" i="19"/>
  <c r="F6978" i="19"/>
  <c r="F6982" i="19"/>
  <c r="F6986" i="19"/>
  <c r="F6990" i="19"/>
  <c r="F6994" i="19"/>
  <c r="F6998" i="19"/>
  <c r="F7002" i="19"/>
  <c r="F7006" i="19"/>
  <c r="F7010" i="19"/>
  <c r="F7014" i="19"/>
  <c r="F7018" i="19"/>
  <c r="F7022" i="19"/>
  <c r="F7026" i="19"/>
  <c r="F7030" i="19"/>
  <c r="F7034" i="19"/>
  <c r="F7038" i="19"/>
  <c r="F7042" i="19"/>
  <c r="F7046" i="19"/>
  <c r="F7050" i="19"/>
  <c r="F7054" i="19"/>
  <c r="F7058" i="19"/>
  <c r="F7062" i="19"/>
  <c r="F7066" i="19"/>
  <c r="F7070" i="19"/>
  <c r="F7074" i="19"/>
  <c r="F7078" i="19"/>
  <c r="F7082" i="19"/>
  <c r="F7086" i="19"/>
  <c r="F7090" i="19"/>
  <c r="F7094" i="19"/>
  <c r="F7098" i="19"/>
  <c r="F7102" i="19"/>
  <c r="F7106" i="19"/>
  <c r="F7110" i="19"/>
  <c r="F7114" i="19"/>
  <c r="F7118" i="19"/>
  <c r="F7122" i="19"/>
  <c r="F7126" i="19"/>
  <c r="F7130" i="19"/>
  <c r="F7134" i="19"/>
  <c r="F7138" i="19"/>
  <c r="F7142" i="19"/>
  <c r="F7146" i="19"/>
  <c r="F7150" i="19"/>
  <c r="F7154" i="19"/>
  <c r="F7158" i="19"/>
  <c r="F7162" i="19"/>
  <c r="F7166" i="19"/>
  <c r="F7170" i="19"/>
  <c r="F7174" i="19"/>
  <c r="F7178" i="19"/>
  <c r="F7182" i="19"/>
  <c r="F7186" i="19"/>
  <c r="F7190" i="19"/>
  <c r="F7194" i="19"/>
  <c r="F7198" i="19"/>
  <c r="F7202" i="19"/>
  <c r="F7206" i="19"/>
  <c r="F7210" i="19"/>
  <c r="F7214" i="19"/>
  <c r="F7218" i="19"/>
  <c r="F7222" i="19"/>
  <c r="F7226" i="19"/>
  <c r="F7230" i="19"/>
  <c r="F7234" i="19"/>
  <c r="F7238" i="19"/>
  <c r="F7242" i="19"/>
  <c r="F7246" i="19"/>
  <c r="F7250" i="19"/>
  <c r="F7254" i="19"/>
  <c r="F7258" i="19"/>
  <c r="F7262" i="19"/>
  <c r="F7266" i="19"/>
  <c r="F7270" i="19"/>
  <c r="F7274" i="19"/>
  <c r="F7278" i="19"/>
  <c r="F7282" i="19"/>
  <c r="F7286" i="19"/>
  <c r="F7290" i="19"/>
  <c r="F7294" i="19"/>
  <c r="F7298" i="19"/>
  <c r="F7302" i="19"/>
  <c r="F7306" i="19"/>
  <c r="F7310" i="19"/>
  <c r="F7314" i="19"/>
  <c r="F1646" i="19"/>
  <c r="F1650" i="19"/>
  <c r="F1654" i="19"/>
  <c r="F1658" i="19"/>
  <c r="F1662" i="19"/>
  <c r="F1666" i="19"/>
  <c r="F1670" i="19"/>
  <c r="F1674" i="19"/>
  <c r="F1678" i="19"/>
  <c r="F1682" i="19"/>
  <c r="F1686" i="19"/>
  <c r="F1690" i="19"/>
  <c r="F1694" i="19"/>
  <c r="F1698" i="19"/>
  <c r="F1702" i="19"/>
  <c r="F1706" i="19"/>
  <c r="F1710" i="19"/>
  <c r="F1714" i="19"/>
  <c r="F1718" i="19"/>
  <c r="F1722" i="19"/>
  <c r="F1726" i="19"/>
  <c r="F1730" i="19"/>
  <c r="F1734" i="19"/>
  <c r="F1738" i="19"/>
  <c r="F1742" i="19"/>
  <c r="F1746" i="19"/>
  <c r="F1750" i="19"/>
  <c r="F1754" i="19"/>
  <c r="F1758" i="19"/>
  <c r="F1762" i="19"/>
  <c r="F1766" i="19"/>
  <c r="F1770" i="19"/>
  <c r="F1774" i="19"/>
  <c r="F1778" i="19"/>
  <c r="F1782" i="19"/>
  <c r="F1786" i="19"/>
  <c r="F1790" i="19"/>
  <c r="F1794" i="19"/>
  <c r="F1798" i="19"/>
  <c r="F1802" i="19"/>
  <c r="F1806" i="19"/>
  <c r="F1810" i="19"/>
  <c r="F1814" i="19"/>
  <c r="F1818" i="19"/>
  <c r="F1822" i="19"/>
  <c r="F1826" i="19"/>
  <c r="F1830" i="19"/>
  <c r="F1834" i="19"/>
  <c r="F1838" i="19"/>
  <c r="F1842" i="19"/>
  <c r="F1846" i="19"/>
  <c r="F1850" i="19"/>
  <c r="F1854" i="19"/>
  <c r="F1858" i="19"/>
  <c r="F1862" i="19"/>
  <c r="F1866" i="19"/>
  <c r="F1870" i="19"/>
  <c r="F1874" i="19"/>
  <c r="F1878" i="19"/>
  <c r="F1882" i="19"/>
  <c r="F1886" i="19"/>
  <c r="F1890" i="19"/>
  <c r="F1894" i="19"/>
  <c r="F1898" i="19"/>
  <c r="F1902" i="19"/>
  <c r="F1906" i="19"/>
  <c r="F1910" i="19"/>
  <c r="F1914" i="19"/>
  <c r="F1918" i="19"/>
  <c r="F1922" i="19"/>
  <c r="F1926" i="19"/>
  <c r="F1930" i="19"/>
  <c r="F1934" i="19"/>
  <c r="F1938" i="19"/>
  <c r="F1942" i="19"/>
  <c r="F1946" i="19"/>
  <c r="F1950" i="19"/>
  <c r="F1954" i="19"/>
  <c r="F1958" i="19"/>
  <c r="F1962" i="19"/>
  <c r="F1966" i="19"/>
  <c r="F1970" i="19"/>
  <c r="F1974" i="19"/>
  <c r="F1978" i="19"/>
  <c r="F1982" i="19"/>
  <c r="F1986" i="19"/>
  <c r="F1990" i="19"/>
  <c r="F1994" i="19"/>
  <c r="F1998" i="19"/>
  <c r="F2002" i="19"/>
  <c r="F2006" i="19"/>
  <c r="F2010" i="19"/>
  <c r="F2014" i="19"/>
  <c r="F2018" i="19"/>
  <c r="F2022" i="19"/>
  <c r="F2026" i="19"/>
  <c r="F2030" i="19"/>
  <c r="F2034" i="19"/>
  <c r="F2038" i="19"/>
  <c r="F2042" i="19"/>
  <c r="F2046" i="19"/>
  <c r="F2050" i="19"/>
  <c r="F2054" i="19"/>
  <c r="F2058" i="19"/>
  <c r="F2062" i="19"/>
  <c r="F2066" i="19"/>
  <c r="F2070" i="19"/>
  <c r="F2074" i="19"/>
  <c r="F2078" i="19"/>
  <c r="F2082" i="19"/>
  <c r="F2086" i="19"/>
  <c r="F2090" i="19"/>
  <c r="F2094" i="19"/>
  <c r="F2098" i="19"/>
  <c r="F2102" i="19"/>
  <c r="F2106" i="19"/>
  <c r="F2110" i="19"/>
  <c r="F2114" i="19"/>
  <c r="F2118" i="19"/>
  <c r="F2122" i="19"/>
  <c r="F2126" i="19"/>
  <c r="F2130" i="19"/>
  <c r="F2134" i="19"/>
  <c r="F2138" i="19"/>
  <c r="F2142" i="19"/>
  <c r="F2146" i="19"/>
  <c r="F2150" i="19"/>
  <c r="F2154" i="19"/>
  <c r="F2158" i="19"/>
  <c r="F2162" i="19"/>
  <c r="F2166" i="19"/>
  <c r="F2170" i="19"/>
  <c r="F2174" i="19"/>
  <c r="F2178" i="19"/>
  <c r="F2182" i="19"/>
  <c r="F2186" i="19"/>
  <c r="F2190" i="19"/>
  <c r="F2194" i="19"/>
  <c r="F2198" i="19"/>
  <c r="F2202" i="19"/>
  <c r="F2206" i="19"/>
  <c r="F2210" i="19"/>
  <c r="F2214" i="19"/>
  <c r="F2218" i="19"/>
  <c r="F2222" i="19"/>
  <c r="F2226" i="19"/>
  <c r="F2230" i="19"/>
  <c r="F2234" i="19"/>
  <c r="F2238" i="19"/>
  <c r="F2242" i="19"/>
  <c r="F2246" i="19"/>
  <c r="F2250" i="19"/>
  <c r="F2254" i="19"/>
  <c r="F2258" i="19"/>
  <c r="F2262" i="19"/>
  <c r="F2266" i="19"/>
  <c r="F2270" i="19"/>
  <c r="F2274" i="19"/>
  <c r="F2278" i="19"/>
  <c r="F2282" i="19"/>
  <c r="F2286" i="19"/>
  <c r="F2290" i="19"/>
  <c r="F2294" i="19"/>
  <c r="F2298" i="19"/>
  <c r="F2302" i="19"/>
  <c r="F2306" i="19"/>
  <c r="F2310" i="19"/>
  <c r="F2314" i="19"/>
  <c r="F2318" i="19"/>
  <c r="F2322" i="19"/>
  <c r="F2326" i="19"/>
  <c r="F2330" i="19"/>
  <c r="F2334" i="19"/>
  <c r="F2338" i="19"/>
  <c r="F2342" i="19"/>
  <c r="F2346" i="19"/>
  <c r="F2350" i="19"/>
  <c r="F2354" i="19"/>
  <c r="F2358" i="19"/>
  <c r="F2362" i="19"/>
  <c r="F2366" i="19"/>
  <c r="F2370" i="19"/>
  <c r="F2374" i="19"/>
  <c r="F2378" i="19"/>
  <c r="F2382" i="19"/>
  <c r="F2386" i="19"/>
  <c r="F2390" i="19"/>
  <c r="F2394" i="19"/>
  <c r="F2398" i="19"/>
  <c r="F2402" i="19"/>
  <c r="F2406" i="19"/>
  <c r="F2410" i="19"/>
  <c r="F2414" i="19"/>
  <c r="F2418" i="19"/>
  <c r="F2422" i="19"/>
  <c r="F2426" i="19"/>
  <c r="F2430" i="19"/>
  <c r="F2434" i="19"/>
  <c r="F2438" i="19"/>
  <c r="F2442" i="19"/>
  <c r="F2446" i="19"/>
  <c r="F2450" i="19"/>
  <c r="F2454" i="19"/>
  <c r="F2458" i="19"/>
  <c r="F2462" i="19"/>
  <c r="F2466" i="19"/>
  <c r="F2470" i="19"/>
  <c r="F2474" i="19"/>
  <c r="F2478" i="19"/>
  <c r="F2482" i="19"/>
  <c r="F2486" i="19"/>
  <c r="F2490" i="19"/>
  <c r="F2494" i="19"/>
  <c r="F2498" i="19"/>
  <c r="F2502" i="19"/>
  <c r="F2506" i="19"/>
  <c r="F2510" i="19"/>
  <c r="F2514" i="19"/>
  <c r="F2518" i="19"/>
  <c r="F2522" i="19"/>
  <c r="F2526" i="19"/>
  <c r="F2530" i="19"/>
  <c r="F2534" i="19"/>
  <c r="F2538" i="19"/>
  <c r="F2542" i="19"/>
  <c r="F2546" i="19"/>
  <c r="F2550" i="19"/>
  <c r="F2554" i="19"/>
  <c r="F2558" i="19"/>
  <c r="F2562" i="19"/>
  <c r="F2566" i="19"/>
  <c r="F2570" i="19"/>
  <c r="F2574" i="19"/>
  <c r="F2578" i="19"/>
  <c r="F2582" i="19"/>
  <c r="F2586" i="19"/>
  <c r="F2590" i="19"/>
  <c r="F2594" i="19"/>
  <c r="F2598" i="19"/>
  <c r="F2602" i="19"/>
  <c r="F2606" i="19"/>
  <c r="F2610" i="19"/>
  <c r="F2614" i="19"/>
  <c r="F2618" i="19"/>
  <c r="F2622" i="19"/>
  <c r="F2626" i="19"/>
  <c r="F2630" i="19"/>
  <c r="F2634" i="19"/>
  <c r="F2638" i="19"/>
  <c r="F2642" i="19"/>
  <c r="F2646" i="19"/>
  <c r="F2650" i="19"/>
  <c r="F2654" i="19"/>
  <c r="F2658" i="19"/>
  <c r="F2662" i="19"/>
  <c r="F2666" i="19"/>
  <c r="F2670" i="19"/>
  <c r="F2674" i="19"/>
  <c r="F2678" i="19"/>
  <c r="F2682" i="19"/>
  <c r="F2686" i="19"/>
  <c r="F2690" i="19"/>
  <c r="F2694" i="19"/>
  <c r="F2698" i="19"/>
  <c r="F2702" i="19"/>
  <c r="F2706" i="19"/>
  <c r="F2710" i="19"/>
  <c r="F2714" i="19"/>
  <c r="F2718" i="19"/>
  <c r="F2722" i="19"/>
  <c r="F2726" i="19"/>
  <c r="F2730" i="19"/>
  <c r="F2734" i="19"/>
  <c r="F2738" i="19"/>
  <c r="F2742" i="19"/>
  <c r="F2746" i="19"/>
  <c r="F2750" i="19"/>
  <c r="F2754" i="19"/>
  <c r="F2758" i="19"/>
  <c r="F2762" i="19"/>
  <c r="F2766" i="19"/>
  <c r="F2770" i="19"/>
  <c r="F2774" i="19"/>
  <c r="F2778" i="19"/>
  <c r="F2782" i="19"/>
  <c r="F2786" i="19"/>
  <c r="F2790" i="19"/>
  <c r="F2794" i="19"/>
  <c r="F2798" i="19"/>
  <c r="F2802" i="19"/>
  <c r="F2806" i="19"/>
  <c r="F2810" i="19"/>
  <c r="F2814" i="19"/>
  <c r="F2818" i="19"/>
  <c r="F2822" i="19"/>
  <c r="F2826" i="19"/>
  <c r="F2830" i="19"/>
  <c r="F2834" i="19"/>
  <c r="F2838" i="19"/>
  <c r="F2842" i="19"/>
  <c r="F2846" i="19"/>
  <c r="F2850" i="19"/>
  <c r="F2854" i="19"/>
  <c r="F2858" i="19"/>
  <c r="F2862" i="19"/>
  <c r="F2866" i="19"/>
  <c r="F2870" i="19"/>
  <c r="F2874" i="19"/>
  <c r="F2878" i="19"/>
  <c r="F2882" i="19"/>
  <c r="F2886" i="19"/>
  <c r="F2890" i="19"/>
  <c r="F2894" i="19"/>
  <c r="F2898" i="19"/>
  <c r="F2902" i="19"/>
  <c r="F2906" i="19"/>
  <c r="F2910" i="19"/>
  <c r="F2914" i="19"/>
  <c r="F2918" i="19"/>
  <c r="F2922" i="19"/>
  <c r="F2926" i="19"/>
  <c r="F2930" i="19"/>
  <c r="F2934" i="19"/>
  <c r="F2938" i="19"/>
  <c r="F2942" i="19"/>
  <c r="F2946" i="19"/>
  <c r="F2950" i="19"/>
  <c r="F2954" i="19"/>
  <c r="F2958" i="19"/>
  <c r="F2962" i="19"/>
  <c r="F2966" i="19"/>
  <c r="F2970" i="19"/>
  <c r="F2974" i="19"/>
  <c r="F2978" i="19"/>
  <c r="F2982" i="19"/>
  <c r="F2986" i="19"/>
  <c r="F2990" i="19"/>
  <c r="F2994" i="19"/>
  <c r="F2998" i="19"/>
  <c r="F3002" i="19"/>
  <c r="F3006" i="19"/>
  <c r="F3010" i="19"/>
  <c r="F3014" i="19"/>
  <c r="F3018" i="19"/>
  <c r="F3022" i="19"/>
  <c r="F3026" i="19"/>
  <c r="F3030" i="19"/>
  <c r="F3034" i="19"/>
  <c r="F3038" i="19"/>
  <c r="F3042" i="19"/>
  <c r="F3046" i="19"/>
  <c r="F3050" i="19"/>
  <c r="F3054" i="19"/>
  <c r="F3058" i="19"/>
  <c r="F3062" i="19"/>
  <c r="F3066" i="19"/>
  <c r="F3070" i="19"/>
  <c r="F3074" i="19"/>
  <c r="F3078" i="19"/>
  <c r="F3082" i="19"/>
  <c r="F3086" i="19"/>
  <c r="F3090" i="19"/>
  <c r="F3094" i="19"/>
  <c r="F3098" i="19"/>
  <c r="F3102" i="19"/>
  <c r="F3106" i="19"/>
  <c r="F3110" i="19"/>
  <c r="F3114" i="19"/>
  <c r="F3118" i="19"/>
  <c r="F3122" i="19"/>
  <c r="F3126" i="19"/>
  <c r="F3130" i="19"/>
  <c r="F3134" i="19"/>
  <c r="F3138" i="19"/>
  <c r="F3142" i="19"/>
  <c r="F3146" i="19"/>
  <c r="F3150" i="19"/>
  <c r="F3154" i="19"/>
  <c r="F3158" i="19"/>
  <c r="F3162" i="19"/>
  <c r="F3166" i="19"/>
  <c r="F3170" i="19"/>
  <c r="F3174" i="19"/>
  <c r="F3178" i="19"/>
  <c r="F3182" i="19"/>
  <c r="F3186" i="19"/>
  <c r="F3190" i="19"/>
  <c r="F3194" i="19"/>
  <c r="F3198" i="19"/>
  <c r="F3202" i="19"/>
  <c r="F3206" i="19"/>
  <c r="F3210" i="19"/>
  <c r="F3214" i="19"/>
  <c r="F3218" i="19"/>
  <c r="F3222" i="19"/>
  <c r="F3226" i="19"/>
  <c r="F3230" i="19"/>
  <c r="F3234" i="19"/>
  <c r="F3238" i="19"/>
  <c r="F3242" i="19"/>
  <c r="F3246" i="19"/>
  <c r="F3250" i="19"/>
  <c r="F3254" i="19"/>
  <c r="F3258" i="19"/>
  <c r="F3262" i="19"/>
  <c r="F3266" i="19"/>
  <c r="F3270" i="19"/>
  <c r="F3274" i="19"/>
  <c r="F3278" i="19"/>
  <c r="F3282" i="19"/>
  <c r="F3286" i="19"/>
  <c r="F3290" i="19"/>
  <c r="F3294" i="19"/>
  <c r="F3298" i="19"/>
  <c r="F3302" i="19"/>
  <c r="F3306" i="19"/>
  <c r="F3310" i="19"/>
  <c r="F3314" i="19"/>
  <c r="F3318" i="19"/>
  <c r="F3322" i="19"/>
  <c r="F3326" i="19"/>
  <c r="F3330" i="19"/>
  <c r="F3334" i="19"/>
  <c r="F3338" i="19"/>
  <c r="F3342" i="19"/>
  <c r="F3346" i="19"/>
  <c r="F3350" i="19"/>
  <c r="F3354" i="19"/>
  <c r="F3358" i="19"/>
  <c r="F3362" i="19"/>
  <c r="F3366" i="19"/>
  <c r="F3370" i="19"/>
  <c r="F3374" i="19"/>
  <c r="F3378" i="19"/>
  <c r="F3382" i="19"/>
  <c r="F3386" i="19"/>
  <c r="F3390" i="19"/>
  <c r="F3394" i="19"/>
  <c r="F3398" i="19"/>
  <c r="F3402" i="19"/>
  <c r="F3406" i="19"/>
  <c r="F3410" i="19"/>
  <c r="F3414" i="19"/>
  <c r="F3418" i="19"/>
  <c r="F3422" i="19"/>
  <c r="F3426" i="19"/>
  <c r="F3430" i="19"/>
  <c r="F3434" i="19"/>
  <c r="F3438" i="19"/>
  <c r="F3442" i="19"/>
  <c r="F3446" i="19"/>
  <c r="F3450" i="19"/>
  <c r="F3454" i="19"/>
  <c r="F3458" i="19"/>
  <c r="F3462" i="19"/>
  <c r="F3466" i="19"/>
  <c r="F3470" i="19"/>
  <c r="F3474" i="19"/>
  <c r="F3478" i="19"/>
  <c r="F3482" i="19"/>
  <c r="F3486" i="19"/>
  <c r="F3490" i="19"/>
  <c r="F3494" i="19"/>
  <c r="F3498" i="19"/>
  <c r="F3502" i="19"/>
  <c r="F3506" i="19"/>
  <c r="F3510" i="19"/>
  <c r="F3514" i="19"/>
  <c r="F3518" i="19"/>
  <c r="F3522" i="19"/>
  <c r="F3526" i="19"/>
  <c r="F3530" i="19"/>
  <c r="F3534" i="19"/>
  <c r="F3538" i="19"/>
  <c r="F3542" i="19"/>
  <c r="F3546" i="19"/>
  <c r="F3550" i="19"/>
  <c r="F3554" i="19"/>
  <c r="F3558" i="19"/>
  <c r="F3562" i="19"/>
  <c r="F3566" i="19"/>
  <c r="F3570" i="19"/>
  <c r="F3574" i="19"/>
  <c r="F3578" i="19"/>
  <c r="F3582" i="19"/>
  <c r="F3586" i="19"/>
  <c r="F3590" i="19"/>
  <c r="F3594" i="19"/>
  <c r="F3598" i="19"/>
  <c r="F3602" i="19"/>
  <c r="F3606" i="19"/>
  <c r="F3610" i="19"/>
  <c r="F3614" i="19"/>
  <c r="F3618" i="19"/>
  <c r="F3622" i="19"/>
  <c r="F3626" i="19"/>
  <c r="F3630" i="19"/>
  <c r="F3634" i="19"/>
  <c r="F3638" i="19"/>
  <c r="F3642" i="19"/>
  <c r="F3646" i="19"/>
  <c r="F3650" i="19"/>
  <c r="F3654" i="19"/>
  <c r="F3658" i="19"/>
  <c r="F3662" i="19"/>
  <c r="F3666" i="19"/>
  <c r="F3670" i="19"/>
  <c r="F3674" i="19"/>
  <c r="F3678" i="19"/>
  <c r="F3682" i="19"/>
  <c r="F3686" i="19"/>
  <c r="F3690" i="19"/>
  <c r="F3694" i="19"/>
  <c r="F3698" i="19"/>
  <c r="F3702" i="19"/>
  <c r="F3706" i="19"/>
  <c r="F3710" i="19"/>
  <c r="F3714" i="19"/>
  <c r="F3718" i="19"/>
  <c r="F3722" i="19"/>
  <c r="F3726" i="19"/>
  <c r="F3730" i="19"/>
  <c r="F3734" i="19"/>
  <c r="F3738" i="19"/>
  <c r="F3742" i="19"/>
  <c r="F3746" i="19"/>
  <c r="F3750" i="19"/>
  <c r="F3754" i="19"/>
  <c r="F3758" i="19"/>
  <c r="F3762" i="19"/>
  <c r="F3766" i="19"/>
  <c r="F3770" i="19"/>
  <c r="F3774" i="19"/>
  <c r="F3778" i="19"/>
  <c r="F3782" i="19"/>
  <c r="F3786" i="19"/>
  <c r="F3790" i="19"/>
  <c r="F3794" i="19"/>
  <c r="F3798" i="19"/>
  <c r="F3802" i="19"/>
  <c r="F3806" i="19"/>
  <c r="F3810" i="19"/>
  <c r="F3814" i="19"/>
  <c r="F3818" i="19"/>
  <c r="F3822" i="19"/>
  <c r="F3826" i="19"/>
  <c r="F3830" i="19"/>
  <c r="F3834" i="19"/>
  <c r="F3838" i="19"/>
  <c r="F3842" i="19"/>
  <c r="F3846" i="19"/>
  <c r="F3850" i="19"/>
  <c r="F3854" i="19"/>
  <c r="F3858" i="19"/>
  <c r="F3862" i="19"/>
  <c r="F3866" i="19"/>
  <c r="F3870" i="19"/>
  <c r="F3874" i="19"/>
  <c r="F3878" i="19"/>
  <c r="F3882" i="19"/>
  <c r="F3886" i="19"/>
  <c r="F3890" i="19"/>
  <c r="F3894" i="19"/>
  <c r="F3898" i="19"/>
  <c r="F3902" i="19"/>
  <c r="F3906" i="19"/>
  <c r="F3910" i="19"/>
  <c r="F3914" i="19"/>
  <c r="F3918" i="19"/>
  <c r="F3922" i="19"/>
  <c r="F3926" i="19"/>
  <c r="F3930" i="19"/>
  <c r="F3934" i="19"/>
  <c r="F3938" i="19"/>
  <c r="F3942" i="19"/>
  <c r="F3946" i="19"/>
  <c r="F3950" i="19"/>
  <c r="F3954" i="19"/>
  <c r="F3958" i="19"/>
  <c r="F3962" i="19"/>
  <c r="F3966" i="19"/>
  <c r="F3970" i="19"/>
  <c r="F3974" i="19"/>
  <c r="F3978" i="19"/>
  <c r="F3982" i="19"/>
  <c r="F3986" i="19"/>
  <c r="F3990" i="19"/>
  <c r="F3994" i="19"/>
  <c r="F3998" i="19"/>
  <c r="F4002" i="19"/>
  <c r="F4006" i="19"/>
  <c r="F4010" i="19"/>
  <c r="F4014" i="19"/>
  <c r="F4018" i="19"/>
  <c r="F4022" i="19"/>
  <c r="F4026" i="19"/>
  <c r="F4030" i="19"/>
  <c r="F4034" i="19"/>
  <c r="F4038" i="19"/>
  <c r="F4042" i="19"/>
  <c r="F4046" i="19"/>
  <c r="F4050" i="19"/>
  <c r="F4054" i="19"/>
  <c r="F4058" i="19"/>
  <c r="F4062" i="19"/>
  <c r="F4066" i="19"/>
  <c r="F4070" i="19"/>
  <c r="F4074" i="19"/>
  <c r="F4078" i="19"/>
  <c r="F4082" i="19"/>
  <c r="F4086" i="19"/>
  <c r="F4090" i="19"/>
  <c r="F4094" i="19"/>
  <c r="F4098" i="19"/>
  <c r="F4102" i="19"/>
  <c r="F4106" i="19"/>
  <c r="F4110" i="19"/>
  <c r="F4114" i="19"/>
  <c r="F4118" i="19"/>
  <c r="F4122" i="19"/>
  <c r="F4126" i="19"/>
  <c r="F4130" i="19"/>
  <c r="F4134" i="19"/>
  <c r="F4138" i="19"/>
  <c r="F4142" i="19"/>
  <c r="F4146" i="19"/>
  <c r="F4150" i="19"/>
  <c r="F4154" i="19"/>
  <c r="F4158" i="19"/>
  <c r="F4162" i="19"/>
  <c r="F4166" i="19"/>
  <c r="F4170" i="19"/>
  <c r="F4174" i="19"/>
  <c r="F4178" i="19"/>
  <c r="F4182" i="19"/>
  <c r="F4186" i="19"/>
  <c r="F4190" i="19"/>
  <c r="F4194" i="19"/>
  <c r="F4198" i="19"/>
  <c r="F4202" i="19"/>
  <c r="F4206" i="19"/>
  <c r="F4210" i="19"/>
  <c r="F4214" i="19"/>
  <c r="F4218" i="19"/>
  <c r="F4222" i="19"/>
  <c r="F4226" i="19"/>
  <c r="F4230" i="19"/>
  <c r="F4234" i="19"/>
  <c r="F4238" i="19"/>
  <c r="F4242" i="19"/>
  <c r="F4246" i="19"/>
  <c r="F4250" i="19"/>
  <c r="F4254" i="19"/>
  <c r="F4258" i="19"/>
  <c r="F4262" i="19"/>
  <c r="F4266" i="19"/>
  <c r="F4270" i="19"/>
  <c r="F4274" i="19"/>
  <c r="F4278" i="19"/>
  <c r="F4282" i="19"/>
  <c r="F4286" i="19"/>
  <c r="F4290" i="19"/>
  <c r="F4294" i="19"/>
  <c r="F4298" i="19"/>
  <c r="F4302" i="19"/>
  <c r="F4306" i="19"/>
  <c r="F4310" i="19"/>
  <c r="F4314" i="19"/>
  <c r="F4318" i="19"/>
  <c r="F4322" i="19"/>
  <c r="F4326" i="19"/>
  <c r="F4330" i="19"/>
  <c r="F4334" i="19"/>
  <c r="F4338" i="19"/>
  <c r="F4342" i="19"/>
  <c r="F4346" i="19"/>
  <c r="F4350" i="19"/>
  <c r="F4354" i="19"/>
  <c r="F4358" i="19"/>
  <c r="F4362" i="19"/>
  <c r="F4366" i="19"/>
  <c r="F4370" i="19"/>
  <c r="F4374" i="19"/>
  <c r="F4378" i="19"/>
  <c r="F4382" i="19"/>
  <c r="F4386" i="19"/>
  <c r="F4390" i="19"/>
  <c r="F4394" i="19"/>
  <c r="F4398" i="19"/>
  <c r="F4402" i="19"/>
  <c r="F4406" i="19"/>
  <c r="F4410" i="19"/>
  <c r="F4414" i="19"/>
  <c r="F4418" i="19"/>
  <c r="F4422" i="19"/>
  <c r="F4426" i="19"/>
  <c r="F4430" i="19"/>
  <c r="F4434" i="19"/>
  <c r="F4438" i="19"/>
  <c r="F4442" i="19"/>
  <c r="F4446" i="19"/>
  <c r="F4450" i="19"/>
  <c r="F4454" i="19"/>
  <c r="F4458" i="19"/>
  <c r="F4462" i="19"/>
  <c r="F4466" i="19"/>
  <c r="F4470" i="19"/>
  <c r="F4474" i="19"/>
  <c r="F4478" i="19"/>
  <c r="F4482" i="19"/>
  <c r="F4486" i="19"/>
  <c r="F4490" i="19"/>
  <c r="F4494" i="19"/>
  <c r="F4498" i="19"/>
  <c r="F4502" i="19"/>
  <c r="F4506" i="19"/>
  <c r="F4510" i="19"/>
  <c r="F4514" i="19"/>
  <c r="F4518" i="19"/>
  <c r="F4522" i="19"/>
  <c r="F4526" i="19"/>
  <c r="F4530" i="19"/>
  <c r="F4534" i="19"/>
  <c r="F4538" i="19"/>
  <c r="F4542" i="19"/>
  <c r="F4546" i="19"/>
  <c r="F4550" i="19"/>
  <c r="F4554" i="19"/>
  <c r="F4558" i="19"/>
  <c r="F4562" i="19"/>
  <c r="F4566" i="19"/>
  <c r="F4570" i="19"/>
  <c r="F4574" i="19"/>
  <c r="F4578" i="19"/>
  <c r="F4582" i="19"/>
  <c r="F4586" i="19"/>
  <c r="F4590" i="19"/>
  <c r="F4594" i="19"/>
  <c r="F4598" i="19"/>
  <c r="F4602" i="19"/>
  <c r="F4606" i="19"/>
  <c r="F4610" i="19"/>
  <c r="F4614" i="19"/>
  <c r="F4618" i="19"/>
  <c r="F4622" i="19"/>
  <c r="F4626" i="19"/>
  <c r="F4630" i="19"/>
  <c r="F4634" i="19"/>
  <c r="F4638" i="19"/>
  <c r="F4642" i="19"/>
  <c r="F4646" i="19"/>
  <c r="F4650" i="19"/>
  <c r="F4654" i="19"/>
  <c r="F4658" i="19"/>
  <c r="F4662" i="19"/>
  <c r="F4666" i="19"/>
  <c r="F4670" i="19"/>
  <c r="F4674" i="19"/>
  <c r="F4678" i="19"/>
  <c r="F4682" i="19"/>
  <c r="F4686" i="19"/>
  <c r="F4690" i="19"/>
  <c r="F4694" i="19"/>
  <c r="F4698" i="19"/>
  <c r="F4702" i="19"/>
  <c r="F4706" i="19"/>
  <c r="F4710" i="19"/>
  <c r="F4714" i="19"/>
  <c r="F4718" i="19"/>
  <c r="F4722" i="19"/>
  <c r="F4726" i="19"/>
  <c r="F4730" i="19"/>
  <c r="F4734" i="19"/>
  <c r="F4738" i="19"/>
  <c r="F4742" i="19"/>
  <c r="F4746" i="19"/>
  <c r="F4750" i="19"/>
  <c r="F4754" i="19"/>
  <c r="F4758" i="19"/>
  <c r="F4762" i="19"/>
  <c r="F4766" i="19"/>
  <c r="F4770" i="19"/>
  <c r="F4774" i="19"/>
  <c r="F4778" i="19"/>
  <c r="F4782" i="19"/>
  <c r="F4786" i="19"/>
  <c r="F4790" i="19"/>
  <c r="F4794" i="19"/>
  <c r="F4798" i="19"/>
  <c r="F4802" i="19"/>
  <c r="F4806" i="19"/>
  <c r="F4810" i="19"/>
  <c r="F4814" i="19"/>
  <c r="F4818" i="19"/>
  <c r="F4822" i="19"/>
  <c r="F4826" i="19"/>
  <c r="F4830" i="19"/>
  <c r="F4834" i="19"/>
  <c r="F4838" i="19"/>
  <c r="F4842" i="19"/>
  <c r="F4846" i="19"/>
  <c r="F4850" i="19"/>
  <c r="F4854" i="19"/>
  <c r="F4858" i="19"/>
  <c r="F4862" i="19"/>
  <c r="F4866" i="19"/>
  <c r="F4870" i="19"/>
  <c r="F4874" i="19"/>
  <c r="F4878" i="19"/>
  <c r="F4882" i="19"/>
  <c r="F4886" i="19"/>
  <c r="F4890" i="19"/>
  <c r="F4894" i="19"/>
  <c r="F4898" i="19"/>
  <c r="F4902" i="19"/>
  <c r="F4906" i="19"/>
  <c r="F4910" i="19"/>
  <c r="F4914" i="19"/>
  <c r="F4918" i="19"/>
  <c r="F4922" i="19"/>
  <c r="F4926" i="19"/>
  <c r="F4930" i="19"/>
  <c r="F4934" i="19"/>
  <c r="F4938" i="19"/>
  <c r="F4942" i="19"/>
  <c r="F4946" i="19"/>
  <c r="F4950" i="19"/>
  <c r="F4954" i="19"/>
  <c r="F4958" i="19"/>
  <c r="F4962" i="19"/>
  <c r="F4966" i="19"/>
  <c r="F4970" i="19"/>
  <c r="F4974" i="19"/>
  <c r="F4978" i="19"/>
  <c r="F4982" i="19"/>
  <c r="F4986" i="19"/>
  <c r="F4990" i="19"/>
  <c r="F4994" i="19"/>
  <c r="F4998" i="19"/>
  <c r="F5002" i="19"/>
  <c r="F5006" i="19"/>
  <c r="F5010" i="19"/>
  <c r="F5014" i="19"/>
  <c r="F5018" i="19"/>
  <c r="F5022" i="19"/>
  <c r="F5026" i="19"/>
  <c r="F5030" i="19"/>
  <c r="F5034" i="19"/>
  <c r="F5038" i="19"/>
  <c r="F5042" i="19"/>
  <c r="F5046" i="19"/>
  <c r="F5050" i="19"/>
  <c r="F5054" i="19"/>
  <c r="F5058" i="19"/>
  <c r="F5062" i="19"/>
  <c r="F5066" i="19"/>
  <c r="F5070" i="19"/>
  <c r="F5074" i="19"/>
  <c r="F5078" i="19"/>
  <c r="F5082" i="19"/>
  <c r="F5086" i="19"/>
  <c r="F5090" i="19"/>
  <c r="F5094" i="19"/>
  <c r="F5098" i="19"/>
  <c r="F5102" i="19"/>
  <c r="F5106" i="19"/>
  <c r="F5110" i="19"/>
  <c r="F5114" i="19"/>
  <c r="F5118" i="19"/>
  <c r="F5122" i="19"/>
  <c r="F5126" i="19"/>
  <c r="F5130" i="19"/>
  <c r="F5134" i="19"/>
  <c r="F5138" i="19"/>
  <c r="F5142" i="19"/>
  <c r="F5146" i="19"/>
  <c r="F5150" i="19"/>
  <c r="F5154" i="19"/>
  <c r="F5158" i="19"/>
  <c r="F5162" i="19"/>
  <c r="F5166" i="19"/>
  <c r="F5170" i="19"/>
  <c r="F5174" i="19"/>
  <c r="F5178" i="19"/>
  <c r="F5182" i="19"/>
  <c r="F5186" i="19"/>
  <c r="F5190" i="19"/>
  <c r="F5194" i="19"/>
  <c r="F5198" i="19"/>
  <c r="F5202" i="19"/>
  <c r="F5206" i="19"/>
  <c r="F5210" i="19"/>
  <c r="F5214" i="19"/>
  <c r="F5218" i="19"/>
  <c r="F5222" i="19"/>
  <c r="F5226" i="19"/>
  <c r="F5230" i="19"/>
  <c r="F5234" i="19"/>
  <c r="F5238" i="19"/>
  <c r="F5242" i="19"/>
  <c r="F5246" i="19"/>
  <c r="F5250" i="19"/>
  <c r="F5254" i="19"/>
  <c r="F5258" i="19"/>
  <c r="F5262" i="19"/>
  <c r="F5266" i="19"/>
  <c r="F5270" i="19"/>
  <c r="F5274" i="19"/>
  <c r="F5278" i="19"/>
  <c r="F5282" i="19"/>
  <c r="F5286" i="19"/>
  <c r="F5290" i="19"/>
  <c r="F5294" i="19"/>
  <c r="F5298" i="19"/>
  <c r="F5302" i="19"/>
  <c r="F5306" i="19"/>
  <c r="F5310" i="19"/>
  <c r="F5314" i="19"/>
  <c r="F5318" i="19"/>
  <c r="F5322" i="19"/>
  <c r="F5326" i="19"/>
  <c r="F5330" i="19"/>
  <c r="F5334" i="19"/>
  <c r="F5338" i="19"/>
  <c r="F5342" i="19"/>
  <c r="F5346" i="19"/>
  <c r="F5350" i="19"/>
  <c r="F5354" i="19"/>
  <c r="F5358" i="19"/>
  <c r="F5362" i="19"/>
  <c r="F5366" i="19"/>
  <c r="F5370" i="19"/>
  <c r="F5374" i="19"/>
  <c r="F5378" i="19"/>
  <c r="F5382" i="19"/>
  <c r="F5386" i="19"/>
  <c r="F5390" i="19"/>
  <c r="F5394" i="19"/>
  <c r="F5398" i="19"/>
  <c r="F5402" i="19"/>
  <c r="F5406" i="19"/>
  <c r="F5410" i="19"/>
  <c r="F5414" i="19"/>
  <c r="F5418" i="19"/>
  <c r="F5422" i="19"/>
  <c r="F5426" i="19"/>
  <c r="F5430" i="19"/>
  <c r="F5434" i="19"/>
  <c r="F5438" i="19"/>
  <c r="F5442" i="19"/>
  <c r="F5446" i="19"/>
  <c r="F5450" i="19"/>
  <c r="F5454" i="19"/>
  <c r="F5458" i="19"/>
  <c r="F5462" i="19"/>
  <c r="F5466" i="19"/>
  <c r="F5470" i="19"/>
  <c r="F5474" i="19"/>
  <c r="F5478" i="19"/>
  <c r="F5482" i="19"/>
  <c r="F5486" i="19"/>
  <c r="F5490" i="19"/>
  <c r="F5494" i="19"/>
  <c r="F5498" i="19"/>
  <c r="F5502" i="19"/>
  <c r="F5506" i="19"/>
  <c r="F5510" i="19"/>
  <c r="F5514" i="19"/>
  <c r="F5518" i="19"/>
  <c r="F5522" i="19"/>
  <c r="F5526" i="19"/>
  <c r="F5530" i="19"/>
  <c r="F5534" i="19"/>
  <c r="F5538" i="19"/>
  <c r="F5542" i="19"/>
  <c r="F5546" i="19"/>
  <c r="F5550" i="19"/>
  <c r="F5554" i="19"/>
  <c r="F5558" i="19"/>
  <c r="F5562" i="19"/>
  <c r="F5566" i="19"/>
  <c r="F5570" i="19"/>
  <c r="F5574" i="19"/>
  <c r="F5578" i="19"/>
  <c r="F5582" i="19"/>
  <c r="F5586" i="19"/>
  <c r="F5590" i="19"/>
  <c r="F5594" i="19"/>
  <c r="F5598" i="19"/>
  <c r="F5602" i="19"/>
  <c r="F5606" i="19"/>
  <c r="F5610" i="19"/>
  <c r="F5614" i="19"/>
  <c r="F5618" i="19"/>
  <c r="F5622" i="19"/>
  <c r="F5626" i="19"/>
  <c r="F5630" i="19"/>
  <c r="F5634" i="19"/>
  <c r="F5638" i="19"/>
  <c r="F5642" i="19"/>
  <c r="F5646" i="19"/>
  <c r="F5650" i="19"/>
  <c r="F5654" i="19"/>
  <c r="F5658" i="19"/>
  <c r="F5662" i="19"/>
  <c r="F5752" i="19"/>
  <c r="F5756" i="19"/>
  <c r="F5760" i="19"/>
  <c r="F5764" i="19"/>
  <c r="F5768" i="19"/>
  <c r="F5772" i="19"/>
  <c r="F5776" i="19"/>
  <c r="F5780" i="19"/>
  <c r="F5784" i="19"/>
  <c r="F5788" i="19"/>
  <c r="F5792" i="19"/>
  <c r="F5796" i="19"/>
  <c r="F5800" i="19"/>
  <c r="F5804" i="19"/>
  <c r="F5808" i="19"/>
  <c r="F5812" i="19"/>
  <c r="F5816" i="19"/>
  <c r="F5820" i="19"/>
  <c r="F5824" i="19"/>
  <c r="F5828" i="19"/>
  <c r="F5832" i="19"/>
  <c r="F5836" i="19"/>
  <c r="F5840" i="19"/>
  <c r="F5844" i="19"/>
  <c r="F5848" i="19"/>
  <c r="F5852" i="19"/>
  <c r="F5856" i="19"/>
  <c r="F5860" i="19"/>
  <c r="F5864" i="19"/>
  <c r="F5868" i="19"/>
  <c r="F5872" i="19"/>
  <c r="F5876" i="19"/>
  <c r="F5880" i="19"/>
  <c r="F5884" i="19"/>
  <c r="F5888" i="19"/>
  <c r="F5892" i="19"/>
  <c r="F5896" i="19"/>
  <c r="F5900" i="19"/>
  <c r="F5904" i="19"/>
  <c r="F5908" i="19"/>
  <c r="F5912" i="19"/>
  <c r="F5916" i="19"/>
  <c r="F5920" i="19"/>
  <c r="F5924" i="19"/>
  <c r="F5928" i="19"/>
  <c r="F5932" i="19"/>
  <c r="F5936" i="19"/>
  <c r="F5940" i="19"/>
  <c r="F5944" i="19"/>
  <c r="F5948" i="19"/>
  <c r="F5952" i="19"/>
  <c r="F5956" i="19"/>
  <c r="F5960" i="19"/>
  <c r="F5964" i="19"/>
  <c r="F5968" i="19"/>
  <c r="F5972" i="19"/>
  <c r="F5976" i="19"/>
  <c r="F5980" i="19"/>
  <c r="F5984" i="19"/>
  <c r="F5988" i="19"/>
  <c r="F5992" i="19"/>
  <c r="F5996" i="19"/>
  <c r="F6000" i="19"/>
  <c r="F6004" i="19"/>
  <c r="F6008" i="19"/>
  <c r="F6012" i="19"/>
  <c r="F6016" i="19"/>
  <c r="F6020" i="19"/>
  <c r="F6024" i="19"/>
  <c r="F6028" i="19"/>
  <c r="F6032" i="19"/>
  <c r="F6036" i="19"/>
  <c r="F6040" i="19"/>
  <c r="F6044" i="19"/>
  <c r="F6048" i="19"/>
  <c r="F6052" i="19"/>
  <c r="F6056" i="19"/>
  <c r="F6060" i="19"/>
  <c r="F6064" i="19"/>
  <c r="F6068" i="19"/>
  <c r="F6072" i="19"/>
  <c r="F6076" i="19"/>
  <c r="F6080" i="19"/>
  <c r="F6084" i="19"/>
  <c r="F6088" i="19"/>
  <c r="F6092" i="19"/>
  <c r="F6096" i="19"/>
  <c r="F6100" i="19"/>
  <c r="F6104" i="19"/>
  <c r="F6108" i="19"/>
  <c r="F6112" i="19"/>
  <c r="F6116" i="19"/>
  <c r="F6120" i="19"/>
  <c r="F6124" i="19"/>
  <c r="F6128" i="19"/>
  <c r="F6132" i="19"/>
  <c r="F6136" i="19"/>
  <c r="F6140" i="19"/>
  <c r="F6144" i="19"/>
  <c r="F6148" i="19"/>
  <c r="F6152" i="19"/>
  <c r="F6156" i="19"/>
  <c r="F6160" i="19"/>
  <c r="F6164" i="19"/>
  <c r="F6168" i="19"/>
  <c r="F6172" i="19"/>
  <c r="F6176" i="19"/>
  <c r="F6180" i="19"/>
  <c r="F6184" i="19"/>
  <c r="F6188" i="19"/>
  <c r="F6192" i="19"/>
  <c r="F6196" i="19"/>
  <c r="F6200" i="19"/>
  <c r="F6204" i="19"/>
  <c r="F6208" i="19"/>
  <c r="F6212" i="19"/>
  <c r="F6216" i="19"/>
  <c r="F6220" i="19"/>
  <c r="F6224" i="19"/>
  <c r="F6228" i="19"/>
  <c r="F6232" i="19"/>
  <c r="F6236" i="19"/>
  <c r="F6240" i="19"/>
  <c r="F6244" i="19"/>
  <c r="F6248" i="19"/>
  <c r="F6252" i="19"/>
  <c r="F6256" i="19"/>
  <c r="F6260" i="19"/>
  <c r="F6264" i="19"/>
  <c r="F6268" i="19"/>
  <c r="F6272" i="19"/>
  <c r="F6276" i="19"/>
  <c r="F6280" i="19"/>
  <c r="F6284" i="19"/>
  <c r="F6288" i="19"/>
  <c r="F6292" i="19"/>
  <c r="F6296" i="19"/>
  <c r="F6300" i="19"/>
  <c r="F6304" i="19"/>
  <c r="F6308" i="19"/>
  <c r="F6312" i="19"/>
  <c r="F6316" i="19"/>
  <c r="F6320" i="19"/>
  <c r="F6324" i="19"/>
  <c r="F6328" i="19"/>
  <c r="F6332" i="19"/>
  <c r="F6335" i="19"/>
  <c r="F6339" i="19"/>
  <c r="F6343" i="19"/>
  <c r="F6347" i="19"/>
  <c r="F6351" i="19"/>
  <c r="F6355" i="19"/>
  <c r="F6359" i="19"/>
  <c r="F6363" i="19"/>
  <c r="F6367" i="19"/>
  <c r="F6371" i="19"/>
  <c r="F6375" i="19"/>
  <c r="F6379" i="19"/>
  <c r="F6383" i="19"/>
  <c r="F6387" i="19"/>
  <c r="F6391" i="19"/>
  <c r="F6395" i="19"/>
  <c r="F6399" i="19"/>
  <c r="F6403" i="19"/>
  <c r="F6407" i="19"/>
  <c r="F6411" i="19"/>
  <c r="F6415" i="19"/>
  <c r="F6419" i="19"/>
  <c r="F6423" i="19"/>
  <c r="F6427" i="19"/>
  <c r="F6431" i="19"/>
  <c r="F6435" i="19"/>
  <c r="F6439" i="19"/>
  <c r="F6443" i="19"/>
  <c r="F6447" i="19"/>
  <c r="F6451" i="19"/>
  <c r="F6455" i="19"/>
  <c r="F6459" i="19"/>
  <c r="F6463" i="19"/>
  <c r="F6467" i="19"/>
  <c r="F6471" i="19"/>
  <c r="F6475" i="19"/>
  <c r="F6479" i="19"/>
  <c r="F6483" i="19"/>
  <c r="F6487" i="19"/>
  <c r="F6491" i="19"/>
  <c r="F6495" i="19"/>
  <c r="F6499" i="19"/>
  <c r="F6503" i="19"/>
  <c r="F6507" i="19"/>
  <c r="F6511" i="19"/>
  <c r="F6515" i="19"/>
  <c r="F6519" i="19"/>
  <c r="F6523" i="19"/>
  <c r="F6527" i="19"/>
  <c r="F6531" i="19"/>
  <c r="F6535" i="19"/>
  <c r="F6539" i="19"/>
  <c r="F6543" i="19"/>
  <c r="F6547" i="19"/>
  <c r="F6551" i="19"/>
  <c r="F6555" i="19"/>
  <c r="F6559" i="19"/>
  <c r="F6563" i="19"/>
  <c r="F6567" i="19"/>
  <c r="F6571" i="19"/>
  <c r="F6575" i="19"/>
  <c r="F6579" i="19"/>
  <c r="F6583" i="19"/>
  <c r="F6587" i="19"/>
  <c r="F6591" i="19"/>
  <c r="F6595" i="19"/>
  <c r="F6599" i="19"/>
  <c r="F6603" i="19"/>
  <c r="F6607" i="19"/>
  <c r="F6611" i="19"/>
  <c r="F6615" i="19"/>
  <c r="F6619" i="19"/>
  <c r="F6623" i="19"/>
  <c r="F6627" i="19"/>
  <c r="F6631" i="19"/>
  <c r="F6635" i="19"/>
  <c r="F6639" i="19"/>
  <c r="F6643" i="19"/>
  <c r="F6647" i="19"/>
  <c r="F6651" i="19"/>
  <c r="F6655" i="19"/>
  <c r="F6659" i="19"/>
  <c r="F6663" i="19"/>
  <c r="F6667" i="19"/>
  <c r="F6671" i="19"/>
  <c r="F6675" i="19"/>
  <c r="F6679" i="19"/>
  <c r="F6683" i="19"/>
  <c r="F6687" i="19"/>
  <c r="F6691" i="19"/>
  <c r="F6695" i="19"/>
  <c r="F6699" i="19"/>
  <c r="F6703" i="19"/>
  <c r="F6707" i="19"/>
  <c r="F6711" i="19"/>
  <c r="F6715" i="19"/>
  <c r="F6719" i="19"/>
  <c r="F6723" i="19"/>
  <c r="F6727" i="19"/>
  <c r="F6731" i="19"/>
  <c r="F6735" i="19"/>
  <c r="F6739" i="19"/>
  <c r="F6743" i="19"/>
  <c r="F6747" i="19"/>
  <c r="F6751" i="19"/>
  <c r="F6755" i="19"/>
  <c r="F6759" i="19"/>
  <c r="F6763" i="19"/>
  <c r="F6767" i="19"/>
  <c r="F6771" i="19"/>
  <c r="F6775" i="19"/>
  <c r="F6779" i="19"/>
  <c r="F6783" i="19"/>
  <c r="F6787" i="19"/>
  <c r="F6791" i="19"/>
  <c r="F6795" i="19"/>
  <c r="F6799" i="19"/>
  <c r="F6803" i="19"/>
  <c r="F6807" i="19"/>
  <c r="F6811" i="19"/>
  <c r="F6815" i="19"/>
  <c r="F6819" i="19"/>
  <c r="F6823" i="19"/>
  <c r="F6827" i="19"/>
  <c r="F6831" i="19"/>
  <c r="F6835" i="19"/>
  <c r="F6839" i="19"/>
  <c r="F6843" i="19"/>
  <c r="F6847" i="19"/>
  <c r="F6851" i="19"/>
  <c r="F6855" i="19"/>
  <c r="F6859" i="19"/>
  <c r="F6863" i="19"/>
  <c r="F6867" i="19"/>
  <c r="F6871" i="19"/>
  <c r="F6875" i="19"/>
  <c r="F6879" i="19"/>
  <c r="F6883" i="19"/>
  <c r="F6887" i="19"/>
  <c r="F6891" i="19"/>
  <c r="F6895" i="19"/>
  <c r="F6899" i="19"/>
  <c r="F6903" i="19"/>
  <c r="F6907" i="19"/>
  <c r="F6911" i="19"/>
  <c r="F6915" i="19"/>
  <c r="F6919" i="19"/>
  <c r="F6923" i="19"/>
  <c r="F6927" i="19"/>
  <c r="F6931" i="19"/>
  <c r="F6935" i="19"/>
  <c r="F6939" i="19"/>
  <c r="F6943" i="19"/>
  <c r="F6947" i="19"/>
  <c r="F6951" i="19"/>
  <c r="F6955" i="19"/>
  <c r="F6959" i="19"/>
  <c r="F6963" i="19"/>
  <c r="F6967" i="19"/>
  <c r="F6971" i="19"/>
  <c r="F6975" i="19"/>
  <c r="F6979" i="19"/>
  <c r="F6983" i="19"/>
  <c r="F6987" i="19"/>
  <c r="F6991" i="19"/>
  <c r="F6995" i="19"/>
  <c r="F6999" i="19"/>
  <c r="F7003" i="19"/>
  <c r="F7007" i="19"/>
  <c r="F7011" i="19"/>
  <c r="F7015" i="19"/>
  <c r="F7019" i="19"/>
  <c r="F7023" i="19"/>
  <c r="F7027" i="19"/>
  <c r="F7031" i="19"/>
  <c r="F7035" i="19"/>
  <c r="F7039" i="19"/>
  <c r="F7043" i="19"/>
  <c r="F7047" i="19"/>
  <c r="F7051" i="19"/>
  <c r="F7055" i="19"/>
  <c r="F7059" i="19"/>
  <c r="F7063" i="19"/>
  <c r="F7067" i="19"/>
  <c r="F7071" i="19"/>
  <c r="F7075" i="19"/>
  <c r="F7079" i="19"/>
  <c r="F7083" i="19"/>
  <c r="F7087" i="19"/>
  <c r="F7091" i="19"/>
  <c r="F7095" i="19"/>
  <c r="F7099" i="19"/>
  <c r="F7103" i="19"/>
  <c r="F7107" i="19"/>
  <c r="F7111" i="19"/>
  <c r="F7115" i="19"/>
  <c r="F7119" i="19"/>
  <c r="F7123" i="19"/>
  <c r="F7127" i="19"/>
  <c r="F7131" i="19"/>
  <c r="F7135" i="19"/>
  <c r="F7139" i="19"/>
  <c r="F7143" i="19"/>
  <c r="F7147" i="19"/>
  <c r="F7151" i="19"/>
  <c r="F7155" i="19"/>
  <c r="F7159" i="19"/>
  <c r="F7163" i="19"/>
  <c r="F7167" i="19"/>
  <c r="F7171" i="19"/>
  <c r="F7175" i="19"/>
  <c r="F7179" i="19"/>
  <c r="F7183" i="19"/>
  <c r="F7187" i="19"/>
  <c r="F7191" i="19"/>
  <c r="F7195" i="19"/>
  <c r="F7199" i="19"/>
  <c r="F7203" i="19"/>
  <c r="F7207" i="19"/>
  <c r="F7211" i="19"/>
  <c r="F7215" i="19"/>
  <c r="F7219" i="19"/>
  <c r="F7223" i="19"/>
  <c r="F7227" i="19"/>
  <c r="F7231" i="19"/>
  <c r="F7235" i="19"/>
  <c r="F7239" i="19"/>
  <c r="F7243" i="19"/>
  <c r="F7247" i="19"/>
  <c r="F7251" i="19"/>
  <c r="F7255" i="19"/>
  <c r="F7259" i="19"/>
  <c r="F7263" i="19"/>
  <c r="F7267" i="19"/>
  <c r="F7271" i="19"/>
  <c r="F7275" i="19"/>
  <c r="F7279" i="19"/>
  <c r="F7283" i="19"/>
  <c r="F7287" i="19"/>
  <c r="F7291" i="19"/>
  <c r="F7295" i="19"/>
  <c r="F7299" i="19"/>
  <c r="F7303" i="19"/>
  <c r="F7307" i="19"/>
  <c r="F7311" i="19"/>
  <c r="F2703" i="19"/>
  <c r="F2707" i="19"/>
  <c r="F2711" i="19"/>
  <c r="F2715" i="19"/>
  <c r="F2719" i="19"/>
  <c r="F2723" i="19"/>
  <c r="F2727" i="19"/>
  <c r="F2731" i="19"/>
  <c r="F2735" i="19"/>
  <c r="F2739" i="19"/>
  <c r="F2743" i="19"/>
  <c r="F2747" i="19"/>
  <c r="F2751" i="19"/>
  <c r="F2755" i="19"/>
  <c r="F2759" i="19"/>
  <c r="F2763" i="19"/>
  <c r="F2767" i="19"/>
  <c r="F2771" i="19"/>
  <c r="F2775" i="19"/>
  <c r="F2779" i="19"/>
  <c r="F2783" i="19"/>
  <c r="F2787" i="19"/>
  <c r="F2791" i="19"/>
  <c r="F2795" i="19"/>
  <c r="F2799" i="19"/>
  <c r="F2803" i="19"/>
  <c r="F2807" i="19"/>
  <c r="F2811" i="19"/>
  <c r="F2815" i="19"/>
  <c r="F2819" i="19"/>
  <c r="F2823" i="19"/>
  <c r="F2827" i="19"/>
  <c r="F2831" i="19"/>
  <c r="F2835" i="19"/>
  <c r="F2839" i="19"/>
  <c r="F2843" i="19"/>
  <c r="F2847" i="19"/>
  <c r="F2851" i="19"/>
  <c r="F2855" i="19"/>
  <c r="F2859" i="19"/>
  <c r="F2863" i="19"/>
  <c r="F2867" i="19"/>
  <c r="F2871" i="19"/>
  <c r="F2875" i="19"/>
  <c r="F2879" i="19"/>
  <c r="F2883" i="19"/>
  <c r="F2887" i="19"/>
  <c r="F2891" i="19"/>
  <c r="F2895" i="19"/>
  <c r="F2899" i="19"/>
  <c r="F2903" i="19"/>
  <c r="F2907" i="19"/>
  <c r="F2911" i="19"/>
  <c r="F2915" i="19"/>
  <c r="F2919" i="19"/>
  <c r="F2923" i="19"/>
  <c r="F2927" i="19"/>
  <c r="F2931" i="19"/>
  <c r="F2935" i="19"/>
  <c r="F2939" i="19"/>
  <c r="F2943" i="19"/>
  <c r="F2947" i="19"/>
  <c r="F2951" i="19"/>
  <c r="F2955" i="19"/>
  <c r="F2959" i="19"/>
  <c r="F2963" i="19"/>
  <c r="F2967" i="19"/>
  <c r="F2971" i="19"/>
  <c r="F2975" i="19"/>
  <c r="F2979" i="19"/>
  <c r="F2983" i="19"/>
  <c r="F2987" i="19"/>
  <c r="F2991" i="19"/>
  <c r="F2995" i="19"/>
  <c r="F2999" i="19"/>
  <c r="F3003" i="19"/>
  <c r="F3007" i="19"/>
  <c r="F3011" i="19"/>
  <c r="F3015" i="19"/>
  <c r="F3019" i="19"/>
  <c r="F3023" i="19"/>
  <c r="F3027" i="19"/>
  <c r="F3031" i="19"/>
  <c r="F3035" i="19"/>
  <c r="F3039" i="19"/>
  <c r="F3043" i="19"/>
  <c r="F3047" i="19"/>
  <c r="F3051" i="19"/>
  <c r="F3055" i="19"/>
  <c r="F3059" i="19"/>
  <c r="F3063" i="19"/>
  <c r="F3067" i="19"/>
  <c r="F3071" i="19"/>
  <c r="F3075" i="19"/>
  <c r="F3079" i="19"/>
  <c r="F3083" i="19"/>
  <c r="F3087" i="19"/>
  <c r="F3091" i="19"/>
  <c r="F3095" i="19"/>
  <c r="F3099" i="19"/>
  <c r="F3103" i="19"/>
  <c r="F3107" i="19"/>
  <c r="F3111" i="19"/>
  <c r="F3115" i="19"/>
  <c r="F3119" i="19"/>
  <c r="F3123" i="19"/>
  <c r="F3127" i="19"/>
  <c r="F3131" i="19"/>
  <c r="F3135" i="19"/>
  <c r="F3139" i="19"/>
  <c r="F3143" i="19"/>
  <c r="F3147" i="19"/>
  <c r="F3151" i="19"/>
  <c r="F3155" i="19"/>
  <c r="F3159" i="19"/>
  <c r="F3163" i="19"/>
  <c r="F3167" i="19"/>
  <c r="F3171" i="19"/>
  <c r="F3175" i="19"/>
  <c r="F3179" i="19"/>
  <c r="F3183" i="19"/>
  <c r="F3187" i="19"/>
  <c r="F3191" i="19"/>
  <c r="F3195" i="19"/>
  <c r="F3199" i="19"/>
  <c r="F3203" i="19"/>
  <c r="F3207" i="19"/>
  <c r="F3211" i="19"/>
  <c r="F3215" i="19"/>
  <c r="F3219" i="19"/>
  <c r="F3223" i="19"/>
  <c r="F3227" i="19"/>
  <c r="F3231" i="19"/>
  <c r="F3235" i="19"/>
  <c r="F3239" i="19"/>
  <c r="F3243" i="19"/>
  <c r="F3247" i="19"/>
  <c r="F3251" i="19"/>
  <c r="F3255" i="19"/>
  <c r="F3259" i="19"/>
  <c r="F3263" i="19"/>
  <c r="F3267" i="19"/>
  <c r="F3271" i="19"/>
  <c r="F3275" i="19"/>
  <c r="F3279" i="19"/>
  <c r="F3283" i="19"/>
  <c r="F3287" i="19"/>
  <c r="F3291" i="19"/>
  <c r="F3295" i="19"/>
  <c r="F3299" i="19"/>
  <c r="F3303" i="19"/>
  <c r="F3307" i="19"/>
  <c r="F3311" i="19"/>
  <c r="F3315" i="19"/>
  <c r="F3319" i="19"/>
  <c r="F3323" i="19"/>
  <c r="F3327" i="19"/>
  <c r="F3331" i="19"/>
  <c r="F3335" i="19"/>
  <c r="F3339" i="19"/>
  <c r="F3343" i="19"/>
  <c r="F3347" i="19"/>
  <c r="F3351" i="19"/>
  <c r="F3355" i="19"/>
  <c r="F3359" i="19"/>
  <c r="F3363" i="19"/>
  <c r="F3367" i="19"/>
  <c r="F3371" i="19"/>
  <c r="F3375" i="19"/>
  <c r="F3379" i="19"/>
  <c r="F3383" i="19"/>
  <c r="F3387" i="19"/>
  <c r="F3391" i="19"/>
  <c r="F3395" i="19"/>
  <c r="F3399" i="19"/>
  <c r="F3403" i="19"/>
  <c r="F3407" i="19"/>
  <c r="F3411" i="19"/>
  <c r="F3415" i="19"/>
  <c r="F3419" i="19"/>
  <c r="F3423" i="19"/>
  <c r="F3427" i="19"/>
  <c r="F3431" i="19"/>
  <c r="F3435" i="19"/>
  <c r="F3439" i="19"/>
  <c r="F3443" i="19"/>
  <c r="F3447" i="19"/>
  <c r="F3451" i="19"/>
  <c r="F3455" i="19"/>
  <c r="F3459" i="19"/>
  <c r="F3463" i="19"/>
  <c r="F3467" i="19"/>
  <c r="F3471" i="19"/>
  <c r="F3475" i="19"/>
  <c r="F3479" i="19"/>
  <c r="F3483" i="19"/>
  <c r="F3487" i="19"/>
  <c r="F3491" i="19"/>
  <c r="F3495" i="19"/>
  <c r="F3499" i="19"/>
  <c r="F3503" i="19"/>
  <c r="F3507" i="19"/>
  <c r="F3511" i="19"/>
  <c r="F3515" i="19"/>
  <c r="F3519" i="19"/>
  <c r="F3523" i="19"/>
  <c r="F3527" i="19"/>
  <c r="F3531" i="19"/>
  <c r="F3535" i="19"/>
  <c r="F3539" i="19"/>
  <c r="F3543" i="19"/>
  <c r="F3547" i="19"/>
  <c r="F3551" i="19"/>
  <c r="F3555" i="19"/>
  <c r="F3559" i="19"/>
  <c r="F3563" i="19"/>
  <c r="F3567" i="19"/>
  <c r="F3571" i="19"/>
  <c r="F3575" i="19"/>
  <c r="F3579" i="19"/>
  <c r="F3583" i="19"/>
  <c r="F3587" i="19"/>
  <c r="F3591" i="19"/>
  <c r="F3595" i="19"/>
  <c r="F3599" i="19"/>
  <c r="F3603" i="19"/>
  <c r="F3607" i="19"/>
  <c r="F3611" i="19"/>
  <c r="F3615" i="19"/>
  <c r="F3619" i="19"/>
  <c r="F3623" i="19"/>
  <c r="F3627" i="19"/>
  <c r="F3631" i="19"/>
  <c r="F3635" i="19"/>
  <c r="F3639" i="19"/>
  <c r="F3643" i="19"/>
  <c r="F3647" i="19"/>
  <c r="F3651" i="19"/>
  <c r="F3655" i="19"/>
  <c r="F3659" i="19"/>
  <c r="F3663" i="19"/>
  <c r="F3667" i="19"/>
  <c r="F3671" i="19"/>
  <c r="F3675" i="19"/>
  <c r="F3679" i="19"/>
  <c r="F3683" i="19"/>
  <c r="F3687" i="19"/>
  <c r="F3691" i="19"/>
  <c r="F3695" i="19"/>
  <c r="F3699" i="19"/>
  <c r="F3703" i="19"/>
  <c r="F3707" i="19"/>
  <c r="F3711" i="19"/>
  <c r="F3715" i="19"/>
  <c r="F3719" i="19"/>
  <c r="F3723" i="19"/>
  <c r="F3727" i="19"/>
  <c r="F3731" i="19"/>
  <c r="F3735" i="19"/>
  <c r="F3739" i="19"/>
  <c r="F3743" i="19"/>
  <c r="F3747" i="19"/>
  <c r="F3751" i="19"/>
  <c r="F3755" i="19"/>
  <c r="F3759" i="19"/>
  <c r="F3763" i="19"/>
  <c r="F3767" i="19"/>
  <c r="F3771" i="19"/>
  <c r="F3775" i="19"/>
  <c r="F3779" i="19"/>
  <c r="F3783" i="19"/>
  <c r="F3787" i="19"/>
  <c r="F3791" i="19"/>
  <c r="F3795" i="19"/>
  <c r="F3799" i="19"/>
  <c r="F3803" i="19"/>
  <c r="F3807" i="19"/>
  <c r="F3811" i="19"/>
  <c r="F3815" i="19"/>
  <c r="F3819" i="19"/>
  <c r="F3823" i="19"/>
  <c r="F3827" i="19"/>
  <c r="F3831" i="19"/>
  <c r="F3835" i="19"/>
  <c r="F3839" i="19"/>
  <c r="F3843" i="19"/>
  <c r="F3847" i="19"/>
  <c r="F3851" i="19"/>
  <c r="F3855" i="19"/>
  <c r="F3859" i="19"/>
  <c r="F3863" i="19"/>
  <c r="F3867" i="19"/>
  <c r="F3871" i="19"/>
  <c r="F3875" i="19"/>
  <c r="F3879" i="19"/>
  <c r="F3883" i="19"/>
  <c r="F3887" i="19"/>
  <c r="F3891" i="19"/>
  <c r="F3895" i="19"/>
  <c r="F3899" i="19"/>
  <c r="F3903" i="19"/>
  <c r="F3907" i="19"/>
  <c r="F3911" i="19"/>
  <c r="F3915" i="19"/>
  <c r="F3919" i="19"/>
  <c r="F3923" i="19"/>
  <c r="F3927" i="19"/>
  <c r="F3931" i="19"/>
  <c r="F3935" i="19"/>
  <c r="F3939" i="19"/>
  <c r="F3943" i="19"/>
  <c r="F3947" i="19"/>
  <c r="F3951" i="19"/>
  <c r="F3955" i="19"/>
  <c r="F3959" i="19"/>
  <c r="F3963" i="19"/>
  <c r="F3967" i="19"/>
  <c r="F3971" i="19"/>
  <c r="F3975" i="19"/>
  <c r="F3979" i="19"/>
  <c r="F3983" i="19"/>
  <c r="F3987" i="19"/>
  <c r="F3991" i="19"/>
  <c r="F3995" i="19"/>
  <c r="F3999" i="19"/>
  <c r="F4003" i="19"/>
  <c r="F4007" i="19"/>
  <c r="F4011" i="19"/>
  <c r="F4015" i="19"/>
  <c r="F4019" i="19"/>
  <c r="F4023" i="19"/>
  <c r="F4027" i="19"/>
  <c r="F4031" i="19"/>
  <c r="F4035" i="19"/>
  <c r="F4039" i="19"/>
  <c r="F4043" i="19"/>
  <c r="F4047" i="19"/>
  <c r="F4051" i="19"/>
  <c r="F4055" i="19"/>
  <c r="F4059" i="19"/>
  <c r="F4063" i="19"/>
  <c r="F4067" i="19"/>
  <c r="F4071" i="19"/>
  <c r="F4075" i="19"/>
  <c r="F4079" i="19"/>
  <c r="F4083" i="19"/>
  <c r="F4087" i="19"/>
  <c r="F4091" i="19"/>
  <c r="F4095" i="19"/>
  <c r="F4099" i="19"/>
  <c r="F4103" i="19"/>
  <c r="F4107" i="19"/>
  <c r="F4111" i="19"/>
  <c r="F4115" i="19"/>
  <c r="F4119" i="19"/>
  <c r="F4123" i="19"/>
  <c r="F4127" i="19"/>
  <c r="F4131" i="19"/>
  <c r="F4135" i="19"/>
  <c r="F4139" i="19"/>
  <c r="F4143" i="19"/>
  <c r="F4147" i="19"/>
  <c r="F4151" i="19"/>
  <c r="F4155" i="19"/>
  <c r="F4159" i="19"/>
  <c r="F4163" i="19"/>
  <c r="F4167" i="19"/>
  <c r="F4171" i="19"/>
  <c r="F4175" i="19"/>
  <c r="F4179" i="19"/>
  <c r="F4183" i="19"/>
  <c r="F4187" i="19"/>
  <c r="F4191" i="19"/>
  <c r="F4195" i="19"/>
  <c r="F4199" i="19"/>
  <c r="F4203" i="19"/>
  <c r="F4207" i="19"/>
  <c r="F4211" i="19"/>
  <c r="F4215" i="19"/>
  <c r="F4219" i="19"/>
  <c r="F4223" i="19"/>
  <c r="F4227" i="19"/>
  <c r="F4231" i="19"/>
  <c r="F4235" i="19"/>
  <c r="F4239" i="19"/>
  <c r="F4243" i="19"/>
  <c r="F4247" i="19"/>
  <c r="F4251" i="19"/>
  <c r="F4255" i="19"/>
  <c r="F4259" i="19"/>
  <c r="F4263" i="19"/>
  <c r="F4267" i="19"/>
  <c r="F4271" i="19"/>
  <c r="F4275" i="19"/>
  <c r="F4279" i="19"/>
  <c r="F4283" i="19"/>
  <c r="F4287" i="19"/>
  <c r="F4291" i="19"/>
  <c r="F4295" i="19"/>
  <c r="F4299" i="19"/>
  <c r="F4303" i="19"/>
  <c r="F4307" i="19"/>
  <c r="F4311" i="19"/>
  <c r="F4315" i="19"/>
  <c r="F4319" i="19"/>
  <c r="F4323" i="19"/>
  <c r="F4327" i="19"/>
  <c r="F4331" i="19"/>
  <c r="F4335" i="19"/>
  <c r="F4339" i="19"/>
  <c r="F4343" i="19"/>
  <c r="F4347" i="19"/>
  <c r="F4351" i="19"/>
  <c r="F4355" i="19"/>
  <c r="F4359" i="19"/>
  <c r="F4363" i="19"/>
  <c r="F4367" i="19"/>
  <c r="F4371" i="19"/>
  <c r="F4375" i="19"/>
  <c r="F4379" i="19"/>
  <c r="F4383" i="19"/>
  <c r="F4387" i="19"/>
  <c r="F4391" i="19"/>
  <c r="F4395" i="19"/>
  <c r="F4399" i="19"/>
  <c r="F4403" i="19"/>
  <c r="F4407" i="19"/>
  <c r="F4411" i="19"/>
  <c r="F4415" i="19"/>
  <c r="F4419" i="19"/>
  <c r="F4423" i="19"/>
  <c r="F4427" i="19"/>
  <c r="F4431" i="19"/>
  <c r="F4435" i="19"/>
  <c r="F4439" i="19"/>
  <c r="F4443" i="19"/>
  <c r="F4447" i="19"/>
  <c r="F4451" i="19"/>
  <c r="F4455" i="19"/>
  <c r="F4459" i="19"/>
  <c r="F4463" i="19"/>
  <c r="F4467" i="19"/>
  <c r="F4471" i="19"/>
  <c r="F4475" i="19"/>
  <c r="F4479" i="19"/>
  <c r="F4483" i="19"/>
  <c r="F4487" i="19"/>
  <c r="F4491" i="19"/>
  <c r="F4495" i="19"/>
  <c r="F4499" i="19"/>
  <c r="F4503" i="19"/>
  <c r="F4507" i="19"/>
  <c r="F4511" i="19"/>
  <c r="F4515" i="19"/>
  <c r="F4519" i="19"/>
  <c r="F4523" i="19"/>
  <c r="F4527" i="19"/>
  <c r="F4531" i="19"/>
  <c r="F4535" i="19"/>
  <c r="F4539" i="19"/>
  <c r="F4543" i="19"/>
  <c r="F4547" i="19"/>
  <c r="F4551" i="19"/>
  <c r="F4555" i="19"/>
  <c r="F4559" i="19"/>
  <c r="F4563" i="19"/>
  <c r="F4567" i="19"/>
  <c r="F4571" i="19"/>
  <c r="F4575" i="19"/>
  <c r="F4579" i="19"/>
  <c r="F4583" i="19"/>
  <c r="F4587" i="19"/>
  <c r="F4591" i="19"/>
  <c r="F4595" i="19"/>
  <c r="F4599" i="19"/>
  <c r="F4603" i="19"/>
  <c r="F4607" i="19"/>
  <c r="F4611" i="19"/>
  <c r="F4615" i="19"/>
  <c r="F4619" i="19"/>
  <c r="F4623" i="19"/>
  <c r="F4627" i="19"/>
  <c r="F4631" i="19"/>
  <c r="F4635" i="19"/>
  <c r="F4639" i="19"/>
  <c r="F4643" i="19"/>
  <c r="F4647" i="19"/>
  <c r="F4651" i="19"/>
  <c r="F4655" i="19"/>
  <c r="F4659" i="19"/>
  <c r="F4663" i="19"/>
  <c r="F4667" i="19"/>
  <c r="F4671" i="19"/>
  <c r="F4675" i="19"/>
  <c r="F4679" i="19"/>
  <c r="F4683" i="19"/>
  <c r="F4687" i="19"/>
  <c r="F4691" i="19"/>
  <c r="F4695" i="19"/>
  <c r="F4699" i="19"/>
  <c r="F4703" i="19"/>
  <c r="F4707" i="19"/>
  <c r="F4711" i="19"/>
  <c r="F4715" i="19"/>
  <c r="F4719" i="19"/>
  <c r="F4723" i="19"/>
  <c r="F4727" i="19"/>
  <c r="F4731" i="19"/>
  <c r="F4735" i="19"/>
  <c r="F4739" i="19"/>
  <c r="F4743" i="19"/>
  <c r="F4747" i="19"/>
  <c r="F4751" i="19"/>
  <c r="F4755" i="19"/>
  <c r="F4759" i="19"/>
  <c r="F4763" i="19"/>
  <c r="F4767" i="19"/>
  <c r="F4771" i="19"/>
  <c r="F4775" i="19"/>
  <c r="F4779" i="19"/>
  <c r="F4783" i="19"/>
  <c r="F4787" i="19"/>
  <c r="F4791" i="19"/>
  <c r="F4795" i="19"/>
  <c r="F4799" i="19"/>
  <c r="F4803" i="19"/>
  <c r="F4807" i="19"/>
  <c r="F4811" i="19"/>
  <c r="F4815" i="19"/>
  <c r="F4819" i="19"/>
  <c r="F4823" i="19"/>
  <c r="F4827" i="19"/>
  <c r="F4831" i="19"/>
  <c r="F4835" i="19"/>
  <c r="F4839" i="19"/>
  <c r="F4843" i="19"/>
  <c r="F4847" i="19"/>
  <c r="F4851" i="19"/>
  <c r="F4855" i="19"/>
  <c r="F4859" i="19"/>
  <c r="F4863" i="19"/>
  <c r="F4867" i="19"/>
  <c r="F4871" i="19"/>
  <c r="F4875" i="19"/>
  <c r="F4879" i="19"/>
  <c r="F4883" i="19"/>
  <c r="F4887" i="19"/>
  <c r="F4891" i="19"/>
  <c r="F4895" i="19"/>
  <c r="F4899" i="19"/>
  <c r="F4903" i="19"/>
  <c r="F4907" i="19"/>
  <c r="F4911" i="19"/>
  <c r="F4915" i="19"/>
  <c r="F4919" i="19"/>
  <c r="F4923" i="19"/>
  <c r="F4927" i="19"/>
  <c r="F4931" i="19"/>
  <c r="F4935" i="19"/>
  <c r="F4939" i="19"/>
  <c r="F4943" i="19"/>
  <c r="F4947" i="19"/>
  <c r="F4951" i="19"/>
  <c r="F4955" i="19"/>
  <c r="F4959" i="19"/>
  <c r="F4963" i="19"/>
  <c r="F4967" i="19"/>
  <c r="F4971" i="19"/>
  <c r="F4975" i="19"/>
  <c r="F4979" i="19"/>
  <c r="F4983" i="19"/>
  <c r="F4987" i="19"/>
  <c r="F4991" i="19"/>
  <c r="F4995" i="19"/>
  <c r="F4999" i="19"/>
  <c r="F5003" i="19"/>
  <c r="F5007" i="19"/>
  <c r="F5011" i="19"/>
  <c r="F5015" i="19"/>
  <c r="F5019" i="19"/>
  <c r="F5023" i="19"/>
  <c r="F5027" i="19"/>
  <c r="F5031" i="19"/>
  <c r="F5035" i="19"/>
  <c r="F5039" i="19"/>
  <c r="F5043" i="19"/>
  <c r="F5047" i="19"/>
  <c r="F5051" i="19"/>
  <c r="F5055" i="19"/>
  <c r="F5059" i="19"/>
  <c r="F5063" i="19"/>
  <c r="F5067" i="19"/>
  <c r="F5071" i="19"/>
  <c r="F5075" i="19"/>
  <c r="F5079" i="19"/>
  <c r="F5083" i="19"/>
  <c r="F5087" i="19"/>
  <c r="F5091" i="19"/>
  <c r="F5095" i="19"/>
  <c r="F5099" i="19"/>
  <c r="F5103" i="19"/>
  <c r="F5107" i="19"/>
  <c r="F5111" i="19"/>
  <c r="F5115" i="19"/>
  <c r="F5119" i="19"/>
  <c r="F5123" i="19"/>
  <c r="F5127" i="19"/>
  <c r="F5131" i="19"/>
  <c r="F5135" i="19"/>
  <c r="F5139" i="19"/>
  <c r="F5143" i="19"/>
  <c r="F5147" i="19"/>
  <c r="F5151" i="19"/>
  <c r="F5155" i="19"/>
  <c r="F5159" i="19"/>
  <c r="F5163" i="19"/>
  <c r="F5167" i="19"/>
  <c r="F5171" i="19"/>
  <c r="F5175" i="19"/>
  <c r="F5179" i="19"/>
  <c r="F5183" i="19"/>
  <c r="F5187" i="19"/>
  <c r="F5191" i="19"/>
  <c r="F5195" i="19"/>
  <c r="F5199" i="19"/>
  <c r="F5203" i="19"/>
  <c r="F5207" i="19"/>
  <c r="F5211" i="19"/>
  <c r="F5215" i="19"/>
  <c r="F5219" i="19"/>
  <c r="F5223" i="19"/>
  <c r="F5227" i="19"/>
  <c r="F5231" i="19"/>
  <c r="F5235" i="19"/>
  <c r="F5239" i="19"/>
  <c r="F5243" i="19"/>
  <c r="F5247" i="19"/>
  <c r="F5251" i="19"/>
  <c r="F5255" i="19"/>
  <c r="F5259" i="19"/>
  <c r="F5263" i="19"/>
  <c r="F5267" i="19"/>
  <c r="F5271" i="19"/>
  <c r="F5275" i="19"/>
  <c r="F5279" i="19"/>
  <c r="F5283" i="19"/>
  <c r="F5287" i="19"/>
  <c r="F5291" i="19"/>
  <c r="F5295" i="19"/>
  <c r="F5299" i="19"/>
  <c r="F5303" i="19"/>
  <c r="F5307" i="19"/>
  <c r="F5311" i="19"/>
  <c r="F5315" i="19"/>
  <c r="F5319" i="19"/>
  <c r="F5323" i="19"/>
  <c r="F5327" i="19"/>
  <c r="F5331" i="19"/>
  <c r="F5335" i="19"/>
  <c r="F5339" i="19"/>
  <c r="F5343" i="19"/>
  <c r="F5347" i="19"/>
  <c r="F5351" i="19"/>
  <c r="F5355" i="19"/>
  <c r="F5359" i="19"/>
  <c r="F5363" i="19"/>
  <c r="F5367" i="19"/>
  <c r="F5371" i="19"/>
  <c r="F5375" i="19"/>
  <c r="F5379" i="19"/>
  <c r="F5383" i="19"/>
  <c r="F5387" i="19"/>
  <c r="F5391" i="19"/>
  <c r="F5395" i="19"/>
  <c r="F5399" i="19"/>
  <c r="F5403" i="19"/>
  <c r="F5407" i="19"/>
  <c r="F5411" i="19"/>
  <c r="F5415" i="19"/>
  <c r="F5419" i="19"/>
  <c r="F5423" i="19"/>
  <c r="F5427" i="19"/>
  <c r="F5431" i="19"/>
  <c r="F5435" i="19"/>
  <c r="F5439" i="19"/>
  <c r="F5443" i="19"/>
  <c r="F5447" i="19"/>
  <c r="F5451" i="19"/>
  <c r="F5455" i="19"/>
  <c r="F5459" i="19"/>
  <c r="F5463" i="19"/>
  <c r="F5467" i="19"/>
  <c r="F5471" i="19"/>
  <c r="F5475" i="19"/>
  <c r="F5479" i="19"/>
  <c r="F5483" i="19"/>
  <c r="F5487" i="19"/>
  <c r="F5491" i="19"/>
  <c r="F5495" i="19"/>
  <c r="F5499" i="19"/>
  <c r="F5503" i="19"/>
  <c r="F5507" i="19"/>
  <c r="F5511" i="19"/>
  <c r="F5515" i="19"/>
  <c r="F5519" i="19"/>
  <c r="F5523" i="19"/>
  <c r="F5527" i="19"/>
  <c r="F5531" i="19"/>
  <c r="F5535" i="19"/>
  <c r="F5539" i="19"/>
  <c r="F5543" i="19"/>
  <c r="F5547" i="19"/>
  <c r="F5551" i="19"/>
  <c r="F5555" i="19"/>
  <c r="F5559" i="19"/>
  <c r="F5563" i="19"/>
  <c r="F5567" i="19"/>
  <c r="F5571" i="19"/>
  <c r="F5575" i="19"/>
  <c r="F5579" i="19"/>
  <c r="F5583" i="19"/>
  <c r="F5587" i="19"/>
  <c r="F5591" i="19"/>
  <c r="F5595" i="19"/>
  <c r="F5599" i="19"/>
  <c r="F5603" i="19"/>
  <c r="F5607" i="19"/>
  <c r="F5611" i="19"/>
  <c r="F5615" i="19"/>
  <c r="F5619" i="19"/>
  <c r="F5623" i="19"/>
  <c r="F5627" i="19"/>
  <c r="F5631" i="19"/>
  <c r="F5635" i="19"/>
  <c r="F5639" i="19"/>
  <c r="F5643" i="19"/>
  <c r="F5647" i="19"/>
  <c r="F5651" i="19"/>
  <c r="F5655" i="19"/>
  <c r="F5659" i="19"/>
  <c r="F5663" i="19"/>
  <c r="F5753" i="19"/>
  <c r="F5757" i="19"/>
  <c r="F5761" i="19"/>
  <c r="F5765" i="19"/>
  <c r="F5769" i="19"/>
  <c r="F5773" i="19"/>
  <c r="F5777" i="19"/>
  <c r="F5781" i="19"/>
  <c r="F5785" i="19"/>
  <c r="F5789" i="19"/>
  <c r="F5793" i="19"/>
  <c r="F5797" i="19"/>
  <c r="F5801" i="19"/>
  <c r="F5805" i="19"/>
  <c r="F5809" i="19"/>
  <c r="F5813" i="19"/>
  <c r="F5817" i="19"/>
  <c r="F5821" i="19"/>
  <c r="F5825" i="19"/>
  <c r="F5829" i="19"/>
  <c r="F5833" i="19"/>
  <c r="F5837" i="19"/>
  <c r="F5841" i="19"/>
  <c r="F5845" i="19"/>
  <c r="F5849" i="19"/>
  <c r="F5853" i="19"/>
  <c r="F5857" i="19"/>
  <c r="F5861" i="19"/>
  <c r="F5865" i="19"/>
  <c r="F5869" i="19"/>
  <c r="F5873" i="19"/>
  <c r="F5877" i="19"/>
  <c r="F5881" i="19"/>
  <c r="F5885" i="19"/>
  <c r="F5889" i="19"/>
  <c r="F5893" i="19"/>
  <c r="F5897" i="19"/>
  <c r="F5901" i="19"/>
  <c r="F5905" i="19"/>
  <c r="F5909" i="19"/>
  <c r="F5913" i="19"/>
  <c r="F5917" i="19"/>
  <c r="F5921" i="19"/>
  <c r="F5925" i="19"/>
  <c r="F5929" i="19"/>
  <c r="F5933" i="19"/>
  <c r="F5937" i="19"/>
  <c r="F5941" i="19"/>
  <c r="F5945" i="19"/>
  <c r="F5949" i="19"/>
  <c r="F5953" i="19"/>
  <c r="F5957" i="19"/>
  <c r="F5961" i="19"/>
  <c r="F5965" i="19"/>
  <c r="F5969" i="19"/>
  <c r="F5973" i="19"/>
  <c r="F5977" i="19"/>
  <c r="F5981" i="19"/>
  <c r="F5985" i="19"/>
  <c r="F5989" i="19"/>
  <c r="F5993" i="19"/>
  <c r="F5997" i="19"/>
  <c r="F6001" i="19"/>
  <c r="F6005" i="19"/>
  <c r="F6009" i="19"/>
  <c r="F6013" i="19"/>
  <c r="F6017" i="19"/>
  <c r="F6021" i="19"/>
  <c r="F6025" i="19"/>
  <c r="F6029" i="19"/>
  <c r="F6033" i="19"/>
  <c r="F6037" i="19"/>
  <c r="F6041" i="19"/>
  <c r="F6045" i="19"/>
  <c r="F6049" i="19"/>
  <c r="F6053" i="19"/>
  <c r="F6057" i="19"/>
  <c r="F6061" i="19"/>
  <c r="F6065" i="19"/>
  <c r="F6069" i="19"/>
  <c r="F6073" i="19"/>
  <c r="F6077" i="19"/>
  <c r="F6081" i="19"/>
  <c r="F6085" i="19"/>
  <c r="F6089" i="19"/>
  <c r="F6093" i="19"/>
  <c r="F6097" i="19"/>
  <c r="F6101" i="19"/>
  <c r="F6105" i="19"/>
  <c r="F6109" i="19"/>
  <c r="F6113" i="19"/>
  <c r="F6117" i="19"/>
  <c r="F6121" i="19"/>
  <c r="F6125" i="19"/>
  <c r="F6129" i="19"/>
  <c r="F6133" i="19"/>
  <c r="F6137" i="19"/>
  <c r="F6141" i="19"/>
  <c r="F6145" i="19"/>
  <c r="F6149" i="19"/>
  <c r="F6153" i="19"/>
  <c r="F6157" i="19"/>
  <c r="F6161" i="19"/>
  <c r="F6165" i="19"/>
  <c r="F6169" i="19"/>
  <c r="F6173" i="19"/>
  <c r="F6177" i="19"/>
  <c r="F6181" i="19"/>
  <c r="F6185" i="19"/>
  <c r="F6189" i="19"/>
  <c r="F6193" i="19"/>
  <c r="F6197" i="19"/>
  <c r="F6201" i="19"/>
  <c r="F6205" i="19"/>
  <c r="F6209" i="19"/>
  <c r="F6213" i="19"/>
  <c r="F6217" i="19"/>
  <c r="F6221" i="19"/>
  <c r="F6225" i="19"/>
  <c r="F6229" i="19"/>
  <c r="F6233" i="19"/>
  <c r="F6237" i="19"/>
  <c r="F6241" i="19"/>
  <c r="F6245" i="19"/>
  <c r="F6249" i="19"/>
  <c r="F6253" i="19"/>
  <c r="F6257" i="19"/>
  <c r="F6261" i="19"/>
  <c r="F6265" i="19"/>
  <c r="F6269" i="19"/>
  <c r="F6273" i="19"/>
  <c r="F6277" i="19"/>
  <c r="F6281" i="19"/>
  <c r="F6285" i="19"/>
  <c r="F6289" i="19"/>
  <c r="F6293" i="19"/>
  <c r="F6297" i="19"/>
  <c r="F6301" i="19"/>
  <c r="F6305" i="19"/>
  <c r="F6309" i="19"/>
  <c r="F6313" i="19"/>
  <c r="F6317" i="19"/>
  <c r="F6321" i="19"/>
  <c r="F6325" i="19"/>
  <c r="F6329" i="19"/>
  <c r="F6336" i="19"/>
  <c r="F6340" i="19"/>
  <c r="F6344" i="19"/>
  <c r="F6348" i="19"/>
  <c r="F6352" i="19"/>
  <c r="F6356" i="19"/>
  <c r="F6360" i="19"/>
  <c r="F6364" i="19"/>
  <c r="F6368" i="19"/>
  <c r="F6372" i="19"/>
  <c r="F6376" i="19"/>
  <c r="F6380" i="19"/>
  <c r="F6384" i="19"/>
  <c r="F6388" i="19"/>
  <c r="F6392" i="19"/>
  <c r="F6396" i="19"/>
  <c r="F6400" i="19"/>
  <c r="F6404" i="19"/>
  <c r="F6408" i="19"/>
  <c r="F6412" i="19"/>
  <c r="F6416" i="19"/>
  <c r="F6420" i="19"/>
  <c r="F6424" i="19"/>
  <c r="F6428" i="19"/>
  <c r="F6432" i="19"/>
  <c r="F6436" i="19"/>
  <c r="F6440" i="19"/>
  <c r="F6444" i="19"/>
  <c r="F6448" i="19"/>
  <c r="F6452" i="19"/>
  <c r="F6456" i="19"/>
  <c r="F6460" i="19"/>
  <c r="F6464" i="19"/>
  <c r="F6468" i="19"/>
  <c r="F6472" i="19"/>
  <c r="F6476" i="19"/>
  <c r="F6480" i="19"/>
  <c r="F6484" i="19"/>
  <c r="F6488" i="19"/>
  <c r="F6492" i="19"/>
  <c r="F6496" i="19"/>
  <c r="F6500" i="19"/>
  <c r="F6504" i="19"/>
  <c r="F6508" i="19"/>
  <c r="F6512" i="19"/>
  <c r="F6516" i="19"/>
  <c r="F6520" i="19"/>
  <c r="F6524" i="19"/>
  <c r="F6528" i="19"/>
  <c r="F6532" i="19"/>
  <c r="F6536" i="19"/>
  <c r="F6540" i="19"/>
  <c r="F6544" i="19"/>
  <c r="F6548" i="19"/>
  <c r="F6552" i="19"/>
  <c r="F6556" i="19"/>
  <c r="F6560" i="19"/>
  <c r="F6564" i="19"/>
  <c r="F6568" i="19"/>
  <c r="F6572" i="19"/>
  <c r="F6576" i="19"/>
  <c r="F6580" i="19"/>
  <c r="F6584" i="19"/>
  <c r="F6588" i="19"/>
  <c r="F6592" i="19"/>
  <c r="F6596" i="19"/>
  <c r="F6600" i="19"/>
  <c r="F6604" i="19"/>
  <c r="F6608" i="19"/>
  <c r="F6612" i="19"/>
  <c r="F6616" i="19"/>
  <c r="F6620" i="19"/>
  <c r="F6624" i="19"/>
  <c r="F6628" i="19"/>
  <c r="F6632" i="19"/>
  <c r="F6636" i="19"/>
  <c r="F6640" i="19"/>
  <c r="F6644" i="19"/>
  <c r="F6648" i="19"/>
  <c r="F6652" i="19"/>
  <c r="F6656" i="19"/>
  <c r="F6660" i="19"/>
  <c r="F6664" i="19"/>
  <c r="F6668" i="19"/>
  <c r="F6672" i="19"/>
  <c r="F6676" i="19"/>
  <c r="F6680" i="19"/>
  <c r="F6684" i="19"/>
  <c r="F6688" i="19"/>
  <c r="F6692" i="19"/>
  <c r="F6696" i="19"/>
  <c r="F6700" i="19"/>
  <c r="F6704" i="19"/>
  <c r="F6708" i="19"/>
  <c r="F6712" i="19"/>
  <c r="F6716" i="19"/>
  <c r="F6720" i="19"/>
  <c r="F6724" i="19"/>
  <c r="F6728" i="19"/>
  <c r="F6732" i="19"/>
  <c r="F6736" i="19"/>
  <c r="F6740" i="19"/>
  <c r="F6744" i="19"/>
  <c r="F6748" i="19"/>
  <c r="F6752" i="19"/>
  <c r="F6756" i="19"/>
  <c r="F6760" i="19"/>
  <c r="F6764" i="19"/>
  <c r="F6768" i="19"/>
  <c r="F6772" i="19"/>
  <c r="F6776" i="19"/>
  <c r="F6780" i="19"/>
  <c r="F6784" i="19"/>
  <c r="F6788" i="19"/>
  <c r="F6792" i="19"/>
  <c r="F6796" i="19"/>
  <c r="F6800" i="19"/>
  <c r="F6804" i="19"/>
  <c r="F6808" i="19"/>
  <c r="F6812" i="19"/>
  <c r="F6816" i="19"/>
  <c r="F6820" i="19"/>
  <c r="F6824" i="19"/>
  <c r="F6828" i="19"/>
  <c r="F6832" i="19"/>
  <c r="F6836" i="19"/>
  <c r="F6840" i="19"/>
  <c r="F6844" i="19"/>
  <c r="F6848" i="19"/>
  <c r="F6852" i="19"/>
  <c r="F6856" i="19"/>
  <c r="F6860" i="19"/>
  <c r="F6864" i="19"/>
  <c r="F6868" i="19"/>
  <c r="F6872" i="19"/>
  <c r="F6876" i="19"/>
  <c r="F6880" i="19"/>
  <c r="F6884" i="19"/>
  <c r="F6888" i="19"/>
  <c r="F6892" i="19"/>
  <c r="F6896" i="19"/>
  <c r="F6900" i="19"/>
  <c r="F6904" i="19"/>
  <c r="F6908" i="19"/>
  <c r="F6912" i="19"/>
  <c r="F6916" i="19"/>
  <c r="F6920" i="19"/>
  <c r="F6924" i="19"/>
  <c r="F6928" i="19"/>
  <c r="F6932" i="19"/>
  <c r="F6936" i="19"/>
  <c r="F6940" i="19"/>
  <c r="F6944" i="19"/>
  <c r="F6948" i="19"/>
  <c r="F6952" i="19"/>
  <c r="F6956" i="19"/>
  <c r="F6960" i="19"/>
  <c r="F6964" i="19"/>
  <c r="F6968" i="19"/>
  <c r="F6972" i="19"/>
  <c r="F6976" i="19"/>
  <c r="F6980" i="19"/>
  <c r="F6984" i="19"/>
  <c r="F6988" i="19"/>
  <c r="F6992" i="19"/>
  <c r="F6996" i="19"/>
  <c r="F7000" i="19"/>
  <c r="F7004" i="19"/>
  <c r="F7008" i="19"/>
  <c r="F7012" i="19"/>
  <c r="F7016" i="19"/>
  <c r="F7020" i="19"/>
  <c r="F7024" i="19"/>
  <c r="F7028" i="19"/>
  <c r="F7032" i="19"/>
  <c r="F7036" i="19"/>
  <c r="F7040" i="19"/>
  <c r="F7044" i="19"/>
  <c r="F7048" i="19"/>
  <c r="F7052" i="19"/>
  <c r="F7056" i="19"/>
  <c r="F7060" i="19"/>
  <c r="F7064" i="19"/>
  <c r="F7068" i="19"/>
  <c r="F7072" i="19"/>
  <c r="F7076" i="19"/>
  <c r="F7080" i="19"/>
  <c r="F7084" i="19"/>
  <c r="F7088" i="19"/>
  <c r="F7092" i="19"/>
  <c r="F7096" i="19"/>
  <c r="F7100" i="19"/>
  <c r="F7104" i="19"/>
  <c r="F7108" i="19"/>
  <c r="F7112" i="19"/>
  <c r="F7116" i="19"/>
  <c r="F7120" i="19"/>
  <c r="F7124" i="19"/>
  <c r="F7128" i="19"/>
  <c r="F7132" i="19"/>
  <c r="F7136" i="19"/>
  <c r="F7140" i="19"/>
  <c r="F7144" i="19"/>
  <c r="F7148" i="19"/>
  <c r="F7152" i="19"/>
  <c r="F7156" i="19"/>
  <c r="F7160" i="19"/>
  <c r="F7164" i="19"/>
  <c r="F7168" i="19"/>
  <c r="F7172" i="19"/>
  <c r="F7176" i="19"/>
  <c r="F7180" i="19"/>
  <c r="F7184" i="19"/>
  <c r="F7188" i="19"/>
  <c r="F7192" i="19"/>
  <c r="F7196" i="19"/>
  <c r="F7200" i="19"/>
  <c r="F7204" i="19"/>
  <c r="F7208" i="19"/>
  <c r="F7212" i="19"/>
  <c r="F7216" i="19"/>
  <c r="F7220" i="19"/>
  <c r="F7224" i="19"/>
  <c r="F7228" i="19"/>
  <c r="F7232" i="19"/>
  <c r="F7236" i="19"/>
  <c r="F7240" i="19"/>
  <c r="F7244" i="19"/>
  <c r="F7248" i="19"/>
  <c r="F7252" i="19"/>
  <c r="F7256" i="19"/>
  <c r="F7260" i="19"/>
  <c r="F7264" i="19"/>
  <c r="F7268" i="19"/>
  <c r="F7272" i="19"/>
  <c r="F7276" i="19"/>
  <c r="F7280" i="19"/>
  <c r="F7284" i="19"/>
  <c r="F7288" i="19"/>
  <c r="F7292" i="19"/>
  <c r="F7296" i="19"/>
  <c r="F7300" i="19"/>
  <c r="F7304" i="19"/>
  <c r="F7308" i="19"/>
  <c r="F7312" i="19"/>
  <c r="F17" i="19"/>
  <c r="F14" i="19"/>
  <c r="F22" i="19"/>
  <c r="F30" i="19"/>
  <c r="F34" i="19"/>
  <c r="F18" i="19"/>
  <c r="F26" i="19"/>
  <c r="F15" i="19"/>
  <c r="F31" i="19"/>
  <c r="F6" i="19"/>
  <c r="F9" i="19"/>
  <c r="F21" i="19"/>
  <c r="F10" i="19"/>
  <c r="F5" i="19"/>
  <c r="F29" i="19"/>
  <c r="F23" i="19"/>
  <c r="F13" i="19"/>
  <c r="F33" i="19"/>
  <c r="F7" i="19"/>
  <c r="F25" i="19"/>
  <c r="E5714" i="19"/>
  <c r="F12" i="19"/>
  <c r="F20" i="19"/>
  <c r="F28" i="19"/>
  <c r="F11" i="19"/>
  <c r="F19" i="19"/>
  <c r="F27" i="19"/>
  <c r="F35" i="19"/>
  <c r="F8" i="19"/>
  <c r="F16" i="19"/>
  <c r="F24" i="19"/>
  <c r="F32" i="19"/>
  <c r="B5715" i="19"/>
  <c r="A5715" i="19" s="1"/>
  <c r="E15" i="5"/>
  <c r="E14" i="5"/>
  <c r="L11" i="5" l="1"/>
  <c r="L13" i="5"/>
  <c r="C24" i="23"/>
  <c r="C25" i="23"/>
  <c r="E13" i="2"/>
  <c r="E16" i="5"/>
  <c r="L12" i="5" s="1"/>
  <c r="D5715" i="19"/>
  <c r="B5716" i="19"/>
  <c r="A5716" i="19" s="1"/>
  <c r="E5715" i="19"/>
  <c r="C15" i="4"/>
  <c r="C15" i="23" s="1"/>
  <c r="I13" i="5" l="1"/>
  <c r="H12" i="5"/>
  <c r="E12" i="5"/>
  <c r="H11" i="5"/>
  <c r="G17" i="2"/>
  <c r="E11" i="5"/>
  <c r="M11" i="5" s="1"/>
  <c r="C26" i="23"/>
  <c r="F5714" i="19"/>
  <c r="B5717" i="19"/>
  <c r="A5717" i="19" s="1"/>
  <c r="D5716" i="19"/>
  <c r="E5716" i="19"/>
  <c r="H13" i="5" l="1"/>
  <c r="D32" i="23"/>
  <c r="C21" i="23"/>
  <c r="E13" i="5"/>
  <c r="F5715" i="19"/>
  <c r="E5717" i="19"/>
  <c r="B5718" i="19"/>
  <c r="A5718" i="19" s="1"/>
  <c r="D5717" i="19"/>
  <c r="F5716" i="19" s="1"/>
  <c r="B5719" i="19" l="1"/>
  <c r="A5719" i="19" s="1"/>
  <c r="E5718" i="19"/>
  <c r="D5718" i="19"/>
  <c r="F5717" i="19" s="1"/>
  <c r="B5720" i="19" l="1"/>
  <c r="A5720" i="19" s="1"/>
  <c r="E5719" i="19"/>
  <c r="D5719" i="19"/>
  <c r="F5718" i="19" l="1"/>
  <c r="D5720" i="19"/>
  <c r="F5719" i="19" s="1"/>
  <c r="B5721" i="19"/>
  <c r="A5721" i="19" s="1"/>
  <c r="E5720" i="19"/>
  <c r="C22" i="23" l="1"/>
  <c r="B5722" i="19"/>
  <c r="A5722" i="19" s="1"/>
  <c r="D5721" i="19"/>
  <c r="F5720" i="19" s="1"/>
  <c r="E5721" i="19"/>
  <c r="C23" i="23" l="1"/>
  <c r="D5722" i="19"/>
  <c r="E5722" i="19"/>
  <c r="B5723" i="19"/>
  <c r="A5723" i="19" s="1"/>
  <c r="F13" i="1"/>
  <c r="F16" i="1" s="1"/>
  <c r="F5721" i="19" l="1"/>
  <c r="F15" i="1"/>
  <c r="C11" i="4" s="1"/>
  <c r="D5723" i="19"/>
  <c r="F5722" i="19" s="1"/>
  <c r="B5724" i="19"/>
  <c r="A5724" i="19" s="1"/>
  <c r="E5723" i="19"/>
  <c r="F14" i="1"/>
  <c r="F17" i="1" l="1"/>
  <c r="C11" i="23"/>
  <c r="D33" i="23"/>
  <c r="D34" i="23" s="1"/>
  <c r="C34" i="23"/>
  <c r="E5724" i="19"/>
  <c r="D5724" i="19"/>
  <c r="B5725" i="19"/>
  <c r="A5725" i="19" s="1"/>
  <c r="C49" i="23" l="1"/>
  <c r="C50" i="23" s="1"/>
  <c r="C12" i="4"/>
  <c r="C12" i="23" s="1"/>
  <c r="F5723" i="19"/>
  <c r="E5725" i="19"/>
  <c r="B5726" i="19"/>
  <c r="A5726" i="19" s="1"/>
  <c r="D5725" i="19"/>
  <c r="F5724" i="19" l="1"/>
  <c r="D22" i="1"/>
  <c r="C8" i="3"/>
  <c r="E5726" i="19"/>
  <c r="D5726" i="19"/>
  <c r="F5725" i="19" s="1"/>
  <c r="B5727" i="19"/>
  <c r="A5727" i="19" s="1"/>
  <c r="D23" i="1" l="1"/>
  <c r="D24" i="1" s="1"/>
  <c r="C51" i="23" s="1"/>
  <c r="D27" i="1"/>
  <c r="D28" i="1" s="1"/>
  <c r="G15" i="3"/>
  <c r="B5728" i="19"/>
  <c r="A5728" i="19" s="1"/>
  <c r="D5727" i="19"/>
  <c r="F5726" i="19" s="1"/>
  <c r="E5727" i="19"/>
  <c r="E8" i="3" l="1"/>
  <c r="D29" i="1"/>
  <c r="F15" i="3"/>
  <c r="I15" i="3" s="1"/>
  <c r="M28" i="3" s="1"/>
  <c r="M25" i="3" s="1"/>
  <c r="J15" i="3"/>
  <c r="D5728" i="19"/>
  <c r="B5729" i="19"/>
  <c r="A5729" i="19" s="1"/>
  <c r="E5728" i="19"/>
  <c r="M17" i="3" l="1"/>
  <c r="M18" i="3"/>
  <c r="M16" i="3"/>
  <c r="N17" i="3"/>
  <c r="N16" i="3"/>
  <c r="F5727" i="19"/>
  <c r="B5730" i="19"/>
  <c r="A5730" i="19" s="1"/>
  <c r="D5729" i="19"/>
  <c r="F5728" i="19" s="1"/>
  <c r="E5729" i="19"/>
  <c r="P15" i="3" l="1"/>
  <c r="Q16" i="3"/>
  <c r="Q38" i="3"/>
  <c r="Q48" i="3"/>
  <c r="Q40" i="3"/>
  <c r="Q22" i="3"/>
  <c r="Q32" i="3"/>
  <c r="Q54" i="3"/>
  <c r="Q24" i="3"/>
  <c r="Q26" i="3"/>
  <c r="Q114" i="3"/>
  <c r="Q120" i="3"/>
  <c r="Q58" i="3"/>
  <c r="Q178" i="3"/>
  <c r="Q184" i="3"/>
  <c r="Q68" i="3"/>
  <c r="Q90" i="3"/>
  <c r="Q100" i="3"/>
  <c r="Q152" i="3"/>
  <c r="Q302" i="3"/>
  <c r="Q278" i="3"/>
  <c r="Q320" i="3"/>
  <c r="Q334" i="3"/>
  <c r="Q270" i="3"/>
  <c r="Q141" i="3"/>
  <c r="Q292" i="3"/>
  <c r="Q206" i="3"/>
  <c r="Q169" i="3"/>
  <c r="Q84" i="3"/>
  <c r="Q28" i="3"/>
  <c r="Q205" i="3"/>
  <c r="Q142" i="3"/>
  <c r="Q66" i="3"/>
  <c r="Q341" i="3"/>
  <c r="Q261" i="3"/>
  <c r="Q138" i="3"/>
  <c r="Q20" i="3"/>
  <c r="Q108" i="3"/>
  <c r="Q237" i="3"/>
  <c r="Q122" i="3"/>
  <c r="Q164" i="3"/>
  <c r="Q324" i="3"/>
  <c r="Q198" i="3"/>
  <c r="Q140" i="3"/>
  <c r="Q275" i="3"/>
  <c r="Q170" i="3"/>
  <c r="Q64" i="3"/>
  <c r="Q317" i="3"/>
  <c r="Q166" i="3"/>
  <c r="Q128" i="3"/>
  <c r="Q46" i="3"/>
  <c r="Q167" i="3"/>
  <c r="Q63" i="3"/>
  <c r="Q179" i="3"/>
  <c r="Q101" i="3"/>
  <c r="Q65" i="3"/>
  <c r="Q227" i="3"/>
  <c r="Q87" i="3"/>
  <c r="Q27" i="3"/>
  <c r="Q125" i="3"/>
  <c r="Q57" i="3"/>
  <c r="Q256" i="3"/>
  <c r="Q328" i="3"/>
  <c r="Q220" i="3"/>
  <c r="Q248" i="3"/>
  <c r="Q316" i="3"/>
  <c r="Q330" i="3"/>
  <c r="Q276" i="3"/>
  <c r="Q310" i="3"/>
  <c r="Q323" i="3"/>
  <c r="Q286" i="3"/>
  <c r="Q200" i="3"/>
  <c r="Q116" i="3"/>
  <c r="Q70" i="3"/>
  <c r="Q160" i="3"/>
  <c r="Q219" i="3"/>
  <c r="Q186" i="3"/>
  <c r="Q131" i="3"/>
  <c r="Q98" i="3"/>
  <c r="Q168" i="3"/>
  <c r="Q285" i="3"/>
  <c r="Q76" i="3"/>
  <c r="Q303" i="3"/>
  <c r="Q257" i="3"/>
  <c r="Q231" i="3"/>
  <c r="Q156" i="3"/>
  <c r="Q294" i="3"/>
  <c r="Q333" i="3"/>
  <c r="Q224" i="3"/>
  <c r="Q181" i="3"/>
  <c r="Q337" i="3"/>
  <c r="Q217" i="3"/>
  <c r="Q50" i="3"/>
  <c r="Q305" i="3"/>
  <c r="Q259" i="3"/>
  <c r="Q191" i="3"/>
  <c r="Q158" i="3"/>
  <c r="Q78" i="3"/>
  <c r="Q213" i="3"/>
  <c r="Q53" i="3"/>
  <c r="Q163" i="3"/>
  <c r="Q85" i="3"/>
  <c r="Q123" i="3"/>
  <c r="Q55" i="3"/>
  <c r="Q17" i="3"/>
  <c r="Q71" i="3"/>
  <c r="Q99" i="3"/>
  <c r="Q47" i="3"/>
  <c r="Q244" i="3"/>
  <c r="Q322" i="3"/>
  <c r="Q340" i="3"/>
  <c r="Q242" i="3"/>
  <c r="Q282" i="3"/>
  <c r="Q277" i="3"/>
  <c r="Q223" i="3"/>
  <c r="Q106" i="3"/>
  <c r="Q56" i="3"/>
  <c r="Q288" i="3"/>
  <c r="Q329" i="3"/>
  <c r="Q301" i="3"/>
  <c r="Q255" i="3"/>
  <c r="Q212" i="3"/>
  <c r="Q165" i="3"/>
  <c r="Q325" i="3"/>
  <c r="Q235" i="3"/>
  <c r="Q196" i="3"/>
  <c r="Q112" i="3"/>
  <c r="Q59" i="3"/>
  <c r="Q228" i="3"/>
  <c r="Q291" i="3"/>
  <c r="Q250" i="3"/>
  <c r="Q185" i="3"/>
  <c r="Q86" i="3"/>
  <c r="Q254" i="3"/>
  <c r="Q94" i="3"/>
  <c r="Q321" i="3"/>
  <c r="Q263" i="3"/>
  <c r="Q211" i="3"/>
  <c r="Q61" i="3"/>
  <c r="Q279" i="3"/>
  <c r="Q96" i="3"/>
  <c r="Q143" i="3"/>
  <c r="Q110" i="3"/>
  <c r="Q60" i="3"/>
  <c r="Q201" i="3"/>
  <c r="Q95" i="3"/>
  <c r="Q149" i="3"/>
  <c r="Q69" i="3"/>
  <c r="Q97" i="3"/>
  <c r="Q45" i="3"/>
  <c r="Q137" i="3"/>
  <c r="Q51" i="3"/>
  <c r="Q83" i="3"/>
  <c r="Q216" i="3"/>
  <c r="Q252" i="3"/>
  <c r="Q290" i="3"/>
  <c r="Q336" i="3"/>
  <c r="Q232" i="3"/>
  <c r="Q272" i="3"/>
  <c r="Q247" i="3"/>
  <c r="Q271" i="3"/>
  <c r="Q102" i="3"/>
  <c r="Q42" i="3"/>
  <c r="Q267" i="3"/>
  <c r="Q295" i="3"/>
  <c r="Q209" i="3"/>
  <c r="Q161" i="3"/>
  <c r="Q77" i="3"/>
  <c r="Q34" i="3"/>
  <c r="Q319" i="3"/>
  <c r="Q193" i="3"/>
  <c r="Q221" i="3"/>
  <c r="Q72" i="3"/>
  <c r="Q315" i="3"/>
  <c r="Q30" i="3"/>
  <c r="Q293" i="3"/>
  <c r="Q243" i="3"/>
  <c r="Q18" i="3"/>
  <c r="Q180" i="3"/>
  <c r="Q195" i="3"/>
  <c r="Q29" i="3"/>
  <c r="Q145" i="3"/>
  <c r="Q41" i="3"/>
  <c r="Q245" i="3"/>
  <c r="Q119" i="3"/>
  <c r="Q157" i="3"/>
  <c r="Q33" i="3"/>
  <c r="Q239" i="3"/>
  <c r="Q67" i="3"/>
  <c r="Q129" i="3"/>
  <c r="Q274" i="3"/>
  <c r="Q312" i="3"/>
  <c r="Q210" i="3"/>
  <c r="Q308" i="3"/>
  <c r="Q266" i="3"/>
  <c r="Q280" i="3"/>
  <c r="Q332" i="3"/>
  <c r="Q268" i="3"/>
  <c r="Q218" i="3"/>
  <c r="Q265" i="3"/>
  <c r="Q139" i="3"/>
  <c r="Q289" i="3"/>
  <c r="Q203" i="3"/>
  <c r="Q154" i="3"/>
  <c r="Q331" i="3"/>
  <c r="Q313" i="3"/>
  <c r="Q105" i="3"/>
  <c r="Q52" i="3"/>
  <c r="Q214" i="3"/>
  <c r="Q44" i="3"/>
  <c r="Q208" i="3"/>
  <c r="Q204" i="3"/>
  <c r="Q148" i="3"/>
  <c r="Q93" i="3"/>
  <c r="Q225" i="3"/>
  <c r="Q339" i="3"/>
  <c r="Q287" i="3"/>
  <c r="Q136" i="3"/>
  <c r="Q89" i="3"/>
  <c r="Q92" i="3"/>
  <c r="Q79" i="3"/>
  <c r="Q25" i="3"/>
  <c r="Q135" i="3"/>
  <c r="Q81" i="3"/>
  <c r="Q103" i="3"/>
  <c r="Q133" i="3"/>
  <c r="Q296" i="3"/>
  <c r="Q298" i="3"/>
  <c r="Q36" i="3"/>
  <c r="Q146" i="3"/>
  <c r="Q284" i="3"/>
  <c r="Q262" i="3"/>
  <c r="Q314" i="3"/>
  <c r="Q238" i="3"/>
  <c r="Q202" i="3"/>
  <c r="Q176" i="3"/>
  <c r="Q88" i="3"/>
  <c r="Q283" i="3"/>
  <c r="Q150" i="3"/>
  <c r="Q109" i="3"/>
  <c r="Q37" i="3"/>
  <c r="Q307" i="3"/>
  <c r="Q222" i="3"/>
  <c r="Q91" i="3"/>
  <c r="Q153" i="3"/>
  <c r="Q240" i="3"/>
  <c r="Q189" i="3"/>
  <c r="Q23" i="3"/>
  <c r="Q253" i="3"/>
  <c r="Q144" i="3"/>
  <c r="Q199" i="3"/>
  <c r="Q281" i="3"/>
  <c r="Q236" i="3"/>
  <c r="Q174" i="3"/>
  <c r="Q75" i="3"/>
  <c r="Q132" i="3"/>
  <c r="Q183" i="3"/>
  <c r="Q117" i="3"/>
  <c r="Q49" i="3"/>
  <c r="Q175" i="3"/>
  <c r="Q31" i="3"/>
  <c r="Q233" i="3"/>
  <c r="Q19" i="3"/>
  <c r="Q182" i="3"/>
  <c r="Q190" i="3"/>
  <c r="Q215" i="3"/>
  <c r="Q234" i="3"/>
  <c r="Q230" i="3"/>
  <c r="Q311" i="3"/>
  <c r="Q124" i="3"/>
  <c r="Q155" i="3"/>
  <c r="Q264" i="3"/>
  <c r="Q273" i="3"/>
  <c r="Q299" i="3"/>
  <c r="Q39" i="3"/>
  <c r="Q113" i="3"/>
  <c r="Q304" i="3"/>
  <c r="Q62" i="3"/>
  <c r="Q249" i="3"/>
  <c r="Q159" i="3"/>
  <c r="Q171" i="3"/>
  <c r="Q241" i="3"/>
  <c r="Q104" i="3"/>
  <c r="Q151" i="3"/>
  <c r="Q335" i="3"/>
  <c r="Q172" i="3"/>
  <c r="Q130" i="3"/>
  <c r="Q188" i="3"/>
  <c r="Q126" i="3"/>
  <c r="Q173" i="3"/>
  <c r="Q338" i="3"/>
  <c r="Q127" i="3"/>
  <c r="Q192" i="3"/>
  <c r="Q177" i="3"/>
  <c r="Q197" i="3"/>
  <c r="Q269" i="3"/>
  <c r="Q147" i="3"/>
  <c r="Q246" i="3"/>
  <c r="Q74" i="3"/>
  <c r="Q134" i="3"/>
  <c r="Q309" i="3"/>
  <c r="Q318" i="3"/>
  <c r="Q121" i="3"/>
  <c r="Q194" i="3"/>
  <c r="Q115" i="3"/>
  <c r="Q107" i="3"/>
  <c r="Q207" i="3"/>
  <c r="Q21" i="3"/>
  <c r="Q229" i="3"/>
  <c r="Q80" i="3"/>
  <c r="Q118" i="3"/>
  <c r="Q162" i="3"/>
  <c r="Q35" i="3"/>
  <c r="Q326" i="3"/>
  <c r="Q43" i="3"/>
  <c r="Q306" i="3"/>
  <c r="Q226" i="3"/>
  <c r="Q258" i="3"/>
  <c r="Q297" i="3"/>
  <c r="Q327" i="3"/>
  <c r="Q187" i="3"/>
  <c r="Q251" i="3"/>
  <c r="Q260" i="3"/>
  <c r="Q82" i="3"/>
  <c r="Q300" i="3"/>
  <c r="Q73" i="3"/>
  <c r="Q111" i="3"/>
  <c r="P108" i="3"/>
  <c r="P166" i="3"/>
  <c r="P236" i="3"/>
  <c r="P326" i="3"/>
  <c r="P134" i="3"/>
  <c r="P127" i="3"/>
  <c r="P287" i="3"/>
  <c r="P191" i="3"/>
  <c r="P198" i="3"/>
  <c r="P255" i="3"/>
  <c r="P243" i="3"/>
  <c r="P307" i="3"/>
  <c r="P332" i="3"/>
  <c r="P159" i="3"/>
  <c r="P249" i="3"/>
  <c r="P128" i="3"/>
  <c r="P329" i="3"/>
  <c r="P277" i="3"/>
  <c r="P235" i="3"/>
  <c r="P194" i="3"/>
  <c r="P106" i="3"/>
  <c r="P291" i="3"/>
  <c r="P301" i="3"/>
  <c r="P219" i="3"/>
  <c r="P175" i="3"/>
  <c r="P83" i="3"/>
  <c r="P315" i="3"/>
  <c r="P264" i="3"/>
  <c r="P205" i="3"/>
  <c r="P164" i="3"/>
  <c r="P325" i="3"/>
  <c r="P297" i="3"/>
  <c r="P237" i="3"/>
  <c r="P86" i="3"/>
  <c r="P26" i="3"/>
  <c r="P138" i="3"/>
  <c r="P324" i="3"/>
  <c r="P234" i="3"/>
  <c r="P125" i="3"/>
  <c r="P272" i="3"/>
  <c r="P201" i="3"/>
  <c r="P85" i="3"/>
  <c r="P46" i="3"/>
  <c r="P169" i="3"/>
  <c r="P28" i="3"/>
  <c r="P16" i="3"/>
  <c r="P133" i="3"/>
  <c r="P157" i="3"/>
  <c r="P223" i="3"/>
  <c r="P67" i="3"/>
  <c r="P339" i="3"/>
  <c r="P233" i="3"/>
  <c r="P158" i="3"/>
  <c r="P17" i="3"/>
  <c r="P314" i="3"/>
  <c r="P265" i="3"/>
  <c r="P49" i="3"/>
  <c r="P238" i="3"/>
  <c r="P338" i="3"/>
  <c r="P292" i="3"/>
  <c r="P248" i="3"/>
  <c r="P206" i="3"/>
  <c r="P131" i="3"/>
  <c r="P77" i="3"/>
  <c r="P195" i="3"/>
  <c r="P111" i="3"/>
  <c r="P112" i="3"/>
  <c r="P282" i="3"/>
  <c r="P122" i="3"/>
  <c r="P75" i="3"/>
  <c r="P101" i="3"/>
  <c r="P318" i="3"/>
  <c r="P263" i="3"/>
  <c r="P155" i="3"/>
  <c r="P114" i="3"/>
  <c r="P117" i="3"/>
  <c r="P121" i="3"/>
  <c r="P32" i="3"/>
  <c r="P209" i="3"/>
  <c r="P177" i="3"/>
  <c r="P204" i="3"/>
  <c r="P299" i="3"/>
  <c r="P47" i="3"/>
  <c r="P227" i="3"/>
  <c r="P275" i="3"/>
  <c r="P323" i="3"/>
  <c r="P340" i="3"/>
  <c r="P300" i="3"/>
  <c r="P308" i="3"/>
  <c r="P187" i="3"/>
  <c r="P147" i="3"/>
  <c r="P123" i="3"/>
  <c r="P88" i="3"/>
  <c r="P42" i="3"/>
  <c r="P196" i="3"/>
  <c r="P286" i="3"/>
  <c r="P154" i="3"/>
  <c r="P27" i="3"/>
  <c r="P225" i="3"/>
  <c r="P145" i="3"/>
  <c r="P171" i="3"/>
  <c r="P107" i="3"/>
  <c r="P69" i="3"/>
  <c r="P306" i="3"/>
  <c r="P250" i="3"/>
  <c r="P192" i="3"/>
  <c r="P148" i="3"/>
  <c r="P39" i="3"/>
  <c r="P293" i="3"/>
  <c r="P246" i="3"/>
  <c r="P184" i="3"/>
  <c r="P36" i="3"/>
  <c r="P21" i="3"/>
  <c r="P273" i="3"/>
  <c r="P161" i="3"/>
  <c r="P40" i="3"/>
  <c r="P327" i="3"/>
  <c r="P319" i="3"/>
  <c r="P294" i="3"/>
  <c r="P305" i="3"/>
  <c r="P220" i="3"/>
  <c r="P183" i="3"/>
  <c r="P143" i="3"/>
  <c r="P317" i="3"/>
  <c r="P252" i="3"/>
  <c r="P120" i="3"/>
  <c r="P168" i="3"/>
  <c r="P280" i="3"/>
  <c r="P229" i="3"/>
  <c r="P150" i="3"/>
  <c r="P109" i="3"/>
  <c r="P55" i="3"/>
  <c r="P212" i="3"/>
  <c r="P337" i="3"/>
  <c r="P279" i="3"/>
  <c r="P247" i="3"/>
  <c r="P182" i="3"/>
  <c r="P141" i="3"/>
  <c r="P222" i="3"/>
  <c r="P73" i="3"/>
  <c r="P260" i="3"/>
  <c r="P208" i="3"/>
  <c r="P156" i="3"/>
  <c r="P104" i="3"/>
  <c r="P58" i="3"/>
  <c r="P258" i="3"/>
  <c r="P188" i="3"/>
  <c r="P144" i="3"/>
  <c r="P93" i="3"/>
  <c r="P284" i="3"/>
  <c r="P224" i="3"/>
  <c r="P139" i="3"/>
  <c r="P103" i="3"/>
  <c r="P57" i="3"/>
  <c r="P92" i="3"/>
  <c r="P66" i="3"/>
  <c r="P18" i="3"/>
  <c r="P94" i="3"/>
  <c r="P48" i="3"/>
  <c r="P80" i="3"/>
  <c r="P41" i="3"/>
  <c r="P30" i="3"/>
  <c r="P230" i="3"/>
  <c r="P79" i="3"/>
  <c r="P140" i="3"/>
  <c r="P302" i="3"/>
  <c r="P213" i="3"/>
  <c r="P180" i="3"/>
  <c r="P95" i="3"/>
  <c r="P35" i="3"/>
  <c r="P241" i="3"/>
  <c r="P341" i="3"/>
  <c r="P245" i="3"/>
  <c r="P116" i="3"/>
  <c r="P74" i="3"/>
  <c r="P119" i="3"/>
  <c r="P274" i="3"/>
  <c r="P226" i="3"/>
  <c r="P190" i="3"/>
  <c r="P146" i="3"/>
  <c r="P186" i="3"/>
  <c r="P328" i="3"/>
  <c r="P276" i="3"/>
  <c r="P244" i="3"/>
  <c r="P178" i="3"/>
  <c r="P130" i="3"/>
  <c r="P65" i="3"/>
  <c r="P309" i="3"/>
  <c r="P257" i="3"/>
  <c r="P51" i="3"/>
  <c r="P240" i="3"/>
  <c r="P181" i="3"/>
  <c r="P336" i="3"/>
  <c r="P281" i="3"/>
  <c r="P217" i="3"/>
  <c r="P176" i="3"/>
  <c r="P136" i="3"/>
  <c r="P53" i="3"/>
  <c r="P189" i="3"/>
  <c r="P56" i="3"/>
  <c r="P185" i="3"/>
  <c r="P38" i="3"/>
  <c r="P64" i="3"/>
  <c r="P268" i="3"/>
  <c r="P262" i="3"/>
  <c r="P99" i="3"/>
  <c r="P296" i="3"/>
  <c r="P256" i="3"/>
  <c r="P210" i="3"/>
  <c r="P132" i="3"/>
  <c r="P31" i="3"/>
  <c r="P232" i="3"/>
  <c r="P335" i="3"/>
  <c r="P242" i="3"/>
  <c r="P197" i="3"/>
  <c r="P70" i="3"/>
  <c r="P313" i="3"/>
  <c r="P267" i="3"/>
  <c r="P179" i="3"/>
  <c r="P142" i="3"/>
  <c r="P23" i="3"/>
  <c r="P322" i="3"/>
  <c r="P270" i="3"/>
  <c r="P211" i="3"/>
  <c r="P167" i="3"/>
  <c r="P126" i="3"/>
  <c r="P37" i="3"/>
  <c r="P303" i="3"/>
  <c r="P202" i="3"/>
  <c r="P90" i="3"/>
  <c r="P29" i="3"/>
  <c r="P333" i="3"/>
  <c r="P129" i="3"/>
  <c r="P330" i="3"/>
  <c r="P278" i="3"/>
  <c r="P207" i="3"/>
  <c r="P170" i="3"/>
  <c r="P89" i="3"/>
  <c r="P50" i="3"/>
  <c r="P76" i="3"/>
  <c r="P22" i="3"/>
  <c r="P78" i="3"/>
  <c r="P100" i="3"/>
  <c r="P34" i="3"/>
  <c r="P259" i="3"/>
  <c r="P33" i="3"/>
  <c r="P162" i="3"/>
  <c r="P251" i="3"/>
  <c r="P316" i="3"/>
  <c r="P310" i="3"/>
  <c r="P231" i="3"/>
  <c r="P19" i="3"/>
  <c r="P60" i="3"/>
  <c r="P84" i="3"/>
  <c r="P311" i="3"/>
  <c r="P151" i="3"/>
  <c r="P20" i="3"/>
  <c r="P173" i="3"/>
  <c r="P215" i="3"/>
  <c r="P200" i="3"/>
  <c r="P261" i="3"/>
  <c r="P228" i="3"/>
  <c r="P218" i="3"/>
  <c r="P298" i="3"/>
  <c r="P214" i="3"/>
  <c r="P113" i="3"/>
  <c r="P68" i="3"/>
  <c r="P283" i="3"/>
  <c r="P331" i="3"/>
  <c r="P105" i="3"/>
  <c r="P87" i="3"/>
  <c r="P304" i="3"/>
  <c r="P253" i="3"/>
  <c r="P172" i="3"/>
  <c r="P290" i="3"/>
  <c r="P124" i="3"/>
  <c r="P320" i="3"/>
  <c r="P135" i="3"/>
  <c r="P97" i="3"/>
  <c r="P199" i="3"/>
  <c r="P163" i="3"/>
  <c r="P266" i="3"/>
  <c r="P81" i="3"/>
  <c r="P62" i="3"/>
  <c r="P193" i="3"/>
  <c r="P110" i="3"/>
  <c r="P165" i="3"/>
  <c r="P152" i="3"/>
  <c r="P71" i="3"/>
  <c r="P52" i="3"/>
  <c r="P45" i="3"/>
  <c r="P44" i="3"/>
  <c r="P239" i="3"/>
  <c r="P271" i="3"/>
  <c r="P102" i="3"/>
  <c r="P295" i="3"/>
  <c r="P160" i="3"/>
  <c r="P137" i="3"/>
  <c r="P321" i="3"/>
  <c r="P43" i="3"/>
  <c r="P98" i="3"/>
  <c r="P24" i="3"/>
  <c r="P82" i="3"/>
  <c r="P96" i="3"/>
  <c r="P334" i="3"/>
  <c r="P203" i="3"/>
  <c r="P59" i="3"/>
  <c r="P288" i="3"/>
  <c r="P269" i="3"/>
  <c r="P54" i="3"/>
  <c r="P216" i="3"/>
  <c r="P254" i="3"/>
  <c r="P25" i="3"/>
  <c r="P63" i="3"/>
  <c r="P91" i="3"/>
  <c r="P289" i="3"/>
  <c r="P115" i="3"/>
  <c r="P149" i="3"/>
  <c r="P118" i="3"/>
  <c r="P312" i="3"/>
  <c r="P285" i="3"/>
  <c r="P174" i="3"/>
  <c r="P61" i="3"/>
  <c r="P153" i="3"/>
  <c r="P221" i="3"/>
  <c r="P72" i="3"/>
  <c r="E5730" i="19"/>
  <c r="B5731" i="19"/>
  <c r="A5731" i="19" s="1"/>
  <c r="D5730" i="19"/>
  <c r="M24" i="3" l="1"/>
  <c r="M27" i="3"/>
  <c r="F5729" i="19"/>
  <c r="Q15" i="3"/>
  <c r="E5731" i="19"/>
  <c r="D5731" i="19"/>
  <c r="B5732" i="19"/>
  <c r="A5732" i="19" s="1"/>
  <c r="N24" i="3" l="1"/>
  <c r="N27" i="3"/>
  <c r="F5730" i="19"/>
  <c r="D5732" i="19"/>
  <c r="B5733" i="19"/>
  <c r="A5733" i="19" s="1"/>
  <c r="E5732" i="19"/>
  <c r="E23" i="5"/>
  <c r="E24" i="5"/>
  <c r="C38" i="23" s="1"/>
  <c r="C37" i="23" l="1"/>
  <c r="C39" i="23" s="1"/>
  <c r="E25" i="5"/>
  <c r="F5731" i="19"/>
  <c r="E5733" i="19"/>
  <c r="B5734" i="19"/>
  <c r="A5734" i="19" s="1"/>
  <c r="D5733" i="19"/>
  <c r="C42" i="23"/>
  <c r="F5732" i="19" l="1"/>
  <c r="E5734" i="19"/>
  <c r="D5734" i="19"/>
  <c r="B5735" i="19"/>
  <c r="A5735" i="19" s="1"/>
  <c r="F5733" i="19" l="1"/>
  <c r="E5735" i="19"/>
  <c r="D5735" i="19"/>
  <c r="B5736" i="19"/>
  <c r="A5736" i="19" s="1"/>
  <c r="F5734" i="19" l="1"/>
  <c r="D5736" i="19"/>
  <c r="B5737" i="19"/>
  <c r="A5737" i="19" s="1"/>
  <c r="E5736" i="19"/>
  <c r="F5735" i="19" l="1"/>
  <c r="D5737" i="19"/>
  <c r="B5738" i="19"/>
  <c r="A5738" i="19" s="1"/>
  <c r="E5737" i="19"/>
  <c r="F5736" i="19" l="1"/>
  <c r="E5738" i="19"/>
  <c r="B5739" i="19"/>
  <c r="A5739" i="19" s="1"/>
  <c r="D5738" i="19"/>
  <c r="F5737" i="19" l="1"/>
  <c r="D5739" i="19"/>
  <c r="B5740" i="19"/>
  <c r="A5740" i="19" s="1"/>
  <c r="E5739" i="19"/>
  <c r="F5738" i="19" l="1"/>
  <c r="D8" i="3"/>
  <c r="F8" i="3" s="1"/>
  <c r="D5740" i="19"/>
  <c r="F5739" i="19" s="1"/>
  <c r="B5741" i="19"/>
  <c r="A5741" i="19" s="1"/>
  <c r="E5740" i="19"/>
  <c r="E10" i="5" l="1"/>
  <c r="C52" i="23" s="1"/>
  <c r="D9" i="3"/>
  <c r="D5741" i="19"/>
  <c r="B5742" i="19"/>
  <c r="A5742" i="19" s="1"/>
  <c r="E5741" i="19"/>
  <c r="L14" i="5" l="1"/>
  <c r="E17" i="5"/>
  <c r="C9" i="4" s="1"/>
  <c r="F5740" i="19"/>
  <c r="E5742" i="19"/>
  <c r="D5742" i="19"/>
  <c r="B5743" i="19"/>
  <c r="A5743" i="19" s="1"/>
  <c r="E18" i="5" l="1"/>
  <c r="L15" i="5" s="1"/>
  <c r="C20" i="23"/>
  <c r="C27" i="23" s="1"/>
  <c r="C28" i="23" s="1"/>
  <c r="F5741" i="19"/>
  <c r="B5744" i="19"/>
  <c r="A5744" i="19" s="1"/>
  <c r="E5743" i="19"/>
  <c r="D5743" i="19"/>
  <c r="F5742" i="19" s="1"/>
  <c r="C9" i="23" l="1"/>
  <c r="K14" i="6"/>
  <c r="L15" i="6" s="1"/>
  <c r="D5744" i="19"/>
  <c r="B5745" i="19"/>
  <c r="A5745" i="19" s="1"/>
  <c r="E5744" i="19"/>
  <c r="L20" i="6" l="1"/>
  <c r="L16" i="6"/>
  <c r="L17" i="6"/>
  <c r="F5743" i="19"/>
  <c r="B5746" i="19"/>
  <c r="A5746" i="19" s="1"/>
  <c r="E5745" i="19"/>
  <c r="D5745" i="19"/>
  <c r="F5744" i="19" l="1"/>
  <c r="E5746" i="19"/>
  <c r="B5747" i="19"/>
  <c r="A5747" i="19" s="1"/>
  <c r="D5746" i="19"/>
  <c r="F5745" i="19" l="1"/>
  <c r="B5748" i="19"/>
  <c r="A5748" i="19" s="1"/>
  <c r="E5747" i="19"/>
  <c r="D5747" i="19"/>
  <c r="F5746" i="19" l="1"/>
  <c r="D5748" i="19"/>
  <c r="B5749" i="19"/>
  <c r="A5749" i="19" s="1"/>
  <c r="E5748" i="19"/>
  <c r="J190" i="19" l="1"/>
  <c r="K190" i="19" s="1"/>
  <c r="J204" i="19"/>
  <c r="K204" i="19" s="1"/>
  <c r="J88" i="19"/>
  <c r="J246" i="19"/>
  <c r="K246" i="19" s="1"/>
  <c r="J110" i="19"/>
  <c r="K110" i="19" s="1"/>
  <c r="J132" i="19"/>
  <c r="K132" i="19" s="1"/>
  <c r="J214" i="19"/>
  <c r="K214" i="19" s="1"/>
  <c r="J89" i="19"/>
  <c r="J116" i="19"/>
  <c r="K116" i="19" s="1"/>
  <c r="J56" i="19"/>
  <c r="J8" i="19"/>
  <c r="J250" i="19"/>
  <c r="K250" i="19" s="1"/>
  <c r="J24" i="19"/>
  <c r="J47" i="19"/>
  <c r="J171" i="19"/>
  <c r="K171" i="19" s="1"/>
  <c r="J21" i="19"/>
  <c r="J216" i="19"/>
  <c r="K216" i="19" s="1"/>
  <c r="J208" i="19"/>
  <c r="K208" i="19" s="1"/>
  <c r="J99" i="19"/>
  <c r="K99" i="19" s="1"/>
  <c r="J91" i="19"/>
  <c r="K91" i="19" s="1"/>
  <c r="J70" i="19"/>
  <c r="J111" i="19"/>
  <c r="K111" i="19" s="1"/>
  <c r="J158" i="19"/>
  <c r="K158" i="19" s="1"/>
  <c r="J31" i="19"/>
  <c r="J222" i="19"/>
  <c r="K222" i="19" s="1"/>
  <c r="J196" i="19"/>
  <c r="K196" i="19" s="1"/>
  <c r="J224" i="19"/>
  <c r="K224" i="19" s="1"/>
  <c r="J145" i="19"/>
  <c r="K145" i="19" s="1"/>
  <c r="J173" i="19"/>
  <c r="K173" i="19" s="1"/>
  <c r="J162" i="19"/>
  <c r="K162" i="19" s="1"/>
  <c r="J101" i="19"/>
  <c r="K101" i="19" s="1"/>
  <c r="J176" i="19"/>
  <c r="K176" i="19" s="1"/>
  <c r="J130" i="19"/>
  <c r="K130" i="19" s="1"/>
  <c r="J149" i="19"/>
  <c r="K149" i="19" s="1"/>
  <c r="J44" i="19"/>
  <c r="J86" i="19"/>
  <c r="J120" i="19"/>
  <c r="K120" i="19" s="1"/>
  <c r="J20" i="19"/>
  <c r="J177" i="19"/>
  <c r="K177" i="19" s="1"/>
  <c r="J52" i="19"/>
  <c r="J193" i="19"/>
  <c r="K193" i="19" s="1"/>
  <c r="J198" i="19"/>
  <c r="K198" i="19" s="1"/>
  <c r="J233" i="19"/>
  <c r="K233" i="19" s="1"/>
  <c r="J118" i="19"/>
  <c r="K118" i="19" s="1"/>
  <c r="J123" i="19"/>
  <c r="K123" i="19" s="1"/>
  <c r="J239" i="19"/>
  <c r="K239" i="19" s="1"/>
  <c r="J212" i="19"/>
  <c r="K212" i="19" s="1"/>
  <c r="J81" i="19"/>
  <c r="J92" i="19"/>
  <c r="K92" i="19" s="1"/>
  <c r="J67" i="19"/>
  <c r="J153" i="19"/>
  <c r="K153" i="19" s="1"/>
  <c r="J209" i="19"/>
  <c r="K209" i="19" s="1"/>
  <c r="J140" i="19"/>
  <c r="K140" i="19" s="1"/>
  <c r="J126" i="19"/>
  <c r="K126" i="19" s="1"/>
  <c r="J106" i="19"/>
  <c r="K106" i="19" s="1"/>
  <c r="J93" i="19"/>
  <c r="K93" i="19" s="1"/>
  <c r="J167" i="19"/>
  <c r="K167" i="19" s="1"/>
  <c r="J109" i="19"/>
  <c r="K109" i="19" s="1"/>
  <c r="J45" i="19"/>
  <c r="J104" i="19"/>
  <c r="K104" i="19" s="1"/>
  <c r="J235" i="19"/>
  <c r="K235" i="19" s="1"/>
  <c r="J242" i="19"/>
  <c r="K242" i="19" s="1"/>
  <c r="J23" i="19"/>
  <c r="J94" i="19"/>
  <c r="K94" i="19" s="1"/>
  <c r="J172" i="19"/>
  <c r="K172" i="19" s="1"/>
  <c r="J41" i="19"/>
  <c r="J155" i="19"/>
  <c r="K155" i="19" s="1"/>
  <c r="J152" i="19"/>
  <c r="K152" i="19" s="1"/>
  <c r="J148" i="19"/>
  <c r="K148" i="19" s="1"/>
  <c r="J160" i="19"/>
  <c r="K160" i="19" s="1"/>
  <c r="J71" i="19"/>
  <c r="J251" i="19"/>
  <c r="K251" i="19" s="1"/>
  <c r="J128" i="19"/>
  <c r="K128" i="19" s="1"/>
  <c r="J230" i="19"/>
  <c r="K230" i="19" s="1"/>
  <c r="J113" i="19"/>
  <c r="K113" i="19" s="1"/>
  <c r="J119" i="19"/>
  <c r="K119" i="19" s="1"/>
  <c r="J63" i="19"/>
  <c r="J38" i="19"/>
  <c r="J226" i="19"/>
  <c r="K226" i="19" s="1"/>
  <c r="J141" i="19"/>
  <c r="K141" i="19" s="1"/>
  <c r="J59" i="19"/>
  <c r="J205" i="19"/>
  <c r="K205" i="19" s="1"/>
  <c r="J175" i="19"/>
  <c r="K175" i="19" s="1"/>
  <c r="J200" i="19"/>
  <c r="K200" i="19" s="1"/>
  <c r="J179" i="19"/>
  <c r="K179" i="19" s="1"/>
  <c r="J135" i="19"/>
  <c r="K135" i="19" s="1"/>
  <c r="J131" i="19"/>
  <c r="K131" i="19" s="1"/>
  <c r="J46" i="19"/>
  <c r="J53" i="19"/>
  <c r="J201" i="19"/>
  <c r="K201" i="19" s="1"/>
  <c r="J84" i="19"/>
  <c r="J247" i="19"/>
  <c r="K247" i="19" s="1"/>
  <c r="J220" i="19"/>
  <c r="K220" i="19" s="1"/>
  <c r="J55" i="19"/>
  <c r="J142" i="19"/>
  <c r="K142" i="19" s="1"/>
  <c r="J249" i="19"/>
  <c r="K249" i="19" s="1"/>
  <c r="J80" i="19"/>
  <c r="J161" i="19"/>
  <c r="K161" i="19" s="1"/>
  <c r="J14" i="19"/>
  <c r="J124" i="19"/>
  <c r="K124" i="19" s="1"/>
  <c r="J112" i="19"/>
  <c r="K112" i="19" s="1"/>
  <c r="J146" i="19"/>
  <c r="K146" i="19" s="1"/>
  <c r="J134" i="19"/>
  <c r="K134" i="19" s="1"/>
  <c r="J125" i="19"/>
  <c r="K125" i="19" s="1"/>
  <c r="J234" i="19"/>
  <c r="K234" i="19" s="1"/>
  <c r="J185" i="19"/>
  <c r="K185" i="19" s="1"/>
  <c r="J159" i="19"/>
  <c r="K159" i="19" s="1"/>
  <c r="J194" i="19"/>
  <c r="K194" i="19" s="1"/>
  <c r="J105" i="19"/>
  <c r="K105" i="19" s="1"/>
  <c r="J192" i="19"/>
  <c r="K192" i="19" s="1"/>
  <c r="J60" i="19"/>
  <c r="J75" i="19"/>
  <c r="J213" i="19"/>
  <c r="K213" i="19" s="1"/>
  <c r="J95" i="19"/>
  <c r="K95" i="19" s="1"/>
  <c r="J252" i="19"/>
  <c r="K252" i="19" s="1"/>
  <c r="J178" i="19"/>
  <c r="K178" i="19" s="1"/>
  <c r="J137" i="19"/>
  <c r="K137" i="19" s="1"/>
  <c r="J195" i="19"/>
  <c r="K195" i="19" s="1"/>
  <c r="J168" i="19"/>
  <c r="K168" i="19" s="1"/>
  <c r="J51" i="19"/>
  <c r="J248" i="19"/>
  <c r="K248" i="19" s="1"/>
  <c r="J114" i="19"/>
  <c r="K114" i="19" s="1"/>
  <c r="J219" i="19"/>
  <c r="K219" i="19" s="1"/>
  <c r="J50" i="19"/>
  <c r="J6" i="19"/>
  <c r="J87" i="19"/>
  <c r="J100" i="19"/>
  <c r="K100" i="19" s="1"/>
  <c r="J210" i="19"/>
  <c r="K210" i="19" s="1"/>
  <c r="J83" i="19"/>
  <c r="J133" i="19"/>
  <c r="K133" i="19" s="1"/>
  <c r="J39" i="19"/>
  <c r="J164" i="19"/>
  <c r="K164" i="19" s="1"/>
  <c r="J202" i="19"/>
  <c r="K202" i="19" s="1"/>
  <c r="J147" i="19"/>
  <c r="K147" i="19" s="1"/>
  <c r="J74" i="19"/>
  <c r="J16" i="19"/>
  <c r="J22" i="19"/>
  <c r="J40" i="19"/>
  <c r="J115" i="19"/>
  <c r="K115" i="19" s="1"/>
  <c r="J68" i="19"/>
  <c r="J150" i="19"/>
  <c r="K150" i="19" s="1"/>
  <c r="J183" i="19"/>
  <c r="K183" i="19" s="1"/>
  <c r="J26" i="19"/>
  <c r="J227" i="19"/>
  <c r="K227" i="19" s="1"/>
  <c r="J151" i="19"/>
  <c r="K151" i="19" s="1"/>
  <c r="J49" i="19"/>
  <c r="J34" i="19"/>
  <c r="J180" i="19"/>
  <c r="K180" i="19" s="1"/>
  <c r="J243" i="19"/>
  <c r="K243" i="19" s="1"/>
  <c r="J236" i="19"/>
  <c r="K236" i="19" s="1"/>
  <c r="J25" i="19"/>
  <c r="J188" i="19"/>
  <c r="K188" i="19" s="1"/>
  <c r="J207" i="19"/>
  <c r="K207" i="19" s="1"/>
  <c r="J57" i="19"/>
  <c r="J191" i="19"/>
  <c r="K191" i="19" s="1"/>
  <c r="J18" i="19"/>
  <c r="J76" i="19"/>
  <c r="J127" i="19"/>
  <c r="K127" i="19" s="1"/>
  <c r="J206" i="19"/>
  <c r="K206" i="19" s="1"/>
  <c r="J12" i="19"/>
  <c r="J229" i="19"/>
  <c r="K229" i="19" s="1"/>
  <c r="J73" i="19"/>
  <c r="J13" i="19"/>
  <c r="J244" i="19"/>
  <c r="K244" i="19" s="1"/>
  <c r="J245" i="19"/>
  <c r="K245" i="19" s="1"/>
  <c r="J228" i="19"/>
  <c r="K228" i="19" s="1"/>
  <c r="J154" i="19"/>
  <c r="K154" i="19" s="1"/>
  <c r="J187" i="19"/>
  <c r="K187" i="19" s="1"/>
  <c r="J30" i="19"/>
  <c r="J184" i="19"/>
  <c r="K184" i="19" s="1"/>
  <c r="J102" i="19"/>
  <c r="K102" i="19" s="1"/>
  <c r="J43" i="19"/>
  <c r="J78" i="19"/>
  <c r="J221" i="19"/>
  <c r="K221" i="19" s="1"/>
  <c r="J85" i="19"/>
  <c r="J69" i="19"/>
  <c r="J64" i="19"/>
  <c r="J7" i="19"/>
  <c r="J138" i="19"/>
  <c r="K138" i="19" s="1"/>
  <c r="J231" i="19"/>
  <c r="K231" i="19" s="1"/>
  <c r="J166" i="19"/>
  <c r="K166" i="19" s="1"/>
  <c r="J181" i="19"/>
  <c r="K181" i="19" s="1"/>
  <c r="J42" i="19"/>
  <c r="J27" i="19"/>
  <c r="J28" i="19"/>
  <c r="J225" i="19"/>
  <c r="K225" i="19" s="1"/>
  <c r="J96" i="19"/>
  <c r="K96" i="19" s="1"/>
  <c r="J241" i="19"/>
  <c r="K241" i="19" s="1"/>
  <c r="J215" i="19"/>
  <c r="K215" i="19" s="1"/>
  <c r="J121" i="19"/>
  <c r="K121" i="19" s="1"/>
  <c r="J103" i="19"/>
  <c r="K103" i="19" s="1"/>
  <c r="J122" i="19"/>
  <c r="K122" i="19" s="1"/>
  <c r="J77" i="19"/>
  <c r="J72" i="19"/>
  <c r="J29" i="19"/>
  <c r="J136" i="19"/>
  <c r="K136" i="19" s="1"/>
  <c r="J165" i="19"/>
  <c r="K165" i="19" s="1"/>
  <c r="J107" i="19"/>
  <c r="K107" i="19" s="1"/>
  <c r="J65" i="19"/>
  <c r="J54" i="19"/>
  <c r="J238" i="19"/>
  <c r="K238" i="19" s="1"/>
  <c r="J48" i="19"/>
  <c r="J33" i="19"/>
  <c r="J117" i="19"/>
  <c r="K117" i="19" s="1"/>
  <c r="J62" i="19"/>
  <c r="J174" i="19"/>
  <c r="K174" i="19" s="1"/>
  <c r="J98" i="19"/>
  <c r="K98" i="19" s="1"/>
  <c r="J237" i="19"/>
  <c r="K237" i="19" s="1"/>
  <c r="J232" i="19"/>
  <c r="K232" i="19" s="1"/>
  <c r="J36" i="19"/>
  <c r="J223" i="19"/>
  <c r="K223" i="19" s="1"/>
  <c r="J97" i="19"/>
  <c r="K97" i="19" s="1"/>
  <c r="J189" i="19"/>
  <c r="K189" i="19" s="1"/>
  <c r="J90" i="19"/>
  <c r="K90" i="19" s="1"/>
  <c r="J58" i="19"/>
  <c r="J143" i="19"/>
  <c r="K143" i="19" s="1"/>
  <c r="J182" i="19"/>
  <c r="K182" i="19" s="1"/>
  <c r="J170" i="19"/>
  <c r="K170" i="19" s="1"/>
  <c r="J157" i="19"/>
  <c r="K157" i="19" s="1"/>
  <c r="J9" i="19"/>
  <c r="J144" i="19"/>
  <c r="K144" i="19" s="1"/>
  <c r="J15" i="19"/>
  <c r="J66" i="19"/>
  <c r="J79" i="19"/>
  <c r="J211" i="19"/>
  <c r="K211" i="19" s="1"/>
  <c r="J156" i="19"/>
  <c r="K156" i="19" s="1"/>
  <c r="J10" i="19"/>
  <c r="J217" i="19"/>
  <c r="K217" i="19" s="1"/>
  <c r="J82" i="19"/>
  <c r="J139" i="19"/>
  <c r="K139" i="19" s="1"/>
  <c r="J37" i="19"/>
  <c r="J240" i="19"/>
  <c r="K240" i="19" s="1"/>
  <c r="J17" i="19"/>
  <c r="J169" i="19"/>
  <c r="K169" i="19" s="1"/>
  <c r="J163" i="19"/>
  <c r="K163" i="19" s="1"/>
  <c r="J186" i="19"/>
  <c r="K186" i="19" s="1"/>
  <c r="J218" i="19"/>
  <c r="K218" i="19" s="1"/>
  <c r="J19" i="19"/>
  <c r="J11" i="19"/>
  <c r="J199" i="19"/>
  <c r="K199" i="19" s="1"/>
  <c r="J129" i="19"/>
  <c r="K129" i="19" s="1"/>
  <c r="J61" i="19"/>
  <c r="J203" i="19"/>
  <c r="K203" i="19" s="1"/>
  <c r="J197" i="19"/>
  <c r="K197" i="19" s="1"/>
  <c r="J108" i="19"/>
  <c r="K108" i="19" s="1"/>
  <c r="J32" i="19"/>
  <c r="J35" i="19"/>
  <c r="F5747" i="19"/>
  <c r="E5749" i="19"/>
  <c r="D5749" i="19"/>
  <c r="F5749" i="19" l="1"/>
  <c r="F5748" i="19"/>
  <c r="M13" i="25" l="1"/>
  <c r="O13" i="25" s="1"/>
  <c r="L26" i="25"/>
  <c r="AB13" i="25"/>
  <c r="AA13" i="25"/>
  <c r="E26" i="25" l="1"/>
  <c r="M26" i="25"/>
  <c r="Z20" i="25" l="1"/>
  <c r="AC20" i="25" s="1"/>
  <c r="AD20" i="25" s="1"/>
  <c r="Z19" i="25"/>
  <c r="AC19" i="25" s="1"/>
  <c r="AD19" i="25" s="1"/>
  <c r="Z18" i="25"/>
  <c r="AC18" i="25" s="1"/>
  <c r="AD18" i="25" s="1"/>
  <c r="Z17" i="25"/>
  <c r="AC17" i="25" s="1"/>
  <c r="AD17" i="25" s="1"/>
  <c r="Z16" i="25"/>
  <c r="AC16" i="25" s="1"/>
  <c r="AD16" i="25" s="1"/>
  <c r="Z15" i="25"/>
  <c r="Z14" i="25"/>
  <c r="AC14" i="25" s="1"/>
  <c r="AD14" i="25" s="1"/>
  <c r="Z13" i="25"/>
  <c r="AC13" i="25" s="1"/>
  <c r="AD13" i="25" s="1"/>
  <c r="Z12" i="25"/>
  <c r="AC12" i="25" s="1"/>
  <c r="AD12" i="25" s="1"/>
  <c r="Z11" i="25"/>
  <c r="AC11" i="25" s="1"/>
  <c r="AD11" i="25" s="1"/>
  <c r="Z10" i="25"/>
  <c r="AC10" i="25" s="1"/>
  <c r="AD10" i="25" s="1"/>
  <c r="AC15" i="25" l="1"/>
  <c r="AD15" i="25" s="1"/>
  <c r="AD27" i="25" s="1"/>
  <c r="AE27" i="25" l="1"/>
  <c r="E27" i="5" s="1"/>
  <c r="E28" i="5" l="1"/>
  <c r="E30" i="5" s="1"/>
  <c r="C40" i="23"/>
  <c r="C43" i="23" s="1"/>
  <c r="C44" i="23" s="1"/>
  <c r="C10" i="4" l="1"/>
  <c r="E31" i="5"/>
  <c r="C10" i="23" l="1"/>
  <c r="C14" i="23" s="1"/>
  <c r="C16" i="23" s="1"/>
  <c r="C14" i="4"/>
  <c r="C1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barbosa</author>
  </authors>
  <commentList>
    <comment ref="I14" authorId="0" shapeId="0" xr:uid="{52054EE0-9359-4402-8054-749162A4244E}">
      <text>
        <r>
          <rPr>
            <sz val="9"/>
            <color indexed="81"/>
            <rFont val="Segoe UI"/>
            <family val="2"/>
          </rPr>
          <t xml:space="preserve">Na revisão de 2017, ficou previsto que nesta revisão seria usada a estrutura de capital média do ciclo. 
</t>
        </r>
      </text>
    </comment>
    <comment ref="B20" authorId="0" shapeId="0" xr:uid="{9B7C3CF6-F275-43B7-9503-DA8CB9EB78E4}">
      <text>
        <r>
          <rPr>
            <sz val="9"/>
            <color indexed="81"/>
            <rFont val="Segoe UI"/>
            <family val="2"/>
          </rPr>
          <t>Na revisão de 2017 ficou previsto que seria considerada agora apenas metade da variação na alavancagem, como um desincentivo à alavancagem excessiva. Esse ajuste é feito aqui.
Este mecanismo não será aplicado novamente na próxima revisão.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Miranda Barbosa (ARSAEMG)</author>
    <author>vanessa barbosa</author>
  </authors>
  <commentList>
    <comment ref="C12" authorId="0" shapeId="0" xr:uid="{00000000-0006-0000-0400-000001000000}">
      <text>
        <r>
          <rPr>
            <sz val="9"/>
            <color indexed="81"/>
            <rFont val="Segoe UI"/>
            <family val="2"/>
          </rPr>
          <t xml:space="preserve">
Média semanal das cotações diárias de fechamento, ajustadas para dividendos e splits, considerando a semana de terça a segunda.</t>
        </r>
      </text>
    </comment>
    <comment ref="W12" authorId="1" shapeId="0" xr:uid="{DA1AC6D5-17A7-4856-8715-9BDD4D212F64}">
      <text>
        <r>
          <rPr>
            <b/>
            <sz val="9"/>
            <color indexed="81"/>
            <rFont val="Segoe UI"/>
            <family val="2"/>
          </rPr>
          <t xml:space="preserve">3 anos de retornos semanais </t>
        </r>
        <r>
          <rPr>
            <sz val="9"/>
            <color indexed="81"/>
            <rFont val="Segoe UI"/>
            <family val="2"/>
          </rPr>
          <t xml:space="preserve">(156 semanas antes da remoção de outliers, 150 após remoção de outliers)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Miranda Barbosa (ARSAEMG)</author>
    <author>tc={C6DFD82E-454F-454A-9E42-2D5B2E400951}</author>
  </authors>
  <commentList>
    <comment ref="K8" authorId="0" shapeId="0" xr:uid="{00000000-0006-0000-0600-000001000000}">
      <text>
        <r>
          <rPr>
            <sz val="9"/>
            <color indexed="81"/>
            <rFont val="Segoe UI"/>
            <family val="2"/>
          </rPr>
          <t>Retornos "ativo livre de risco". Título de longo prazo (20 anos) do tesouro americano, maturidade constante, sem bônus (20-Year Treasury Constant Maturity Rate). Extraída a série GS20 média mensal em %, sem ajuste sazonal.</t>
        </r>
      </text>
    </comment>
    <comment ref="L8" authorId="0" shapeId="0" xr:uid="{00000000-0006-0000-0600-000002000000}">
      <text>
        <r>
          <rPr>
            <sz val="9"/>
            <color indexed="81"/>
            <rFont val="Segoe UI"/>
            <family val="2"/>
          </rPr>
          <t xml:space="preserve">Os dados mensais são simplesmente a média dos dados diários de cada mês.
</t>
        </r>
      </text>
    </comment>
    <comment ref="M8" authorId="0" shapeId="0" xr:uid="{00000000-0006-0000-0600-000003000000}">
      <text>
        <r>
          <rPr>
            <sz val="9"/>
            <color indexed="81"/>
            <rFont val="Segoe UI"/>
            <family val="2"/>
          </rPr>
          <t>Consumer Price Index - Inflação geral dos EUA. Variação % mensal (all consumers, sem ajuste sazonal, CPALTT01USM657N)</t>
        </r>
      </text>
    </comment>
    <comment ref="Q8" authorId="0" shapeId="0" xr:uid="{00000000-0006-0000-0600-000004000000}">
      <text>
        <r>
          <rPr>
            <sz val="9"/>
            <color indexed="81"/>
            <rFont val="Segoe UI"/>
            <family val="2"/>
          </rPr>
          <t>Série revisada integralmente em fevereiro de 2017 pelo Bacen</t>
        </r>
      </text>
    </comment>
    <comment ref="C9" authorId="0" shapeId="0" xr:uid="{00000000-0006-0000-0600-000005000000}">
      <text>
        <r>
          <rPr>
            <sz val="9"/>
            <color indexed="81"/>
            <rFont val="Segoe UI"/>
            <family val="2"/>
          </rPr>
          <t xml:space="preserve">New York Stock Exchange - Média semanal das cotações diárias de fechamento (terça a segunda), da mesma forma que são apuradas as cotações para cálculo do Beta.
Fonte: https://finance.yahoo.com/quote/%5ENYA/history?period1=1257120000&amp;period2=1598486400&amp;interval=1d&amp;filter=history&amp;frequency=1d
</t>
        </r>
      </text>
    </comment>
    <comment ref="B12" authorId="1" shapeId="0" xr:uid="{C6DFD82E-454F-454A-9E42-2D5B2E40095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 data significa o último dia da média. Ou seja, esta observação é a média das cotações da terça anterior até esta segunda, inclusive.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barbosa</author>
  </authors>
  <commentList>
    <comment ref="E7" authorId="0" shapeId="0" xr:uid="{C630F3F7-CF81-4EC2-B97D-E7946EABD82E}">
      <text>
        <r>
          <rPr>
            <sz val="9"/>
            <color indexed="81"/>
            <rFont val="Segoe UI"/>
            <family val="2"/>
          </rPr>
          <t xml:space="preserve">Até o 3T19 há diferença entre o divulgado e o calculado pela Arsae devido à atualização de algumas taxas fixas pela DI e TJLP,  que já estão incorporados na taxa fixa nas informações a partir do 4T19, mas antes não estavam.
</t>
        </r>
      </text>
    </comment>
    <comment ref="F7" authorId="0" shapeId="0" xr:uid="{F7F1C463-D732-4D6A-AE31-849DB6AD1876}">
      <text>
        <r>
          <rPr>
            <sz val="9"/>
            <color indexed="81"/>
            <rFont val="Segoe UI"/>
            <family val="2"/>
          </rPr>
          <t xml:space="preserve">Fonte: demonstrações financeiras trimestrais Copasa
</t>
        </r>
      </text>
    </comment>
    <comment ref="L7" authorId="0" shapeId="0" xr:uid="{4988729B-28F8-4114-BE95-F8B83981F977}">
      <text>
        <r>
          <rPr>
            <sz val="9"/>
            <color indexed="81"/>
            <rFont val="Segoe UI"/>
            <family val="2"/>
          </rPr>
          <t>Ajuste para que a parcela indexada ao câmbio considere só os empréstimos com o KFW (Euro), porque os empréstimos com o BNY parecem não ser de fato indexados ao dólar, mas à taxa Libor, já inserida na taxa fixa informada, conforme pode ser percebido nas informações mais recentes divulgadas pela Copasa. Caso haja erro nesse entendimento, a Copasa pode apresentar as informações corretas para que os cálculos sejam ajustados.</t>
        </r>
      </text>
    </comment>
    <comment ref="X7" authorId="0" shapeId="0" xr:uid="{54FE0D51-90A7-4041-ACF7-F21000076257}">
      <text>
        <r>
          <rPr>
            <sz val="9"/>
            <color indexed="81"/>
            <rFont val="Segoe UI"/>
            <family val="2"/>
          </rPr>
          <t>Os indexados à DI, TJLP ou Libor já contém o impacto dos indexadores na coluna S.</t>
        </r>
      </text>
    </comment>
    <comment ref="S8" authorId="0" shapeId="0" xr:uid="{EF5893FB-EA40-4E94-8A29-F104F0B6A25A}">
      <text>
        <r>
          <rPr>
            <sz val="9"/>
            <color indexed="81"/>
            <rFont val="Segoe UI"/>
            <family val="2"/>
          </rPr>
          <t xml:space="preserve">Média ponderada das taxas (fixa+indexador). Ponderação em relação ao saldo devedor.
</t>
        </r>
      </text>
    </comment>
    <comment ref="V8" authorId="0" shapeId="0" xr:uid="{AE9CF5FC-4E10-447B-B440-3D548DB70B1C}">
      <text>
        <r>
          <rPr>
            <sz val="9"/>
            <color indexed="81"/>
            <rFont val="Segoe UI"/>
            <family val="2"/>
          </rPr>
          <t>Os empréstimos com o BNY parecem não ser de fato indexados ao dólar, mas à taxa Libor, já inserida na taxa fixa informada, conforme pode ser percebido nas informações mais recentes divulgadas pela Copasa. Caso haja erro nesse entendimento, a Copasa pode apresentar as informações corretas para que os cálculos sejam ajustados.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tc={A57D85FF-9B5A-432E-9BA5-7E460B44CEEA}</author>
    <author>tc={6320092F-6A03-45C8-9A02-C076B1654E34}</author>
    <author>tc={A74E6211-4237-406A-9FC7-5BAD2AD65BD2}</author>
  </authors>
  <commentList>
    <comment ref="G7" authorId="0" shapeId="0" xr:uid="{A57D85FF-9B5A-432E-9BA5-7E460B44CEE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fechamento mês / fechamento mês anterior -1</t>
      </text>
    </comment>
    <comment ref="J16" authorId="1" shapeId="0" xr:uid="{6320092F-6A03-45C8-9A02-C076B1654E3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Em 01/10/2018 passou a vigorar uma instrução com os novos critérios de apuração da taxa CDI, e a partir daí  não haverá mais a pequena diferença entre as duas taxas.</t>
      </text>
    </comment>
    <comment ref="D153" authorId="2" shapeId="0" xr:uid="{A74E6211-4237-406A-9FC7-5BAD2AD65BD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Em 01/10/2018 passou a vigorar uma instrução com os novos critérios de apuração da taxa CDI, e a partir daí  não haverá mais a pequena diferença entre as duas taxas.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barbosa</author>
  </authors>
  <commentList>
    <comment ref="E11" authorId="0" shapeId="0" xr:uid="{E7BBE4E7-6DCF-49F8-B81C-296D57234FF1}">
      <text>
        <r>
          <rPr>
            <sz val="9"/>
            <color indexed="81"/>
            <rFont val="Segoe UI"/>
            <family val="2"/>
          </rPr>
          <t>1 semana a mais na série do NYSE para permitir 521 retornos semanais</t>
        </r>
      </text>
    </comment>
    <comment ref="C14" authorId="0" shapeId="0" xr:uid="{3FFF2BE9-E979-4D39-802E-B5E6EBAF8389}">
      <text>
        <r>
          <rPr>
            <sz val="9"/>
            <color indexed="81"/>
            <rFont val="Segoe UI"/>
            <family val="2"/>
          </rPr>
          <t xml:space="preserve">
utilizada apenas para comparação</t>
        </r>
      </text>
    </comment>
  </commentList>
</comments>
</file>

<file path=xl/sharedStrings.xml><?xml version="1.0" encoding="utf-8"?>
<sst xmlns="http://schemas.openxmlformats.org/spreadsheetml/2006/main" count="6686" uniqueCount="6279">
  <si>
    <t>Cálculo da Estrutura de Capital</t>
  </si>
  <si>
    <t>ARSAE-MG</t>
  </si>
  <si>
    <t>Parâmetro</t>
  </si>
  <si>
    <t>Valor</t>
  </si>
  <si>
    <r>
      <t>Rentabilidade do ativo livre de risco (R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</si>
  <si>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Prêmio de risco de mercado (R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- R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</si>
  <si>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Prêmio de risco país (r</t>
    </r>
    <r>
      <rPr>
        <vertAlign val="subscript"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)</t>
    </r>
  </si>
  <si>
    <r>
      <t>Parcela de capital de terceiros (W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</si>
  <si>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r>
      <t>Parcela de capital próprio (W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</si>
  <si>
    <t>Valor (% a.a.)</t>
  </si>
  <si>
    <r>
      <t>Inflação brasileira (π</t>
    </r>
    <r>
      <rPr>
        <vertAlign val="subscript"/>
        <sz val="11"/>
        <color theme="1"/>
        <rFont val="Calibri"/>
        <family val="2"/>
        <scheme val="minor"/>
      </rPr>
      <t>Brasil</t>
    </r>
    <r>
      <rPr>
        <sz val="11"/>
        <color theme="1"/>
        <rFont val="Calibri"/>
        <family val="2"/>
        <scheme val="minor"/>
      </rPr>
      <t>) - IPCA</t>
    </r>
  </si>
  <si>
    <t>Resultado</t>
  </si>
  <si>
    <t>Cálculo dos custos regulatórios de Capital Próprio e Capital de Terceiros</t>
  </si>
  <si>
    <r>
      <t>Beta (</t>
    </r>
    <r>
      <rPr>
        <b/>
        <sz val="12"/>
        <color theme="1"/>
        <rFont val="Calibri"/>
        <family val="2"/>
      </rPr>
      <t>β)</t>
    </r>
  </si>
  <si>
    <t>Alavancagem Copasa</t>
  </si>
  <si>
    <r>
      <t>Rentabilidade da carteira de mercado (R</t>
    </r>
    <r>
      <rPr>
        <b/>
        <vertAlign val="subscript"/>
        <sz val="10"/>
        <color theme="1"/>
        <rFont val="Calibri"/>
        <family val="2"/>
        <scheme val="minor"/>
      </rPr>
      <t>m</t>
    </r>
    <r>
      <rPr>
        <b/>
        <sz val="10"/>
        <color theme="1"/>
        <rFont val="Calibri"/>
        <family val="2"/>
        <scheme val="minor"/>
      </rPr>
      <t>)</t>
    </r>
  </si>
  <si>
    <t>Mês</t>
  </si>
  <si>
    <t>Retornos semanais</t>
  </si>
  <si>
    <t>Risco país - Embi+Br (%aa)</t>
  </si>
  <si>
    <r>
      <t>Ativo livre de risco (R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0"/>
        <color theme="1"/>
        <rFont val="Calibri"/>
        <family val="2"/>
        <scheme val="minor"/>
      </rPr>
      <t>) (%aa)</t>
    </r>
  </si>
  <si>
    <t>Inflação estadunidense - CPI (%am)</t>
  </si>
  <si>
    <t>Inflação brasileira - IPCA (%am)</t>
  </si>
  <si>
    <r>
      <rPr>
        <b/>
        <i/>
        <sz val="10"/>
        <color theme="1"/>
        <rFont val="Calibri"/>
        <family val="2"/>
        <scheme val="minor"/>
      </rPr>
      <t xml:space="preserve">Prime Rate </t>
    </r>
    <r>
      <rPr>
        <b/>
        <sz val="10"/>
        <color theme="1"/>
        <rFont val="Calibri"/>
        <family val="2"/>
        <scheme val="minor"/>
      </rPr>
      <t>americana (%aa)</t>
    </r>
  </si>
  <si>
    <t>Rentabilidade do CDI (%aa)</t>
  </si>
  <si>
    <t>Selic (%aa)</t>
  </si>
  <si>
    <t>Índice NYSE</t>
  </si>
  <si>
    <t>Taxa Preferencial Brasileira (TPB) %aa</t>
  </si>
  <si>
    <t>Desv. P</t>
  </si>
  <si>
    <t>Média</t>
  </si>
  <si>
    <t>n° de desvios</t>
  </si>
  <si>
    <t>Excluídos</t>
  </si>
  <si>
    <t>Média anualizada</t>
  </si>
  <si>
    <r>
      <t>Rentabilidade da carteira de mercado (R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</t>
    </r>
  </si>
  <si>
    <t>Inflação estadunidense (CPI)</t>
  </si>
  <si>
    <t>Inflação brasileira (IPCA)</t>
  </si>
  <si>
    <r>
      <t>Custo do Capital Próprio (R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 nominal</t>
    </r>
  </si>
  <si>
    <r>
      <t>Custo do Capital Próprio (R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 real</t>
    </r>
  </si>
  <si>
    <t>Parâmetros - Custo do Capital Próprio</t>
  </si>
  <si>
    <t>Parâmetros - Custo do Capital de Terceiros</t>
  </si>
  <si>
    <r>
      <t>Custo do Capital de Terceiros (R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 nominal</t>
    </r>
  </si>
  <si>
    <r>
      <t>Custo do Capital de Terceiros (R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 real</t>
    </r>
  </si>
  <si>
    <t>Série inicia em mar/11</t>
  </si>
  <si>
    <t>TJLP (%aa)</t>
  </si>
  <si>
    <r>
      <t xml:space="preserve">Retornos com exclusão de </t>
    </r>
    <r>
      <rPr>
        <b/>
        <i/>
        <sz val="9"/>
        <color theme="1"/>
        <rFont val="Calibri"/>
        <family val="2"/>
        <scheme val="minor"/>
      </rPr>
      <t>outliers</t>
    </r>
  </si>
  <si>
    <t>Ibov</t>
  </si>
  <si>
    <t>Outras variáveis de mercado</t>
  </si>
  <si>
    <r>
      <t>Custo do Capital Próprio (R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) </t>
    </r>
    <r>
      <rPr>
        <sz val="9"/>
        <color theme="1"/>
        <rFont val="Calibri"/>
        <family val="2"/>
        <scheme val="minor"/>
      </rPr>
      <t>nominal</t>
    </r>
  </si>
  <si>
    <r>
      <t>Custo do Capital de Terceiros (R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  <r>
      <rPr>
        <sz val="9"/>
        <color theme="1"/>
        <rFont val="Calibri"/>
        <family val="2"/>
        <scheme val="minor"/>
      </rPr>
      <t xml:space="preserve"> nominal</t>
    </r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</si>
  <si>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</si>
  <si>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</si>
  <si>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</si>
  <si>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</si>
  <si>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</si>
  <si>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</si>
  <si>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</si>
  <si>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</si>
  <si>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</si>
  <si>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</si>
  <si>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</si>
  <si>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</si>
  <si>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</si>
  <si>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</si>
  <si>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</si>
  <si>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</si>
  <si>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</si>
  <si>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</si>
  <si>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</si>
  <si>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</si>
  <si>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</si>
  <si>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Variável X 1</t>
  </si>
  <si>
    <t>Periodicidade</t>
  </si>
  <si>
    <t>Janela Temporal</t>
  </si>
  <si>
    <t>Fonte</t>
  </si>
  <si>
    <t>semanal</t>
  </si>
  <si>
    <t>Calculado a partir do Índice NYSE</t>
  </si>
  <si>
    <t>www.finance.yahoo.com</t>
  </si>
  <si>
    <t>10 anos - 521 semanas</t>
  </si>
  <si>
    <t>Risco país</t>
  </si>
  <si>
    <t>10 anos - 120 meses</t>
  </si>
  <si>
    <t>Média das taxas mensais (já anualizadas)</t>
  </si>
  <si>
    <t>mensal (%aa)</t>
  </si>
  <si>
    <t>Médias das taxas já anualizadas (taxas mensais obtidas pela média dos spreads diários, que já são anualizados)</t>
  </si>
  <si>
    <t>IPEA DATA</t>
  </si>
  <si>
    <t>IPCA</t>
  </si>
  <si>
    <t>Prime Rate EUA</t>
  </si>
  <si>
    <t>mensal (%am)</t>
  </si>
  <si>
    <t>semanal (%as)</t>
  </si>
  <si>
    <t xml:space="preserve">Série 20765 BC </t>
  </si>
  <si>
    <t>TPB</t>
  </si>
  <si>
    <t>Anualiza-se a média das taxas mensais</t>
  </si>
  <si>
    <t>Variável</t>
  </si>
  <si>
    <t>Banco Central do Brasil</t>
  </si>
  <si>
    <r>
      <t>R</t>
    </r>
    <r>
      <rPr>
        <b/>
        <vertAlign val="subscript"/>
        <sz val="10"/>
        <color theme="1"/>
        <rFont val="Calibri"/>
        <family val="2"/>
        <scheme val="minor"/>
      </rPr>
      <t>m</t>
    </r>
  </si>
  <si>
    <r>
      <t>R</t>
    </r>
    <r>
      <rPr>
        <b/>
        <vertAlign val="subscript"/>
        <sz val="10"/>
        <color theme="1"/>
        <rFont val="Calibri"/>
        <family val="2"/>
        <scheme val="minor"/>
      </rPr>
      <t>f</t>
    </r>
  </si>
  <si>
    <r>
      <t>As variáveis utilizadas, sejam elas taxas de juros, prêmios de risco ou variações de preços (inflação), têm caráter cumulativo no tempo, de forma que a anualização é sempre calculada com a equação exponencial (1+i)^</t>
    </r>
    <r>
      <rPr>
        <vertAlign val="superscript"/>
        <sz val="11"/>
        <color theme="1"/>
        <rFont val="Calibri"/>
        <family val="2"/>
        <scheme val="minor"/>
      </rPr>
      <t xml:space="preserve">t </t>
    </r>
    <r>
      <rPr>
        <sz val="11"/>
        <color theme="1"/>
        <rFont val="Calibri"/>
        <family val="2"/>
        <scheme val="minor"/>
      </rPr>
      <t>-1, onde i é a taxa mensal ou semanal, e t é o número de vezes que o período de 1 ano contém a periodicidade de i.</t>
    </r>
  </si>
  <si>
    <t>Copasa</t>
  </si>
  <si>
    <t>Beta desalavancado</t>
  </si>
  <si>
    <t>Beta da Copasa</t>
  </si>
  <si>
    <t>Ibovespa</t>
  </si>
  <si>
    <t>Data</t>
  </si>
  <si>
    <t>Média semanal das cotações</t>
  </si>
  <si>
    <t>Retornos semanais
(variação percentual)</t>
  </si>
  <si>
    <t>Log-retornos</t>
  </si>
  <si>
    <t>Desv. Padrão</t>
  </si>
  <si>
    <t>n° desvios p/ remoção de outliers</t>
  </si>
  <si>
    <t>Correlação</t>
  </si>
  <si>
    <r>
      <t>Remoção de</t>
    </r>
    <r>
      <rPr>
        <b/>
        <i/>
        <sz val="10"/>
        <color theme="1"/>
        <rFont val="Calibri"/>
        <family val="2"/>
        <scheme val="minor"/>
      </rPr>
      <t xml:space="preserve"> outliers</t>
    </r>
  </si>
  <si>
    <t>Observações mantidas após remoção</t>
  </si>
  <si>
    <r>
      <t xml:space="preserve">Remoção de </t>
    </r>
    <r>
      <rPr>
        <b/>
        <i/>
        <sz val="10.5"/>
        <color theme="1"/>
        <rFont val="Calibri"/>
        <family val="2"/>
        <scheme val="minor"/>
      </rPr>
      <t>outliers</t>
    </r>
    <r>
      <rPr>
        <b/>
        <sz val="10.5"/>
        <color theme="1"/>
        <rFont val="Calibri"/>
        <family val="2"/>
        <scheme val="minor"/>
      </rPr>
      <t xml:space="preserve"> distantes 2,576 desvios-padrão da média (99% de confiança)</t>
    </r>
  </si>
  <si>
    <t>RESUMO DOS RESULTADOS DA REGRESSÃO DOS RETORNOS LOGARÍTMICOS DA COPASA CONTRA OS DO IBOVESPA</t>
  </si>
  <si>
    <t>Check 1:</t>
  </si>
  <si>
    <t>Check 2:</t>
  </si>
  <si>
    <t>Ibovespa (%am)</t>
  </si>
  <si>
    <t>Taxa Preferencial Brasileira (TPB)</t>
  </si>
  <si>
    <t>Taxa BNDES-PJ</t>
  </si>
  <si>
    <t>Selic</t>
  </si>
  <si>
    <t>CDI</t>
  </si>
  <si>
    <t>TR (%aa)</t>
  </si>
  <si>
    <r>
      <t>Cálculo do Custo Médio Ponderado de Capital - WACC</t>
    </r>
    <r>
      <rPr>
        <b/>
        <sz val="10.5"/>
        <color theme="1"/>
        <rFont val="Calibri"/>
        <family val="2"/>
        <scheme val="minor"/>
      </rPr>
      <t xml:space="preserve"> </t>
    </r>
  </si>
  <si>
    <r>
      <t xml:space="preserve">WACC </t>
    </r>
    <r>
      <rPr>
        <sz val="10"/>
        <color theme="1"/>
        <rFont val="Calibri"/>
        <family val="2"/>
        <scheme val="minor"/>
      </rPr>
      <t>nominal pós-impostos (</t>
    </r>
    <r>
      <rPr>
        <i/>
        <sz val="10"/>
        <color theme="1"/>
        <rFont val="Calibri"/>
        <family val="2"/>
        <scheme val="minor"/>
      </rPr>
      <t>vanilla</t>
    </r>
    <r>
      <rPr>
        <sz val="10"/>
        <color theme="1"/>
        <rFont val="Calibri"/>
        <family val="2"/>
        <scheme val="minor"/>
      </rPr>
      <t>)</t>
    </r>
  </si>
  <si>
    <r>
      <t xml:space="preserve">WACC </t>
    </r>
    <r>
      <rPr>
        <b/>
        <sz val="10"/>
        <color theme="1"/>
        <rFont val="Calibri"/>
        <family val="2"/>
        <scheme val="minor"/>
      </rPr>
      <t>real pós-impostos (</t>
    </r>
    <r>
      <rPr>
        <b/>
        <i/>
        <sz val="10"/>
        <color theme="1"/>
        <rFont val="Calibri"/>
        <family val="2"/>
        <scheme val="minor"/>
      </rPr>
      <t>vanilla</t>
    </r>
    <r>
      <rPr>
        <b/>
        <sz val="10"/>
        <color theme="1"/>
        <rFont val="Calibri"/>
        <family val="2"/>
        <scheme val="minor"/>
      </rPr>
      <t>)</t>
    </r>
  </si>
  <si>
    <t>Média (exceto Ibovespa)</t>
  </si>
  <si>
    <t>Inflação (IPCA)</t>
  </si>
  <si>
    <t>10 últimos anos</t>
  </si>
  <si>
    <t>EMBI+br JP Morgan - JPM366_EMBI366</t>
  </si>
  <si>
    <t>Dia</t>
  </si>
  <si>
    <t>Fim de período</t>
  </si>
  <si>
    <t>Média mensal (%)</t>
  </si>
  <si>
    <t>01/01/2000</t>
  </si>
  <si>
    <t>02/01/2000</t>
  </si>
  <si>
    <t>03/01/2000</t>
  </si>
  <si>
    <t>04/01/2000</t>
  </si>
  <si>
    <t>05/01/2000</t>
  </si>
  <si>
    <t>06/01/2000</t>
  </si>
  <si>
    <t>07/01/2000</t>
  </si>
  <si>
    <t>08/01/2000</t>
  </si>
  <si>
    <t>09/01/2000</t>
  </si>
  <si>
    <t>10/01/2000</t>
  </si>
  <si>
    <t>11/01/2000</t>
  </si>
  <si>
    <t>12/01/2000</t>
  </si>
  <si>
    <t>13/01/2000</t>
  </si>
  <si>
    <t>14/01/2000</t>
  </si>
  <si>
    <t>15/01/2000</t>
  </si>
  <si>
    <t>16/01/2000</t>
  </si>
  <si>
    <t>17/01/2000</t>
  </si>
  <si>
    <t>18/01/2000</t>
  </si>
  <si>
    <t>19/01/2000</t>
  </si>
  <si>
    <t>20/01/2000</t>
  </si>
  <si>
    <t>21/01/2000</t>
  </si>
  <si>
    <t>22/01/2000</t>
  </si>
  <si>
    <t>23/01/2000</t>
  </si>
  <si>
    <t>24/01/2000</t>
  </si>
  <si>
    <t>25/01/2000</t>
  </si>
  <si>
    <t>26/01/2000</t>
  </si>
  <si>
    <t>27/01/2000</t>
  </si>
  <si>
    <t>28/01/2000</t>
  </si>
  <si>
    <t>29/01/2000</t>
  </si>
  <si>
    <t>30/01/2000</t>
  </si>
  <si>
    <t>31/01/2000</t>
  </si>
  <si>
    <t>01/02/2000</t>
  </si>
  <si>
    <t>02/02/2000</t>
  </si>
  <si>
    <t>03/02/2000</t>
  </si>
  <si>
    <t>04/02/2000</t>
  </si>
  <si>
    <t>05/02/2000</t>
  </si>
  <si>
    <t>06/02/2000</t>
  </si>
  <si>
    <t>07/02/2000</t>
  </si>
  <si>
    <t>08/02/2000</t>
  </si>
  <si>
    <t>09/02/2000</t>
  </si>
  <si>
    <t>10/02/2000</t>
  </si>
  <si>
    <t>11/02/2000</t>
  </si>
  <si>
    <t>12/02/2000</t>
  </si>
  <si>
    <t>13/02/2000</t>
  </si>
  <si>
    <t>14/02/2000</t>
  </si>
  <si>
    <t>15/02/2000</t>
  </si>
  <si>
    <t>16/02/2000</t>
  </si>
  <si>
    <t>17/02/2000</t>
  </si>
  <si>
    <t>18/02/2000</t>
  </si>
  <si>
    <t>19/02/2000</t>
  </si>
  <si>
    <t>20/02/2000</t>
  </si>
  <si>
    <t>21/02/2000</t>
  </si>
  <si>
    <t>22/02/2000</t>
  </si>
  <si>
    <t>23/02/2000</t>
  </si>
  <si>
    <t>24/02/2000</t>
  </si>
  <si>
    <t>25/02/2000</t>
  </si>
  <si>
    <t>26/02/2000</t>
  </si>
  <si>
    <t>27/02/2000</t>
  </si>
  <si>
    <t>28/02/2000</t>
  </si>
  <si>
    <t>29/02/2000</t>
  </si>
  <si>
    <t>01/03/2000</t>
  </si>
  <si>
    <t>02/03/2000</t>
  </si>
  <si>
    <t>03/03/2000</t>
  </si>
  <si>
    <t>04/03/2000</t>
  </si>
  <si>
    <t>05/03/2000</t>
  </si>
  <si>
    <t>06/03/2000</t>
  </si>
  <si>
    <t>07/03/2000</t>
  </si>
  <si>
    <t>08/03/2000</t>
  </si>
  <si>
    <t>09/03/2000</t>
  </si>
  <si>
    <t>10/03/2000</t>
  </si>
  <si>
    <t>11/03/2000</t>
  </si>
  <si>
    <t>12/03/2000</t>
  </si>
  <si>
    <t>13/03/2000</t>
  </si>
  <si>
    <t>14/03/2000</t>
  </si>
  <si>
    <t>15/03/2000</t>
  </si>
  <si>
    <t>16/03/2000</t>
  </si>
  <si>
    <t>17/03/2000</t>
  </si>
  <si>
    <t>18/03/2000</t>
  </si>
  <si>
    <t>19/03/2000</t>
  </si>
  <si>
    <t>20/03/2000</t>
  </si>
  <si>
    <t>21/03/2000</t>
  </si>
  <si>
    <t>22/03/2000</t>
  </si>
  <si>
    <t>23/03/2000</t>
  </si>
  <si>
    <t>24/03/2000</t>
  </si>
  <si>
    <t>25/03/2000</t>
  </si>
  <si>
    <t>26/03/2000</t>
  </si>
  <si>
    <t>27/03/2000</t>
  </si>
  <si>
    <t>28/03/2000</t>
  </si>
  <si>
    <t>29/03/2000</t>
  </si>
  <si>
    <t>30/03/2000</t>
  </si>
  <si>
    <t>31/03/2000</t>
  </si>
  <si>
    <t>01/04/2000</t>
  </si>
  <si>
    <t>02/04/2000</t>
  </si>
  <si>
    <t>03/04/2000</t>
  </si>
  <si>
    <t>04/04/2000</t>
  </si>
  <si>
    <t>05/04/2000</t>
  </si>
  <si>
    <t>06/04/2000</t>
  </si>
  <si>
    <t>07/04/2000</t>
  </si>
  <si>
    <t>08/04/2000</t>
  </si>
  <si>
    <t>09/04/2000</t>
  </si>
  <si>
    <t>10/04/2000</t>
  </si>
  <si>
    <t>11/04/2000</t>
  </si>
  <si>
    <t>12/04/2000</t>
  </si>
  <si>
    <t>13/04/2000</t>
  </si>
  <si>
    <t>14/04/2000</t>
  </si>
  <si>
    <t>15/04/2000</t>
  </si>
  <si>
    <t>16/04/2000</t>
  </si>
  <si>
    <t>17/04/2000</t>
  </si>
  <si>
    <t>18/04/2000</t>
  </si>
  <si>
    <t>19/04/2000</t>
  </si>
  <si>
    <t>20/04/2000</t>
  </si>
  <si>
    <t>21/04/2000</t>
  </si>
  <si>
    <t>22/04/2000</t>
  </si>
  <si>
    <t>23/04/2000</t>
  </si>
  <si>
    <t>24/04/2000</t>
  </si>
  <si>
    <t>25/04/2000</t>
  </si>
  <si>
    <t>26/04/2000</t>
  </si>
  <si>
    <t>27/04/2000</t>
  </si>
  <si>
    <t>28/04/2000</t>
  </si>
  <si>
    <t>29/04/2000</t>
  </si>
  <si>
    <t>30/04/2000</t>
  </si>
  <si>
    <t>01/05/2000</t>
  </si>
  <si>
    <t>02/05/2000</t>
  </si>
  <si>
    <t>03/05/2000</t>
  </si>
  <si>
    <t>04/05/2000</t>
  </si>
  <si>
    <t>05/05/2000</t>
  </si>
  <si>
    <t>06/05/2000</t>
  </si>
  <si>
    <t>07/05/2000</t>
  </si>
  <si>
    <t>08/05/2000</t>
  </si>
  <si>
    <t>09/05/2000</t>
  </si>
  <si>
    <t>10/05/2000</t>
  </si>
  <si>
    <t>11/05/2000</t>
  </si>
  <si>
    <t>12/05/2000</t>
  </si>
  <si>
    <t>13/05/2000</t>
  </si>
  <si>
    <t>14/05/2000</t>
  </si>
  <si>
    <t>15/05/2000</t>
  </si>
  <si>
    <t>16/05/2000</t>
  </si>
  <si>
    <t>17/05/2000</t>
  </si>
  <si>
    <t>18/05/2000</t>
  </si>
  <si>
    <t>19/05/2000</t>
  </si>
  <si>
    <t>20/05/2000</t>
  </si>
  <si>
    <t>21/05/2000</t>
  </si>
  <si>
    <t>22/05/2000</t>
  </si>
  <si>
    <t>23/05/2000</t>
  </si>
  <si>
    <t>24/05/2000</t>
  </si>
  <si>
    <t>25/05/2000</t>
  </si>
  <si>
    <t>26/05/2000</t>
  </si>
  <si>
    <t>27/05/2000</t>
  </si>
  <si>
    <t>28/05/2000</t>
  </si>
  <si>
    <t>29/05/2000</t>
  </si>
  <si>
    <t>30/05/2000</t>
  </si>
  <si>
    <t>31/05/2000</t>
  </si>
  <si>
    <t>01/06/2000</t>
  </si>
  <si>
    <t>02/06/2000</t>
  </si>
  <si>
    <t>03/06/2000</t>
  </si>
  <si>
    <t>04/06/2000</t>
  </si>
  <si>
    <t>05/06/2000</t>
  </si>
  <si>
    <t>06/06/2000</t>
  </si>
  <si>
    <t>07/06/2000</t>
  </si>
  <si>
    <t>08/06/2000</t>
  </si>
  <si>
    <t>09/06/2000</t>
  </si>
  <si>
    <t>10/06/2000</t>
  </si>
  <si>
    <t>11/06/2000</t>
  </si>
  <si>
    <t>12/06/2000</t>
  </si>
  <si>
    <t>13/06/2000</t>
  </si>
  <si>
    <t>14/06/2000</t>
  </si>
  <si>
    <t>15/06/2000</t>
  </si>
  <si>
    <t>16/06/2000</t>
  </si>
  <si>
    <t>17/06/2000</t>
  </si>
  <si>
    <t>18/06/2000</t>
  </si>
  <si>
    <t>19/06/2000</t>
  </si>
  <si>
    <t>20/06/2000</t>
  </si>
  <si>
    <t>21/06/2000</t>
  </si>
  <si>
    <t>22/06/2000</t>
  </si>
  <si>
    <t>23/06/2000</t>
  </si>
  <si>
    <t>24/06/2000</t>
  </si>
  <si>
    <t>25/06/2000</t>
  </si>
  <si>
    <t>26/06/2000</t>
  </si>
  <si>
    <t>27/06/2000</t>
  </si>
  <si>
    <t>28/06/2000</t>
  </si>
  <si>
    <t>29/06/2000</t>
  </si>
  <si>
    <t>30/06/2000</t>
  </si>
  <si>
    <t>01/07/2000</t>
  </si>
  <si>
    <t>02/07/2000</t>
  </si>
  <si>
    <t>03/07/2000</t>
  </si>
  <si>
    <t>04/07/2000</t>
  </si>
  <si>
    <t>05/07/2000</t>
  </si>
  <si>
    <t>06/07/2000</t>
  </si>
  <si>
    <t>07/07/2000</t>
  </si>
  <si>
    <t>08/07/2000</t>
  </si>
  <si>
    <t>09/07/2000</t>
  </si>
  <si>
    <t>10/07/2000</t>
  </si>
  <si>
    <t>11/07/2000</t>
  </si>
  <si>
    <t>12/07/2000</t>
  </si>
  <si>
    <t>13/07/2000</t>
  </si>
  <si>
    <t>14/07/2000</t>
  </si>
  <si>
    <t>15/07/2000</t>
  </si>
  <si>
    <t>16/07/2000</t>
  </si>
  <si>
    <t>17/07/2000</t>
  </si>
  <si>
    <t>18/07/2000</t>
  </si>
  <si>
    <t>19/07/2000</t>
  </si>
  <si>
    <t>20/07/2000</t>
  </si>
  <si>
    <t>21/07/2000</t>
  </si>
  <si>
    <t>22/07/2000</t>
  </si>
  <si>
    <t>23/07/2000</t>
  </si>
  <si>
    <t>24/07/2000</t>
  </si>
  <si>
    <t>25/07/2000</t>
  </si>
  <si>
    <t>26/07/2000</t>
  </si>
  <si>
    <t>27/07/2000</t>
  </si>
  <si>
    <t>28/07/2000</t>
  </si>
  <si>
    <t>29/07/2000</t>
  </si>
  <si>
    <t>30/07/2000</t>
  </si>
  <si>
    <t>31/07/2000</t>
  </si>
  <si>
    <t>01/08/2000</t>
  </si>
  <si>
    <t>02/08/2000</t>
  </si>
  <si>
    <t>03/08/2000</t>
  </si>
  <si>
    <t>04/08/2000</t>
  </si>
  <si>
    <t>05/08/2000</t>
  </si>
  <si>
    <t>06/08/2000</t>
  </si>
  <si>
    <t>07/08/2000</t>
  </si>
  <si>
    <t>08/08/2000</t>
  </si>
  <si>
    <t>09/08/2000</t>
  </si>
  <si>
    <t>10/08/2000</t>
  </si>
  <si>
    <t>11/08/2000</t>
  </si>
  <si>
    <t>12/08/2000</t>
  </si>
  <si>
    <t>13/08/2000</t>
  </si>
  <si>
    <t>14/08/2000</t>
  </si>
  <si>
    <t>15/08/2000</t>
  </si>
  <si>
    <t>16/08/2000</t>
  </si>
  <si>
    <t>17/08/2000</t>
  </si>
  <si>
    <t>18/08/2000</t>
  </si>
  <si>
    <t>19/08/2000</t>
  </si>
  <si>
    <t>20/08/2000</t>
  </si>
  <si>
    <t>21/08/2000</t>
  </si>
  <si>
    <t>22/08/2000</t>
  </si>
  <si>
    <t>23/08/2000</t>
  </si>
  <si>
    <t>24/08/2000</t>
  </si>
  <si>
    <t>25/08/2000</t>
  </si>
  <si>
    <t>26/08/2000</t>
  </si>
  <si>
    <t>27/08/2000</t>
  </si>
  <si>
    <t>28/08/2000</t>
  </si>
  <si>
    <t>29/08/2000</t>
  </si>
  <si>
    <t>30/08/2000</t>
  </si>
  <si>
    <t>31/08/2000</t>
  </si>
  <si>
    <t>01/09/2000</t>
  </si>
  <si>
    <t>02/09/2000</t>
  </si>
  <si>
    <t>03/09/2000</t>
  </si>
  <si>
    <t>04/09/2000</t>
  </si>
  <si>
    <t>05/09/2000</t>
  </si>
  <si>
    <t>06/09/2000</t>
  </si>
  <si>
    <t>07/09/2000</t>
  </si>
  <si>
    <t>08/09/2000</t>
  </si>
  <si>
    <t>09/09/2000</t>
  </si>
  <si>
    <t>10/09/2000</t>
  </si>
  <si>
    <t>11/09/2000</t>
  </si>
  <si>
    <t>12/09/2000</t>
  </si>
  <si>
    <t>13/09/2000</t>
  </si>
  <si>
    <t>14/09/2000</t>
  </si>
  <si>
    <t>15/09/2000</t>
  </si>
  <si>
    <t>16/09/2000</t>
  </si>
  <si>
    <t>17/09/2000</t>
  </si>
  <si>
    <t>18/09/2000</t>
  </si>
  <si>
    <t>19/09/2000</t>
  </si>
  <si>
    <t>20/09/2000</t>
  </si>
  <si>
    <t>21/09/2000</t>
  </si>
  <si>
    <t>22/09/2000</t>
  </si>
  <si>
    <t>23/09/2000</t>
  </si>
  <si>
    <t>24/09/2000</t>
  </si>
  <si>
    <t>25/09/2000</t>
  </si>
  <si>
    <t>26/09/2000</t>
  </si>
  <si>
    <t>27/09/2000</t>
  </si>
  <si>
    <t>28/09/2000</t>
  </si>
  <si>
    <t>29/09/2000</t>
  </si>
  <si>
    <t>30/09/2000</t>
  </si>
  <si>
    <t>01/10/2000</t>
  </si>
  <si>
    <t>02/10/2000</t>
  </si>
  <si>
    <t>03/10/2000</t>
  </si>
  <si>
    <t>04/10/2000</t>
  </si>
  <si>
    <t>05/10/2000</t>
  </si>
  <si>
    <t>06/10/2000</t>
  </si>
  <si>
    <t>07/10/2000</t>
  </si>
  <si>
    <t>08/10/2000</t>
  </si>
  <si>
    <t>09/10/2000</t>
  </si>
  <si>
    <t>10/10/2000</t>
  </si>
  <si>
    <t>11/10/2000</t>
  </si>
  <si>
    <t>12/10/2000</t>
  </si>
  <si>
    <t>13/10/2000</t>
  </si>
  <si>
    <t>14/10/2000</t>
  </si>
  <si>
    <t>15/10/2000</t>
  </si>
  <si>
    <t>16/10/2000</t>
  </si>
  <si>
    <t>17/10/2000</t>
  </si>
  <si>
    <t>18/10/2000</t>
  </si>
  <si>
    <t>19/10/2000</t>
  </si>
  <si>
    <t>20/10/2000</t>
  </si>
  <si>
    <t>21/10/2000</t>
  </si>
  <si>
    <t>22/10/2000</t>
  </si>
  <si>
    <t>23/10/2000</t>
  </si>
  <si>
    <t>24/10/2000</t>
  </si>
  <si>
    <t>25/10/2000</t>
  </si>
  <si>
    <t>26/10/2000</t>
  </si>
  <si>
    <t>27/10/2000</t>
  </si>
  <si>
    <t>28/10/2000</t>
  </si>
  <si>
    <t>29/10/2000</t>
  </si>
  <si>
    <t>30/10/2000</t>
  </si>
  <si>
    <t>31/10/2000</t>
  </si>
  <si>
    <t>01/11/2000</t>
  </si>
  <si>
    <t>02/11/2000</t>
  </si>
  <si>
    <t>03/11/2000</t>
  </si>
  <si>
    <t>04/11/2000</t>
  </si>
  <si>
    <t>05/11/2000</t>
  </si>
  <si>
    <t>06/11/2000</t>
  </si>
  <si>
    <t>07/11/2000</t>
  </si>
  <si>
    <t>08/11/2000</t>
  </si>
  <si>
    <t>09/11/2000</t>
  </si>
  <si>
    <t>10/11/2000</t>
  </si>
  <si>
    <t>11/11/2000</t>
  </si>
  <si>
    <t>12/11/2000</t>
  </si>
  <si>
    <t>13/11/2000</t>
  </si>
  <si>
    <t>14/11/2000</t>
  </si>
  <si>
    <t>15/11/2000</t>
  </si>
  <si>
    <t>16/11/2000</t>
  </si>
  <si>
    <t>17/11/2000</t>
  </si>
  <si>
    <t>18/11/2000</t>
  </si>
  <si>
    <t>19/11/2000</t>
  </si>
  <si>
    <t>20/11/2000</t>
  </si>
  <si>
    <t>21/11/2000</t>
  </si>
  <si>
    <t>22/11/2000</t>
  </si>
  <si>
    <t>23/11/2000</t>
  </si>
  <si>
    <t>24/11/2000</t>
  </si>
  <si>
    <t>25/11/2000</t>
  </si>
  <si>
    <t>26/11/2000</t>
  </si>
  <si>
    <t>27/11/2000</t>
  </si>
  <si>
    <t>28/11/2000</t>
  </si>
  <si>
    <t>29/11/2000</t>
  </si>
  <si>
    <t>30/11/2000</t>
  </si>
  <si>
    <t>01/12/2000</t>
  </si>
  <si>
    <t>02/12/2000</t>
  </si>
  <si>
    <t>03/12/2000</t>
  </si>
  <si>
    <t>04/12/2000</t>
  </si>
  <si>
    <t>05/12/2000</t>
  </si>
  <si>
    <t>06/12/2000</t>
  </si>
  <si>
    <t>07/12/2000</t>
  </si>
  <si>
    <t>08/12/2000</t>
  </si>
  <si>
    <t>09/12/2000</t>
  </si>
  <si>
    <t>10/12/2000</t>
  </si>
  <si>
    <t>11/12/2000</t>
  </si>
  <si>
    <t>12/12/2000</t>
  </si>
  <si>
    <t>13/12/2000</t>
  </si>
  <si>
    <t>14/12/2000</t>
  </si>
  <si>
    <t>15/12/2000</t>
  </si>
  <si>
    <t>16/12/2000</t>
  </si>
  <si>
    <t>17/12/2000</t>
  </si>
  <si>
    <t>18/12/2000</t>
  </si>
  <si>
    <t>19/12/2000</t>
  </si>
  <si>
    <t>20/12/2000</t>
  </si>
  <si>
    <t>21/12/2000</t>
  </si>
  <si>
    <t>22/12/2000</t>
  </si>
  <si>
    <t>23/12/2000</t>
  </si>
  <si>
    <t>24/12/2000</t>
  </si>
  <si>
    <t>25/12/2000</t>
  </si>
  <si>
    <t>26/12/2000</t>
  </si>
  <si>
    <t>27/12/2000</t>
  </si>
  <si>
    <t>28/12/2000</t>
  </si>
  <si>
    <t>29/12/2000</t>
  </si>
  <si>
    <t>30/12/2000</t>
  </si>
  <si>
    <t>31/12/2000</t>
  </si>
  <si>
    <t>01/01/2001</t>
  </si>
  <si>
    <t>02/01/2001</t>
  </si>
  <si>
    <t>03/01/2001</t>
  </si>
  <si>
    <t>04/01/2001</t>
  </si>
  <si>
    <t>05/01/2001</t>
  </si>
  <si>
    <t>06/01/2001</t>
  </si>
  <si>
    <t>07/01/2001</t>
  </si>
  <si>
    <t>08/01/2001</t>
  </si>
  <si>
    <t>09/01/2001</t>
  </si>
  <si>
    <t>10/01/2001</t>
  </si>
  <si>
    <t>11/01/2001</t>
  </si>
  <si>
    <t>12/01/2001</t>
  </si>
  <si>
    <t>13/01/2001</t>
  </si>
  <si>
    <t>14/01/2001</t>
  </si>
  <si>
    <t>15/01/2001</t>
  </si>
  <si>
    <t>16/01/2001</t>
  </si>
  <si>
    <t>17/01/2001</t>
  </si>
  <si>
    <t>18/01/2001</t>
  </si>
  <si>
    <t>19/01/2001</t>
  </si>
  <si>
    <t>20/01/2001</t>
  </si>
  <si>
    <t>21/01/2001</t>
  </si>
  <si>
    <t>22/01/2001</t>
  </si>
  <si>
    <t>23/01/2001</t>
  </si>
  <si>
    <t>24/01/2001</t>
  </si>
  <si>
    <t>25/01/2001</t>
  </si>
  <si>
    <t>26/01/2001</t>
  </si>
  <si>
    <t>27/01/2001</t>
  </si>
  <si>
    <t>28/01/2001</t>
  </si>
  <si>
    <t>29/01/2001</t>
  </si>
  <si>
    <t>30/01/2001</t>
  </si>
  <si>
    <t>31/01/2001</t>
  </si>
  <si>
    <t>01/02/2001</t>
  </si>
  <si>
    <t>02/02/2001</t>
  </si>
  <si>
    <t>03/02/2001</t>
  </si>
  <si>
    <t>04/02/2001</t>
  </si>
  <si>
    <t>05/02/2001</t>
  </si>
  <si>
    <t>06/02/2001</t>
  </si>
  <si>
    <t>07/02/2001</t>
  </si>
  <si>
    <t>08/02/2001</t>
  </si>
  <si>
    <t>09/02/2001</t>
  </si>
  <si>
    <t>10/02/2001</t>
  </si>
  <si>
    <t>11/02/2001</t>
  </si>
  <si>
    <t>12/02/2001</t>
  </si>
  <si>
    <t>13/02/2001</t>
  </si>
  <si>
    <t>14/02/2001</t>
  </si>
  <si>
    <t>15/02/2001</t>
  </si>
  <si>
    <t>16/02/2001</t>
  </si>
  <si>
    <t>17/02/2001</t>
  </si>
  <si>
    <t>18/02/2001</t>
  </si>
  <si>
    <t>19/02/2001</t>
  </si>
  <si>
    <t>20/02/2001</t>
  </si>
  <si>
    <t>21/02/2001</t>
  </si>
  <si>
    <t>22/02/2001</t>
  </si>
  <si>
    <t>23/02/2001</t>
  </si>
  <si>
    <t>24/02/2001</t>
  </si>
  <si>
    <t>25/02/2001</t>
  </si>
  <si>
    <t>26/02/2001</t>
  </si>
  <si>
    <t>27/02/2001</t>
  </si>
  <si>
    <t>28/02/2001</t>
  </si>
  <si>
    <t>01/03/2001</t>
  </si>
  <si>
    <t>02/03/2001</t>
  </si>
  <si>
    <t>03/03/2001</t>
  </si>
  <si>
    <t>04/03/2001</t>
  </si>
  <si>
    <t>05/03/2001</t>
  </si>
  <si>
    <t>06/03/2001</t>
  </si>
  <si>
    <t>07/03/2001</t>
  </si>
  <si>
    <t>08/03/2001</t>
  </si>
  <si>
    <t>09/03/2001</t>
  </si>
  <si>
    <t>10/03/2001</t>
  </si>
  <si>
    <t>11/03/2001</t>
  </si>
  <si>
    <t>12/03/2001</t>
  </si>
  <si>
    <t>13/03/2001</t>
  </si>
  <si>
    <t>14/03/2001</t>
  </si>
  <si>
    <t>15/03/2001</t>
  </si>
  <si>
    <t>16/03/2001</t>
  </si>
  <si>
    <t>17/03/2001</t>
  </si>
  <si>
    <t>18/03/2001</t>
  </si>
  <si>
    <t>19/03/2001</t>
  </si>
  <si>
    <t>20/03/2001</t>
  </si>
  <si>
    <t>21/03/2001</t>
  </si>
  <si>
    <t>22/03/2001</t>
  </si>
  <si>
    <t>23/03/2001</t>
  </si>
  <si>
    <t>24/03/2001</t>
  </si>
  <si>
    <t>25/03/2001</t>
  </si>
  <si>
    <t>26/03/2001</t>
  </si>
  <si>
    <t>27/03/2001</t>
  </si>
  <si>
    <t>28/03/2001</t>
  </si>
  <si>
    <t>29/03/2001</t>
  </si>
  <si>
    <t>30/03/2001</t>
  </si>
  <si>
    <t>31/03/2001</t>
  </si>
  <si>
    <t>01/04/2001</t>
  </si>
  <si>
    <t>02/04/2001</t>
  </si>
  <si>
    <t>03/04/2001</t>
  </si>
  <si>
    <t>04/04/2001</t>
  </si>
  <si>
    <t>05/04/2001</t>
  </si>
  <si>
    <t>06/04/2001</t>
  </si>
  <si>
    <t>07/04/2001</t>
  </si>
  <si>
    <t>08/04/2001</t>
  </si>
  <si>
    <t>09/04/2001</t>
  </si>
  <si>
    <t>10/04/2001</t>
  </si>
  <si>
    <t>11/04/2001</t>
  </si>
  <si>
    <t>12/04/2001</t>
  </si>
  <si>
    <t>13/04/2001</t>
  </si>
  <si>
    <t>14/04/2001</t>
  </si>
  <si>
    <t>15/04/2001</t>
  </si>
  <si>
    <t>16/04/2001</t>
  </si>
  <si>
    <t>17/04/2001</t>
  </si>
  <si>
    <t>18/04/2001</t>
  </si>
  <si>
    <t>19/04/2001</t>
  </si>
  <si>
    <t>20/04/2001</t>
  </si>
  <si>
    <t>21/04/2001</t>
  </si>
  <si>
    <t>22/04/2001</t>
  </si>
  <si>
    <t>23/04/2001</t>
  </si>
  <si>
    <t>24/04/2001</t>
  </si>
  <si>
    <t>25/04/2001</t>
  </si>
  <si>
    <t>26/04/2001</t>
  </si>
  <si>
    <t>27/04/2001</t>
  </si>
  <si>
    <t>28/04/2001</t>
  </si>
  <si>
    <t>29/04/2001</t>
  </si>
  <si>
    <t>30/04/2001</t>
  </si>
  <si>
    <t>01/05/2001</t>
  </si>
  <si>
    <t>02/05/2001</t>
  </si>
  <si>
    <t>03/05/2001</t>
  </si>
  <si>
    <t>04/05/2001</t>
  </si>
  <si>
    <t>05/05/2001</t>
  </si>
  <si>
    <t>06/05/2001</t>
  </si>
  <si>
    <t>07/05/2001</t>
  </si>
  <si>
    <t>08/05/2001</t>
  </si>
  <si>
    <t>09/05/2001</t>
  </si>
  <si>
    <t>10/05/2001</t>
  </si>
  <si>
    <t>11/05/2001</t>
  </si>
  <si>
    <t>12/05/2001</t>
  </si>
  <si>
    <t>13/05/2001</t>
  </si>
  <si>
    <t>14/05/2001</t>
  </si>
  <si>
    <t>15/05/2001</t>
  </si>
  <si>
    <t>16/05/2001</t>
  </si>
  <si>
    <t>17/05/2001</t>
  </si>
  <si>
    <t>18/05/2001</t>
  </si>
  <si>
    <t>19/05/2001</t>
  </si>
  <si>
    <t>20/05/2001</t>
  </si>
  <si>
    <t>21/05/2001</t>
  </si>
  <si>
    <t>22/05/2001</t>
  </si>
  <si>
    <t>23/05/2001</t>
  </si>
  <si>
    <t>24/05/2001</t>
  </si>
  <si>
    <t>25/05/2001</t>
  </si>
  <si>
    <t>26/05/2001</t>
  </si>
  <si>
    <t>27/05/2001</t>
  </si>
  <si>
    <t>28/05/2001</t>
  </si>
  <si>
    <t>29/05/2001</t>
  </si>
  <si>
    <t>30/05/2001</t>
  </si>
  <si>
    <t>31/05/2001</t>
  </si>
  <si>
    <t>01/06/2001</t>
  </si>
  <si>
    <t>02/06/2001</t>
  </si>
  <si>
    <t>03/06/2001</t>
  </si>
  <si>
    <t>04/06/2001</t>
  </si>
  <si>
    <t>05/06/2001</t>
  </si>
  <si>
    <t>06/06/2001</t>
  </si>
  <si>
    <t>07/06/2001</t>
  </si>
  <si>
    <t>08/06/2001</t>
  </si>
  <si>
    <t>09/06/2001</t>
  </si>
  <si>
    <t>10/06/2001</t>
  </si>
  <si>
    <t>11/06/2001</t>
  </si>
  <si>
    <t>12/06/2001</t>
  </si>
  <si>
    <t>13/06/2001</t>
  </si>
  <si>
    <t>14/06/2001</t>
  </si>
  <si>
    <t>15/06/2001</t>
  </si>
  <si>
    <t>16/06/2001</t>
  </si>
  <si>
    <t>17/06/2001</t>
  </si>
  <si>
    <t>18/06/2001</t>
  </si>
  <si>
    <t>19/06/2001</t>
  </si>
  <si>
    <t>20/06/2001</t>
  </si>
  <si>
    <t>21/06/2001</t>
  </si>
  <si>
    <t>22/06/2001</t>
  </si>
  <si>
    <t>23/06/2001</t>
  </si>
  <si>
    <t>24/06/2001</t>
  </si>
  <si>
    <t>25/06/2001</t>
  </si>
  <si>
    <t>26/06/2001</t>
  </si>
  <si>
    <t>27/06/2001</t>
  </si>
  <si>
    <t>28/06/2001</t>
  </si>
  <si>
    <t>29/06/2001</t>
  </si>
  <si>
    <t>30/06/2001</t>
  </si>
  <si>
    <t>01/07/2001</t>
  </si>
  <si>
    <t>02/07/2001</t>
  </si>
  <si>
    <t>03/07/2001</t>
  </si>
  <si>
    <t>04/07/2001</t>
  </si>
  <si>
    <t>05/07/2001</t>
  </si>
  <si>
    <t>06/07/2001</t>
  </si>
  <si>
    <t>07/07/2001</t>
  </si>
  <si>
    <t>08/07/2001</t>
  </si>
  <si>
    <t>09/07/2001</t>
  </si>
  <si>
    <t>10/07/2001</t>
  </si>
  <si>
    <t>11/07/2001</t>
  </si>
  <si>
    <t>12/07/2001</t>
  </si>
  <si>
    <t>13/07/2001</t>
  </si>
  <si>
    <t>14/07/2001</t>
  </si>
  <si>
    <t>15/07/2001</t>
  </si>
  <si>
    <t>16/07/2001</t>
  </si>
  <si>
    <t>17/07/2001</t>
  </si>
  <si>
    <t>18/07/2001</t>
  </si>
  <si>
    <t>19/07/2001</t>
  </si>
  <si>
    <t>20/07/2001</t>
  </si>
  <si>
    <t>21/07/2001</t>
  </si>
  <si>
    <t>22/07/2001</t>
  </si>
  <si>
    <t>23/07/2001</t>
  </si>
  <si>
    <t>24/07/2001</t>
  </si>
  <si>
    <t>25/07/2001</t>
  </si>
  <si>
    <t>26/07/2001</t>
  </si>
  <si>
    <t>27/07/2001</t>
  </si>
  <si>
    <t>28/07/2001</t>
  </si>
  <si>
    <t>29/07/2001</t>
  </si>
  <si>
    <t>30/07/2001</t>
  </si>
  <si>
    <t>31/07/2001</t>
  </si>
  <si>
    <t>01/08/2001</t>
  </si>
  <si>
    <t>02/08/2001</t>
  </si>
  <si>
    <t>03/08/2001</t>
  </si>
  <si>
    <t>04/08/2001</t>
  </si>
  <si>
    <t>05/08/2001</t>
  </si>
  <si>
    <t>06/08/2001</t>
  </si>
  <si>
    <t>07/08/2001</t>
  </si>
  <si>
    <t>08/08/2001</t>
  </si>
  <si>
    <t>09/08/2001</t>
  </si>
  <si>
    <t>10/08/2001</t>
  </si>
  <si>
    <t>11/08/2001</t>
  </si>
  <si>
    <t>12/08/2001</t>
  </si>
  <si>
    <t>13/08/2001</t>
  </si>
  <si>
    <t>14/08/2001</t>
  </si>
  <si>
    <t>15/08/2001</t>
  </si>
  <si>
    <t>16/08/2001</t>
  </si>
  <si>
    <t>17/08/2001</t>
  </si>
  <si>
    <t>18/08/2001</t>
  </si>
  <si>
    <t>19/08/2001</t>
  </si>
  <si>
    <t>20/08/2001</t>
  </si>
  <si>
    <t>21/08/2001</t>
  </si>
  <si>
    <t>22/08/2001</t>
  </si>
  <si>
    <t>23/08/2001</t>
  </si>
  <si>
    <t>24/08/2001</t>
  </si>
  <si>
    <t>25/08/2001</t>
  </si>
  <si>
    <t>26/08/2001</t>
  </si>
  <si>
    <t>27/08/2001</t>
  </si>
  <si>
    <t>28/08/2001</t>
  </si>
  <si>
    <t>29/08/2001</t>
  </si>
  <si>
    <t>30/08/2001</t>
  </si>
  <si>
    <t>31/08/2001</t>
  </si>
  <si>
    <t>01/09/2001</t>
  </si>
  <si>
    <t>02/09/2001</t>
  </si>
  <si>
    <t>03/09/2001</t>
  </si>
  <si>
    <t>04/09/2001</t>
  </si>
  <si>
    <t>05/09/2001</t>
  </si>
  <si>
    <t>06/09/2001</t>
  </si>
  <si>
    <t>07/09/2001</t>
  </si>
  <si>
    <t>08/09/2001</t>
  </si>
  <si>
    <t>09/09/2001</t>
  </si>
  <si>
    <t>10/09/2001</t>
  </si>
  <si>
    <t>11/09/2001</t>
  </si>
  <si>
    <t>12/09/2001</t>
  </si>
  <si>
    <t>13/09/2001</t>
  </si>
  <si>
    <t>14/09/2001</t>
  </si>
  <si>
    <t>15/09/2001</t>
  </si>
  <si>
    <t>16/09/2001</t>
  </si>
  <si>
    <t>17/09/2001</t>
  </si>
  <si>
    <t>18/09/2001</t>
  </si>
  <si>
    <t>19/09/2001</t>
  </si>
  <si>
    <t>20/09/2001</t>
  </si>
  <si>
    <t>21/09/2001</t>
  </si>
  <si>
    <t>22/09/2001</t>
  </si>
  <si>
    <t>23/09/2001</t>
  </si>
  <si>
    <t>24/09/2001</t>
  </si>
  <si>
    <t>25/09/2001</t>
  </si>
  <si>
    <t>26/09/2001</t>
  </si>
  <si>
    <t>27/09/2001</t>
  </si>
  <si>
    <t>28/09/2001</t>
  </si>
  <si>
    <t>29/09/2001</t>
  </si>
  <si>
    <t>30/09/2001</t>
  </si>
  <si>
    <t>01/10/2001</t>
  </si>
  <si>
    <t>02/10/2001</t>
  </si>
  <si>
    <t>03/10/2001</t>
  </si>
  <si>
    <t>04/10/2001</t>
  </si>
  <si>
    <t>05/10/2001</t>
  </si>
  <si>
    <t>06/10/2001</t>
  </si>
  <si>
    <t>07/10/2001</t>
  </si>
  <si>
    <t>08/10/2001</t>
  </si>
  <si>
    <t>09/10/2001</t>
  </si>
  <si>
    <t>10/10/2001</t>
  </si>
  <si>
    <t>11/10/2001</t>
  </si>
  <si>
    <t>12/10/2001</t>
  </si>
  <si>
    <t>13/10/2001</t>
  </si>
  <si>
    <t>14/10/2001</t>
  </si>
  <si>
    <t>15/10/2001</t>
  </si>
  <si>
    <t>16/10/2001</t>
  </si>
  <si>
    <t>17/10/2001</t>
  </si>
  <si>
    <t>18/10/2001</t>
  </si>
  <si>
    <t>19/10/2001</t>
  </si>
  <si>
    <t>20/10/2001</t>
  </si>
  <si>
    <t>21/10/2001</t>
  </si>
  <si>
    <t>22/10/2001</t>
  </si>
  <si>
    <t>23/10/2001</t>
  </si>
  <si>
    <t>24/10/2001</t>
  </si>
  <si>
    <t>25/10/2001</t>
  </si>
  <si>
    <t>26/10/2001</t>
  </si>
  <si>
    <t>27/10/2001</t>
  </si>
  <si>
    <t>28/10/2001</t>
  </si>
  <si>
    <t>29/10/2001</t>
  </si>
  <si>
    <t>30/10/2001</t>
  </si>
  <si>
    <t>31/10/2001</t>
  </si>
  <si>
    <t>01/11/2001</t>
  </si>
  <si>
    <t>02/11/2001</t>
  </si>
  <si>
    <t>03/11/2001</t>
  </si>
  <si>
    <t>04/11/2001</t>
  </si>
  <si>
    <t>05/11/2001</t>
  </si>
  <si>
    <t>06/11/2001</t>
  </si>
  <si>
    <t>07/11/2001</t>
  </si>
  <si>
    <t>08/11/2001</t>
  </si>
  <si>
    <t>09/11/2001</t>
  </si>
  <si>
    <t>10/11/2001</t>
  </si>
  <si>
    <t>11/11/2001</t>
  </si>
  <si>
    <t>12/11/2001</t>
  </si>
  <si>
    <t>13/11/2001</t>
  </si>
  <si>
    <t>14/11/2001</t>
  </si>
  <si>
    <t>15/11/2001</t>
  </si>
  <si>
    <t>16/11/2001</t>
  </si>
  <si>
    <t>17/11/2001</t>
  </si>
  <si>
    <t>18/11/2001</t>
  </si>
  <si>
    <t>19/11/2001</t>
  </si>
  <si>
    <t>20/11/2001</t>
  </si>
  <si>
    <t>21/11/2001</t>
  </si>
  <si>
    <t>22/11/2001</t>
  </si>
  <si>
    <t>23/11/2001</t>
  </si>
  <si>
    <t>24/11/2001</t>
  </si>
  <si>
    <t>25/11/2001</t>
  </si>
  <si>
    <t>26/11/2001</t>
  </si>
  <si>
    <t>27/11/2001</t>
  </si>
  <si>
    <t>28/11/2001</t>
  </si>
  <si>
    <t>29/11/2001</t>
  </si>
  <si>
    <t>30/11/2001</t>
  </si>
  <si>
    <t>01/12/2001</t>
  </si>
  <si>
    <t>02/12/2001</t>
  </si>
  <si>
    <t>03/12/2001</t>
  </si>
  <si>
    <t>04/12/2001</t>
  </si>
  <si>
    <t>05/12/2001</t>
  </si>
  <si>
    <t>06/12/2001</t>
  </si>
  <si>
    <t>07/12/2001</t>
  </si>
  <si>
    <t>08/12/2001</t>
  </si>
  <si>
    <t>09/12/2001</t>
  </si>
  <si>
    <t>10/12/2001</t>
  </si>
  <si>
    <t>11/12/2001</t>
  </si>
  <si>
    <t>12/12/2001</t>
  </si>
  <si>
    <t>13/12/2001</t>
  </si>
  <si>
    <t>14/12/2001</t>
  </si>
  <si>
    <t>15/12/2001</t>
  </si>
  <si>
    <t>16/12/2001</t>
  </si>
  <si>
    <t>17/12/2001</t>
  </si>
  <si>
    <t>18/12/2001</t>
  </si>
  <si>
    <t>19/12/2001</t>
  </si>
  <si>
    <t>20/12/2001</t>
  </si>
  <si>
    <t>21/12/2001</t>
  </si>
  <si>
    <t>22/12/2001</t>
  </si>
  <si>
    <t>23/12/2001</t>
  </si>
  <si>
    <t>24/12/2001</t>
  </si>
  <si>
    <t>25/12/2001</t>
  </si>
  <si>
    <t>26/12/2001</t>
  </si>
  <si>
    <t>27/12/2001</t>
  </si>
  <si>
    <t>28/12/2001</t>
  </si>
  <si>
    <t>29/12/2001</t>
  </si>
  <si>
    <t>30/12/2001</t>
  </si>
  <si>
    <t>31/12/2001</t>
  </si>
  <si>
    <t>01/01/2002</t>
  </si>
  <si>
    <t>02/01/2002</t>
  </si>
  <si>
    <t>03/01/2002</t>
  </si>
  <si>
    <t>04/01/2002</t>
  </si>
  <si>
    <t>05/01/2002</t>
  </si>
  <si>
    <t>06/01/2002</t>
  </si>
  <si>
    <t>07/01/2002</t>
  </si>
  <si>
    <t>08/01/2002</t>
  </si>
  <si>
    <t>09/01/2002</t>
  </si>
  <si>
    <t>10/01/2002</t>
  </si>
  <si>
    <t>11/01/2002</t>
  </si>
  <si>
    <t>12/01/2002</t>
  </si>
  <si>
    <t>13/01/2002</t>
  </si>
  <si>
    <t>14/01/2002</t>
  </si>
  <si>
    <t>15/01/2002</t>
  </si>
  <si>
    <t>16/01/2002</t>
  </si>
  <si>
    <t>17/01/2002</t>
  </si>
  <si>
    <t>18/01/2002</t>
  </si>
  <si>
    <t>19/01/2002</t>
  </si>
  <si>
    <t>20/01/2002</t>
  </si>
  <si>
    <t>21/01/2002</t>
  </si>
  <si>
    <t>22/01/2002</t>
  </si>
  <si>
    <t>23/01/2002</t>
  </si>
  <si>
    <t>24/01/2002</t>
  </si>
  <si>
    <t>25/01/2002</t>
  </si>
  <si>
    <t>26/01/2002</t>
  </si>
  <si>
    <t>27/01/2002</t>
  </si>
  <si>
    <t>28/01/2002</t>
  </si>
  <si>
    <t>29/01/2002</t>
  </si>
  <si>
    <t>30/01/2002</t>
  </si>
  <si>
    <t>31/01/2002</t>
  </si>
  <si>
    <t>01/02/2002</t>
  </si>
  <si>
    <t>02/02/2002</t>
  </si>
  <si>
    <t>03/02/2002</t>
  </si>
  <si>
    <t>04/02/2002</t>
  </si>
  <si>
    <t>05/02/2002</t>
  </si>
  <si>
    <t>06/02/2002</t>
  </si>
  <si>
    <t>07/02/2002</t>
  </si>
  <si>
    <t>08/02/2002</t>
  </si>
  <si>
    <t>09/02/2002</t>
  </si>
  <si>
    <t>10/02/2002</t>
  </si>
  <si>
    <t>11/02/2002</t>
  </si>
  <si>
    <t>12/02/2002</t>
  </si>
  <si>
    <t>13/02/2002</t>
  </si>
  <si>
    <t>14/02/2002</t>
  </si>
  <si>
    <t>15/02/2002</t>
  </si>
  <si>
    <t>16/02/2002</t>
  </si>
  <si>
    <t>17/02/2002</t>
  </si>
  <si>
    <t>18/02/2002</t>
  </si>
  <si>
    <t>19/02/2002</t>
  </si>
  <si>
    <t>20/02/2002</t>
  </si>
  <si>
    <t>21/02/2002</t>
  </si>
  <si>
    <t>22/02/2002</t>
  </si>
  <si>
    <t>23/02/2002</t>
  </si>
  <si>
    <t>24/02/2002</t>
  </si>
  <si>
    <t>25/02/2002</t>
  </si>
  <si>
    <t>26/02/2002</t>
  </si>
  <si>
    <t>27/02/2002</t>
  </si>
  <si>
    <t>28/02/2002</t>
  </si>
  <si>
    <t>01/03/2002</t>
  </si>
  <si>
    <t>02/03/2002</t>
  </si>
  <si>
    <t>03/03/2002</t>
  </si>
  <si>
    <t>04/03/2002</t>
  </si>
  <si>
    <t>05/03/2002</t>
  </si>
  <si>
    <t>06/03/2002</t>
  </si>
  <si>
    <t>07/03/2002</t>
  </si>
  <si>
    <t>08/03/2002</t>
  </si>
  <si>
    <t>09/03/2002</t>
  </si>
  <si>
    <t>10/03/2002</t>
  </si>
  <si>
    <t>11/03/2002</t>
  </si>
  <si>
    <t>12/03/2002</t>
  </si>
  <si>
    <t>13/03/2002</t>
  </si>
  <si>
    <t>14/03/2002</t>
  </si>
  <si>
    <t>15/03/2002</t>
  </si>
  <si>
    <t>16/03/2002</t>
  </si>
  <si>
    <t>17/03/2002</t>
  </si>
  <si>
    <t>18/03/2002</t>
  </si>
  <si>
    <t>19/03/2002</t>
  </si>
  <si>
    <t>20/03/2002</t>
  </si>
  <si>
    <t>21/03/2002</t>
  </si>
  <si>
    <t>22/03/2002</t>
  </si>
  <si>
    <t>23/03/2002</t>
  </si>
  <si>
    <t>24/03/2002</t>
  </si>
  <si>
    <t>25/03/2002</t>
  </si>
  <si>
    <t>26/03/2002</t>
  </si>
  <si>
    <t>27/03/2002</t>
  </si>
  <si>
    <t>28/03/2002</t>
  </si>
  <si>
    <t>29/03/2002</t>
  </si>
  <si>
    <t>30/03/2002</t>
  </si>
  <si>
    <t>31/03/2002</t>
  </si>
  <si>
    <t>01/04/2002</t>
  </si>
  <si>
    <t>02/04/2002</t>
  </si>
  <si>
    <t>03/04/2002</t>
  </si>
  <si>
    <t>04/04/2002</t>
  </si>
  <si>
    <t>05/04/2002</t>
  </si>
  <si>
    <t>06/04/2002</t>
  </si>
  <si>
    <t>07/04/2002</t>
  </si>
  <si>
    <t>08/04/2002</t>
  </si>
  <si>
    <t>09/04/2002</t>
  </si>
  <si>
    <t>10/04/2002</t>
  </si>
  <si>
    <t>11/04/2002</t>
  </si>
  <si>
    <t>12/04/2002</t>
  </si>
  <si>
    <t>13/04/2002</t>
  </si>
  <si>
    <t>14/04/2002</t>
  </si>
  <si>
    <t>15/04/2002</t>
  </si>
  <si>
    <t>16/04/2002</t>
  </si>
  <si>
    <t>17/04/2002</t>
  </si>
  <si>
    <t>18/04/2002</t>
  </si>
  <si>
    <t>19/04/2002</t>
  </si>
  <si>
    <t>20/04/2002</t>
  </si>
  <si>
    <t>21/04/2002</t>
  </si>
  <si>
    <t>22/04/2002</t>
  </si>
  <si>
    <t>23/04/2002</t>
  </si>
  <si>
    <t>24/04/2002</t>
  </si>
  <si>
    <t>25/04/2002</t>
  </si>
  <si>
    <t>26/04/2002</t>
  </si>
  <si>
    <t>27/04/2002</t>
  </si>
  <si>
    <t>28/04/2002</t>
  </si>
  <si>
    <t>29/04/2002</t>
  </si>
  <si>
    <t>30/04/2002</t>
  </si>
  <si>
    <t>01/05/2002</t>
  </si>
  <si>
    <t>02/05/2002</t>
  </si>
  <si>
    <t>03/05/2002</t>
  </si>
  <si>
    <t>04/05/2002</t>
  </si>
  <si>
    <t>05/05/2002</t>
  </si>
  <si>
    <t>06/05/2002</t>
  </si>
  <si>
    <t>07/05/2002</t>
  </si>
  <si>
    <t>08/05/2002</t>
  </si>
  <si>
    <t>09/05/2002</t>
  </si>
  <si>
    <t>10/05/2002</t>
  </si>
  <si>
    <t>11/05/2002</t>
  </si>
  <si>
    <t>12/05/2002</t>
  </si>
  <si>
    <t>13/05/2002</t>
  </si>
  <si>
    <t>14/05/2002</t>
  </si>
  <si>
    <t>15/05/2002</t>
  </si>
  <si>
    <t>16/05/2002</t>
  </si>
  <si>
    <t>17/05/2002</t>
  </si>
  <si>
    <t>18/05/2002</t>
  </si>
  <si>
    <t>19/05/2002</t>
  </si>
  <si>
    <t>20/05/2002</t>
  </si>
  <si>
    <t>21/05/2002</t>
  </si>
  <si>
    <t>22/05/2002</t>
  </si>
  <si>
    <t>23/05/2002</t>
  </si>
  <si>
    <t>24/05/2002</t>
  </si>
  <si>
    <t>25/05/2002</t>
  </si>
  <si>
    <t>26/05/2002</t>
  </si>
  <si>
    <t>27/05/2002</t>
  </si>
  <si>
    <t>28/05/2002</t>
  </si>
  <si>
    <t>29/05/2002</t>
  </si>
  <si>
    <t>30/05/2002</t>
  </si>
  <si>
    <t>31/05/2002</t>
  </si>
  <si>
    <t>01/06/2002</t>
  </si>
  <si>
    <t>02/06/2002</t>
  </si>
  <si>
    <t>03/06/2002</t>
  </si>
  <si>
    <t>04/06/2002</t>
  </si>
  <si>
    <t>05/06/2002</t>
  </si>
  <si>
    <t>06/06/2002</t>
  </si>
  <si>
    <t>07/06/2002</t>
  </si>
  <si>
    <t>08/06/2002</t>
  </si>
  <si>
    <t>09/06/2002</t>
  </si>
  <si>
    <t>10/06/2002</t>
  </si>
  <si>
    <t>11/06/2002</t>
  </si>
  <si>
    <t>12/06/2002</t>
  </si>
  <si>
    <t>13/06/2002</t>
  </si>
  <si>
    <t>14/06/2002</t>
  </si>
  <si>
    <t>15/06/2002</t>
  </si>
  <si>
    <t>16/06/2002</t>
  </si>
  <si>
    <t>17/06/2002</t>
  </si>
  <si>
    <t>18/06/2002</t>
  </si>
  <si>
    <t>19/06/2002</t>
  </si>
  <si>
    <t>20/06/2002</t>
  </si>
  <si>
    <t>21/06/2002</t>
  </si>
  <si>
    <t>22/06/2002</t>
  </si>
  <si>
    <t>23/06/2002</t>
  </si>
  <si>
    <t>24/06/2002</t>
  </si>
  <si>
    <t>25/06/2002</t>
  </si>
  <si>
    <t>26/06/2002</t>
  </si>
  <si>
    <t>27/06/2002</t>
  </si>
  <si>
    <t>28/06/2002</t>
  </si>
  <si>
    <t>29/06/2002</t>
  </si>
  <si>
    <t>30/06/2002</t>
  </si>
  <si>
    <t>01/07/2002</t>
  </si>
  <si>
    <t>02/07/2002</t>
  </si>
  <si>
    <t>03/07/2002</t>
  </si>
  <si>
    <t>04/07/2002</t>
  </si>
  <si>
    <t>05/07/2002</t>
  </si>
  <si>
    <t>06/07/2002</t>
  </si>
  <si>
    <t>07/07/2002</t>
  </si>
  <si>
    <t>08/07/2002</t>
  </si>
  <si>
    <t>09/07/2002</t>
  </si>
  <si>
    <t>10/07/2002</t>
  </si>
  <si>
    <t>11/07/2002</t>
  </si>
  <si>
    <t>12/07/2002</t>
  </si>
  <si>
    <t>13/07/2002</t>
  </si>
  <si>
    <t>14/07/2002</t>
  </si>
  <si>
    <t>15/07/2002</t>
  </si>
  <si>
    <t>16/07/2002</t>
  </si>
  <si>
    <t>17/07/2002</t>
  </si>
  <si>
    <t>18/07/2002</t>
  </si>
  <si>
    <t>19/07/2002</t>
  </si>
  <si>
    <t>20/07/2002</t>
  </si>
  <si>
    <t>21/07/2002</t>
  </si>
  <si>
    <t>22/07/2002</t>
  </si>
  <si>
    <t>23/07/2002</t>
  </si>
  <si>
    <t>24/07/2002</t>
  </si>
  <si>
    <t>25/07/2002</t>
  </si>
  <si>
    <t>26/07/2002</t>
  </si>
  <si>
    <t>27/07/2002</t>
  </si>
  <si>
    <t>28/07/2002</t>
  </si>
  <si>
    <t>29/07/2002</t>
  </si>
  <si>
    <t>30/07/2002</t>
  </si>
  <si>
    <t>31/07/2002</t>
  </si>
  <si>
    <t>01/08/2002</t>
  </si>
  <si>
    <t>02/08/2002</t>
  </si>
  <si>
    <t>03/08/2002</t>
  </si>
  <si>
    <t>04/08/2002</t>
  </si>
  <si>
    <t>05/08/2002</t>
  </si>
  <si>
    <t>06/08/2002</t>
  </si>
  <si>
    <t>07/08/2002</t>
  </si>
  <si>
    <t>08/08/2002</t>
  </si>
  <si>
    <t>09/08/2002</t>
  </si>
  <si>
    <t>10/08/2002</t>
  </si>
  <si>
    <t>11/08/2002</t>
  </si>
  <si>
    <t>12/08/2002</t>
  </si>
  <si>
    <t>13/08/2002</t>
  </si>
  <si>
    <t>14/08/2002</t>
  </si>
  <si>
    <t>15/08/2002</t>
  </si>
  <si>
    <t>16/08/2002</t>
  </si>
  <si>
    <t>17/08/2002</t>
  </si>
  <si>
    <t>18/08/2002</t>
  </si>
  <si>
    <t>19/08/2002</t>
  </si>
  <si>
    <t>20/08/2002</t>
  </si>
  <si>
    <t>21/08/2002</t>
  </si>
  <si>
    <t>22/08/2002</t>
  </si>
  <si>
    <t>23/08/2002</t>
  </si>
  <si>
    <t>24/08/2002</t>
  </si>
  <si>
    <t>25/08/2002</t>
  </si>
  <si>
    <t>26/08/2002</t>
  </si>
  <si>
    <t>27/08/2002</t>
  </si>
  <si>
    <t>28/08/2002</t>
  </si>
  <si>
    <t>29/08/2002</t>
  </si>
  <si>
    <t>30/08/2002</t>
  </si>
  <si>
    <t>31/08/2002</t>
  </si>
  <si>
    <t>01/09/2002</t>
  </si>
  <si>
    <t>02/09/2002</t>
  </si>
  <si>
    <t>03/09/2002</t>
  </si>
  <si>
    <t>04/09/2002</t>
  </si>
  <si>
    <t>05/09/2002</t>
  </si>
  <si>
    <t>06/09/2002</t>
  </si>
  <si>
    <t>07/09/2002</t>
  </si>
  <si>
    <t>08/09/2002</t>
  </si>
  <si>
    <t>09/09/2002</t>
  </si>
  <si>
    <t>10/09/2002</t>
  </si>
  <si>
    <t>11/09/2002</t>
  </si>
  <si>
    <t>12/09/2002</t>
  </si>
  <si>
    <t>13/09/2002</t>
  </si>
  <si>
    <t>14/09/2002</t>
  </si>
  <si>
    <t>15/09/2002</t>
  </si>
  <si>
    <t>16/09/2002</t>
  </si>
  <si>
    <t>17/09/2002</t>
  </si>
  <si>
    <t>18/09/2002</t>
  </si>
  <si>
    <t>19/09/2002</t>
  </si>
  <si>
    <t>20/09/2002</t>
  </si>
  <si>
    <t>21/09/2002</t>
  </si>
  <si>
    <t>22/09/2002</t>
  </si>
  <si>
    <t>23/09/2002</t>
  </si>
  <si>
    <t>24/09/2002</t>
  </si>
  <si>
    <t>25/09/2002</t>
  </si>
  <si>
    <t>26/09/2002</t>
  </si>
  <si>
    <t>27/09/2002</t>
  </si>
  <si>
    <t>28/09/2002</t>
  </si>
  <si>
    <t>29/09/2002</t>
  </si>
  <si>
    <t>30/09/2002</t>
  </si>
  <si>
    <t>01/10/2002</t>
  </si>
  <si>
    <t>02/10/2002</t>
  </si>
  <si>
    <t>03/10/2002</t>
  </si>
  <si>
    <t>04/10/2002</t>
  </si>
  <si>
    <t>05/10/2002</t>
  </si>
  <si>
    <t>06/10/2002</t>
  </si>
  <si>
    <t>07/10/2002</t>
  </si>
  <si>
    <t>08/10/2002</t>
  </si>
  <si>
    <t>09/10/2002</t>
  </si>
  <si>
    <t>10/10/2002</t>
  </si>
  <si>
    <t>11/10/2002</t>
  </si>
  <si>
    <t>12/10/2002</t>
  </si>
  <si>
    <t>13/10/2002</t>
  </si>
  <si>
    <t>14/10/2002</t>
  </si>
  <si>
    <t>15/10/2002</t>
  </si>
  <si>
    <t>16/10/2002</t>
  </si>
  <si>
    <t>17/10/2002</t>
  </si>
  <si>
    <t>18/10/2002</t>
  </si>
  <si>
    <t>19/10/2002</t>
  </si>
  <si>
    <t>20/10/2002</t>
  </si>
  <si>
    <t>21/10/2002</t>
  </si>
  <si>
    <t>22/10/2002</t>
  </si>
  <si>
    <t>23/10/2002</t>
  </si>
  <si>
    <t>24/10/2002</t>
  </si>
  <si>
    <t>25/10/2002</t>
  </si>
  <si>
    <t>26/10/2002</t>
  </si>
  <si>
    <t>27/10/2002</t>
  </si>
  <si>
    <t>28/10/2002</t>
  </si>
  <si>
    <t>29/10/2002</t>
  </si>
  <si>
    <t>30/10/2002</t>
  </si>
  <si>
    <t>31/10/2002</t>
  </si>
  <si>
    <t>01/11/2002</t>
  </si>
  <si>
    <t>02/11/2002</t>
  </si>
  <si>
    <t>03/11/2002</t>
  </si>
  <si>
    <t>04/11/2002</t>
  </si>
  <si>
    <t>05/11/2002</t>
  </si>
  <si>
    <t>06/11/2002</t>
  </si>
  <si>
    <t>07/11/2002</t>
  </si>
  <si>
    <t>08/11/2002</t>
  </si>
  <si>
    <t>09/11/2002</t>
  </si>
  <si>
    <t>10/11/2002</t>
  </si>
  <si>
    <t>11/11/2002</t>
  </si>
  <si>
    <t>12/11/2002</t>
  </si>
  <si>
    <t>13/11/2002</t>
  </si>
  <si>
    <t>14/11/2002</t>
  </si>
  <si>
    <t>15/11/2002</t>
  </si>
  <si>
    <t>16/11/2002</t>
  </si>
  <si>
    <t>17/11/2002</t>
  </si>
  <si>
    <t>18/11/2002</t>
  </si>
  <si>
    <t>19/11/2002</t>
  </si>
  <si>
    <t>20/11/2002</t>
  </si>
  <si>
    <t>21/11/2002</t>
  </si>
  <si>
    <t>22/11/2002</t>
  </si>
  <si>
    <t>23/11/2002</t>
  </si>
  <si>
    <t>24/11/2002</t>
  </si>
  <si>
    <t>25/11/2002</t>
  </si>
  <si>
    <t>26/11/2002</t>
  </si>
  <si>
    <t>27/11/2002</t>
  </si>
  <si>
    <t>28/11/2002</t>
  </si>
  <si>
    <t>29/11/2002</t>
  </si>
  <si>
    <t>30/11/2002</t>
  </si>
  <si>
    <t>01/12/2002</t>
  </si>
  <si>
    <t>02/12/2002</t>
  </si>
  <si>
    <t>03/12/2002</t>
  </si>
  <si>
    <t>04/12/2002</t>
  </si>
  <si>
    <t>05/12/2002</t>
  </si>
  <si>
    <t>06/12/2002</t>
  </si>
  <si>
    <t>07/12/2002</t>
  </si>
  <si>
    <t>08/12/2002</t>
  </si>
  <si>
    <t>09/12/2002</t>
  </si>
  <si>
    <t>10/12/2002</t>
  </si>
  <si>
    <t>11/12/2002</t>
  </si>
  <si>
    <t>12/12/2002</t>
  </si>
  <si>
    <t>13/12/2002</t>
  </si>
  <si>
    <t>14/12/2002</t>
  </si>
  <si>
    <t>15/12/2002</t>
  </si>
  <si>
    <t>16/12/2002</t>
  </si>
  <si>
    <t>17/12/2002</t>
  </si>
  <si>
    <t>18/12/2002</t>
  </si>
  <si>
    <t>19/12/2002</t>
  </si>
  <si>
    <t>20/12/2002</t>
  </si>
  <si>
    <t>21/12/2002</t>
  </si>
  <si>
    <t>22/12/2002</t>
  </si>
  <si>
    <t>23/12/2002</t>
  </si>
  <si>
    <t>24/12/2002</t>
  </si>
  <si>
    <t>25/12/2002</t>
  </si>
  <si>
    <t>26/12/2002</t>
  </si>
  <si>
    <t>27/12/2002</t>
  </si>
  <si>
    <t>28/12/2002</t>
  </si>
  <si>
    <t>29/12/2002</t>
  </si>
  <si>
    <t>30/12/2002</t>
  </si>
  <si>
    <t>31/12/2002</t>
  </si>
  <si>
    <t>01/01/2003</t>
  </si>
  <si>
    <t>02/01/2003</t>
  </si>
  <si>
    <t>03/01/2003</t>
  </si>
  <si>
    <t>04/01/2003</t>
  </si>
  <si>
    <t>05/01/2003</t>
  </si>
  <si>
    <t>06/01/2003</t>
  </si>
  <si>
    <t>07/01/2003</t>
  </si>
  <si>
    <t>08/01/2003</t>
  </si>
  <si>
    <t>09/01/2003</t>
  </si>
  <si>
    <t>10/01/2003</t>
  </si>
  <si>
    <t>11/01/2003</t>
  </si>
  <si>
    <t>12/01/2003</t>
  </si>
  <si>
    <t>13/01/2003</t>
  </si>
  <si>
    <t>14/01/2003</t>
  </si>
  <si>
    <t>15/01/2003</t>
  </si>
  <si>
    <t>16/01/2003</t>
  </si>
  <si>
    <t>17/01/2003</t>
  </si>
  <si>
    <t>18/01/2003</t>
  </si>
  <si>
    <t>19/01/2003</t>
  </si>
  <si>
    <t>20/01/2003</t>
  </si>
  <si>
    <t>21/01/2003</t>
  </si>
  <si>
    <t>22/01/2003</t>
  </si>
  <si>
    <t>23/01/2003</t>
  </si>
  <si>
    <t>24/01/2003</t>
  </si>
  <si>
    <t>25/01/2003</t>
  </si>
  <si>
    <t>26/01/2003</t>
  </si>
  <si>
    <t>27/01/2003</t>
  </si>
  <si>
    <t>28/01/2003</t>
  </si>
  <si>
    <t>29/01/2003</t>
  </si>
  <si>
    <t>30/01/2003</t>
  </si>
  <si>
    <t>31/01/2003</t>
  </si>
  <si>
    <t>01/02/2003</t>
  </si>
  <si>
    <t>02/02/2003</t>
  </si>
  <si>
    <t>03/02/2003</t>
  </si>
  <si>
    <t>04/02/2003</t>
  </si>
  <si>
    <t>05/02/2003</t>
  </si>
  <si>
    <t>06/02/2003</t>
  </si>
  <si>
    <t>07/02/2003</t>
  </si>
  <si>
    <t>08/02/2003</t>
  </si>
  <si>
    <t>09/02/2003</t>
  </si>
  <si>
    <t>10/02/2003</t>
  </si>
  <si>
    <t>11/02/2003</t>
  </si>
  <si>
    <t>12/02/2003</t>
  </si>
  <si>
    <t>13/02/2003</t>
  </si>
  <si>
    <t>14/02/2003</t>
  </si>
  <si>
    <t>15/02/2003</t>
  </si>
  <si>
    <t>16/02/2003</t>
  </si>
  <si>
    <t>17/02/2003</t>
  </si>
  <si>
    <t>18/02/2003</t>
  </si>
  <si>
    <t>19/02/2003</t>
  </si>
  <si>
    <t>20/02/2003</t>
  </si>
  <si>
    <t>21/02/2003</t>
  </si>
  <si>
    <t>22/02/2003</t>
  </si>
  <si>
    <t>23/02/2003</t>
  </si>
  <si>
    <t>24/02/2003</t>
  </si>
  <si>
    <t>25/02/2003</t>
  </si>
  <si>
    <t>26/02/2003</t>
  </si>
  <si>
    <t>27/02/2003</t>
  </si>
  <si>
    <t>28/02/2003</t>
  </si>
  <si>
    <t>01/03/2003</t>
  </si>
  <si>
    <t>02/03/2003</t>
  </si>
  <si>
    <t>03/03/2003</t>
  </si>
  <si>
    <t>04/03/2003</t>
  </si>
  <si>
    <t>05/03/2003</t>
  </si>
  <si>
    <t>06/03/2003</t>
  </si>
  <si>
    <t>07/03/2003</t>
  </si>
  <si>
    <t>08/03/2003</t>
  </si>
  <si>
    <t>09/03/2003</t>
  </si>
  <si>
    <t>10/03/2003</t>
  </si>
  <si>
    <t>11/03/2003</t>
  </si>
  <si>
    <t>12/03/2003</t>
  </si>
  <si>
    <t>13/03/2003</t>
  </si>
  <si>
    <t>14/03/2003</t>
  </si>
  <si>
    <t>15/03/2003</t>
  </si>
  <si>
    <t>16/03/2003</t>
  </si>
  <si>
    <t>17/03/2003</t>
  </si>
  <si>
    <t>18/03/2003</t>
  </si>
  <si>
    <t>19/03/2003</t>
  </si>
  <si>
    <t>20/03/2003</t>
  </si>
  <si>
    <t>21/03/2003</t>
  </si>
  <si>
    <t>22/03/2003</t>
  </si>
  <si>
    <t>23/03/2003</t>
  </si>
  <si>
    <t>24/03/2003</t>
  </si>
  <si>
    <t>25/03/2003</t>
  </si>
  <si>
    <t>26/03/2003</t>
  </si>
  <si>
    <t>27/03/2003</t>
  </si>
  <si>
    <t>28/03/2003</t>
  </si>
  <si>
    <t>29/03/2003</t>
  </si>
  <si>
    <t>30/03/2003</t>
  </si>
  <si>
    <t>31/03/2003</t>
  </si>
  <si>
    <t>01/04/2003</t>
  </si>
  <si>
    <t>02/04/2003</t>
  </si>
  <si>
    <t>03/04/2003</t>
  </si>
  <si>
    <t>04/04/2003</t>
  </si>
  <si>
    <t>05/04/2003</t>
  </si>
  <si>
    <t>06/04/2003</t>
  </si>
  <si>
    <t>07/04/2003</t>
  </si>
  <si>
    <t>08/04/2003</t>
  </si>
  <si>
    <t>09/04/2003</t>
  </si>
  <si>
    <t>10/04/2003</t>
  </si>
  <si>
    <t>11/04/2003</t>
  </si>
  <si>
    <t>12/04/2003</t>
  </si>
  <si>
    <t>13/04/2003</t>
  </si>
  <si>
    <t>14/04/2003</t>
  </si>
  <si>
    <t>15/04/2003</t>
  </si>
  <si>
    <t>16/04/2003</t>
  </si>
  <si>
    <t>17/04/2003</t>
  </si>
  <si>
    <t>18/04/2003</t>
  </si>
  <si>
    <t>19/04/2003</t>
  </si>
  <si>
    <t>20/04/2003</t>
  </si>
  <si>
    <t>21/04/2003</t>
  </si>
  <si>
    <t>22/04/2003</t>
  </si>
  <si>
    <t>23/04/2003</t>
  </si>
  <si>
    <t>24/04/2003</t>
  </si>
  <si>
    <t>25/04/2003</t>
  </si>
  <si>
    <t>26/04/2003</t>
  </si>
  <si>
    <t>27/04/2003</t>
  </si>
  <si>
    <t>28/04/2003</t>
  </si>
  <si>
    <t>29/04/2003</t>
  </si>
  <si>
    <t>30/04/2003</t>
  </si>
  <si>
    <t>01/05/2003</t>
  </si>
  <si>
    <t>02/05/2003</t>
  </si>
  <si>
    <t>03/05/2003</t>
  </si>
  <si>
    <t>04/05/2003</t>
  </si>
  <si>
    <t>05/05/2003</t>
  </si>
  <si>
    <t>06/05/2003</t>
  </si>
  <si>
    <t>07/05/2003</t>
  </si>
  <si>
    <t>08/05/2003</t>
  </si>
  <si>
    <t>09/05/2003</t>
  </si>
  <si>
    <t>10/05/2003</t>
  </si>
  <si>
    <t>11/05/2003</t>
  </si>
  <si>
    <t>12/05/2003</t>
  </si>
  <si>
    <t>13/05/2003</t>
  </si>
  <si>
    <t>14/05/2003</t>
  </si>
  <si>
    <t>15/05/2003</t>
  </si>
  <si>
    <t>16/05/2003</t>
  </si>
  <si>
    <t>17/05/2003</t>
  </si>
  <si>
    <t>18/05/2003</t>
  </si>
  <si>
    <t>19/05/2003</t>
  </si>
  <si>
    <t>20/05/2003</t>
  </si>
  <si>
    <t>21/05/2003</t>
  </si>
  <si>
    <t>22/05/2003</t>
  </si>
  <si>
    <t>23/05/2003</t>
  </si>
  <si>
    <t>24/05/2003</t>
  </si>
  <si>
    <t>25/05/2003</t>
  </si>
  <si>
    <t>26/05/2003</t>
  </si>
  <si>
    <t>27/05/2003</t>
  </si>
  <si>
    <t>28/05/2003</t>
  </si>
  <si>
    <t>29/05/2003</t>
  </si>
  <si>
    <t>30/05/2003</t>
  </si>
  <si>
    <t>31/05/2003</t>
  </si>
  <si>
    <t>01/06/2003</t>
  </si>
  <si>
    <t>02/06/2003</t>
  </si>
  <si>
    <t>03/06/2003</t>
  </si>
  <si>
    <t>04/06/2003</t>
  </si>
  <si>
    <t>05/06/2003</t>
  </si>
  <si>
    <t>06/06/2003</t>
  </si>
  <si>
    <t>07/06/2003</t>
  </si>
  <si>
    <t>08/06/2003</t>
  </si>
  <si>
    <t>09/06/2003</t>
  </si>
  <si>
    <t>10/06/2003</t>
  </si>
  <si>
    <t>11/06/2003</t>
  </si>
  <si>
    <t>12/06/2003</t>
  </si>
  <si>
    <t>13/06/2003</t>
  </si>
  <si>
    <t>14/06/2003</t>
  </si>
  <si>
    <t>15/06/2003</t>
  </si>
  <si>
    <t>16/06/2003</t>
  </si>
  <si>
    <t>17/06/2003</t>
  </si>
  <si>
    <t>18/06/2003</t>
  </si>
  <si>
    <t>19/06/2003</t>
  </si>
  <si>
    <t>20/06/2003</t>
  </si>
  <si>
    <t>21/06/2003</t>
  </si>
  <si>
    <t>22/06/2003</t>
  </si>
  <si>
    <t>23/06/2003</t>
  </si>
  <si>
    <t>24/06/2003</t>
  </si>
  <si>
    <t>25/06/2003</t>
  </si>
  <si>
    <t>26/06/2003</t>
  </si>
  <si>
    <t>27/06/2003</t>
  </si>
  <si>
    <t>28/06/2003</t>
  </si>
  <si>
    <t>29/06/2003</t>
  </si>
  <si>
    <t>30/06/2003</t>
  </si>
  <si>
    <t>01/07/2003</t>
  </si>
  <si>
    <t>02/07/2003</t>
  </si>
  <si>
    <t>03/07/2003</t>
  </si>
  <si>
    <t>04/07/2003</t>
  </si>
  <si>
    <t>05/07/2003</t>
  </si>
  <si>
    <t>06/07/2003</t>
  </si>
  <si>
    <t>07/07/2003</t>
  </si>
  <si>
    <t>08/07/2003</t>
  </si>
  <si>
    <t>09/07/2003</t>
  </si>
  <si>
    <t>10/07/2003</t>
  </si>
  <si>
    <t>11/07/2003</t>
  </si>
  <si>
    <t>12/07/2003</t>
  </si>
  <si>
    <t>13/07/2003</t>
  </si>
  <si>
    <t>14/07/2003</t>
  </si>
  <si>
    <t>15/07/2003</t>
  </si>
  <si>
    <t>16/07/2003</t>
  </si>
  <si>
    <t>17/07/2003</t>
  </si>
  <si>
    <t>18/07/2003</t>
  </si>
  <si>
    <t>19/07/2003</t>
  </si>
  <si>
    <t>20/07/2003</t>
  </si>
  <si>
    <t>21/07/2003</t>
  </si>
  <si>
    <t>22/07/2003</t>
  </si>
  <si>
    <t>23/07/2003</t>
  </si>
  <si>
    <t>24/07/2003</t>
  </si>
  <si>
    <t>25/07/2003</t>
  </si>
  <si>
    <t>26/07/2003</t>
  </si>
  <si>
    <t>27/07/2003</t>
  </si>
  <si>
    <t>28/07/2003</t>
  </si>
  <si>
    <t>29/07/2003</t>
  </si>
  <si>
    <t>30/07/2003</t>
  </si>
  <si>
    <t>31/07/2003</t>
  </si>
  <si>
    <t>01/08/2003</t>
  </si>
  <si>
    <t>02/08/2003</t>
  </si>
  <si>
    <t>03/08/2003</t>
  </si>
  <si>
    <t>04/08/2003</t>
  </si>
  <si>
    <t>05/08/2003</t>
  </si>
  <si>
    <t>06/08/2003</t>
  </si>
  <si>
    <t>07/08/2003</t>
  </si>
  <si>
    <t>08/08/2003</t>
  </si>
  <si>
    <t>09/08/2003</t>
  </si>
  <si>
    <t>10/08/2003</t>
  </si>
  <si>
    <t>11/08/2003</t>
  </si>
  <si>
    <t>12/08/2003</t>
  </si>
  <si>
    <t>13/08/2003</t>
  </si>
  <si>
    <t>14/08/2003</t>
  </si>
  <si>
    <t>15/08/2003</t>
  </si>
  <si>
    <t>16/08/2003</t>
  </si>
  <si>
    <t>17/08/2003</t>
  </si>
  <si>
    <t>18/08/2003</t>
  </si>
  <si>
    <t>19/08/2003</t>
  </si>
  <si>
    <t>20/08/2003</t>
  </si>
  <si>
    <t>21/08/2003</t>
  </si>
  <si>
    <t>22/08/2003</t>
  </si>
  <si>
    <t>23/08/2003</t>
  </si>
  <si>
    <t>24/08/2003</t>
  </si>
  <si>
    <t>25/08/2003</t>
  </si>
  <si>
    <t>26/08/2003</t>
  </si>
  <si>
    <t>27/08/2003</t>
  </si>
  <si>
    <t>28/08/2003</t>
  </si>
  <si>
    <t>29/08/2003</t>
  </si>
  <si>
    <t>30/08/2003</t>
  </si>
  <si>
    <t>31/08/2003</t>
  </si>
  <si>
    <t>01/09/2003</t>
  </si>
  <si>
    <t>02/09/2003</t>
  </si>
  <si>
    <t>03/09/2003</t>
  </si>
  <si>
    <t>04/09/2003</t>
  </si>
  <si>
    <t>05/09/2003</t>
  </si>
  <si>
    <t>06/09/2003</t>
  </si>
  <si>
    <t>07/09/2003</t>
  </si>
  <si>
    <t>08/09/2003</t>
  </si>
  <si>
    <t>09/09/2003</t>
  </si>
  <si>
    <t>10/09/2003</t>
  </si>
  <si>
    <t>11/09/2003</t>
  </si>
  <si>
    <t>12/09/2003</t>
  </si>
  <si>
    <t>13/09/2003</t>
  </si>
  <si>
    <t>14/09/2003</t>
  </si>
  <si>
    <t>15/09/2003</t>
  </si>
  <si>
    <t>16/09/2003</t>
  </si>
  <si>
    <t>17/09/2003</t>
  </si>
  <si>
    <t>18/09/2003</t>
  </si>
  <si>
    <t>19/09/2003</t>
  </si>
  <si>
    <t>20/09/2003</t>
  </si>
  <si>
    <t>21/09/2003</t>
  </si>
  <si>
    <t>22/09/2003</t>
  </si>
  <si>
    <t>23/09/2003</t>
  </si>
  <si>
    <t>24/09/2003</t>
  </si>
  <si>
    <t>25/09/2003</t>
  </si>
  <si>
    <t>26/09/2003</t>
  </si>
  <si>
    <t>27/09/2003</t>
  </si>
  <si>
    <t>28/09/2003</t>
  </si>
  <si>
    <t>29/09/2003</t>
  </si>
  <si>
    <t>30/09/2003</t>
  </si>
  <si>
    <t>01/10/2003</t>
  </si>
  <si>
    <t>02/10/2003</t>
  </si>
  <si>
    <t>03/10/2003</t>
  </si>
  <si>
    <t>04/10/2003</t>
  </si>
  <si>
    <t>05/10/2003</t>
  </si>
  <si>
    <t>06/10/2003</t>
  </si>
  <si>
    <t>07/10/2003</t>
  </si>
  <si>
    <t>08/10/2003</t>
  </si>
  <si>
    <t>09/10/2003</t>
  </si>
  <si>
    <t>10/10/2003</t>
  </si>
  <si>
    <t>11/10/2003</t>
  </si>
  <si>
    <t>12/10/2003</t>
  </si>
  <si>
    <t>13/10/2003</t>
  </si>
  <si>
    <t>14/10/2003</t>
  </si>
  <si>
    <t>15/10/2003</t>
  </si>
  <si>
    <t>16/10/2003</t>
  </si>
  <si>
    <t>17/10/2003</t>
  </si>
  <si>
    <t>18/10/2003</t>
  </si>
  <si>
    <t>19/10/2003</t>
  </si>
  <si>
    <t>20/10/2003</t>
  </si>
  <si>
    <t>21/10/2003</t>
  </si>
  <si>
    <t>22/10/2003</t>
  </si>
  <si>
    <t>23/10/2003</t>
  </si>
  <si>
    <t>24/10/2003</t>
  </si>
  <si>
    <t>25/10/2003</t>
  </si>
  <si>
    <t>26/10/2003</t>
  </si>
  <si>
    <t>27/10/2003</t>
  </si>
  <si>
    <t>28/10/2003</t>
  </si>
  <si>
    <t>29/10/2003</t>
  </si>
  <si>
    <t>30/10/2003</t>
  </si>
  <si>
    <t>31/10/2003</t>
  </si>
  <si>
    <t>01/11/2003</t>
  </si>
  <si>
    <t>02/11/2003</t>
  </si>
  <si>
    <t>03/11/2003</t>
  </si>
  <si>
    <t>04/11/2003</t>
  </si>
  <si>
    <t>05/11/2003</t>
  </si>
  <si>
    <t>06/11/2003</t>
  </si>
  <si>
    <t>07/11/2003</t>
  </si>
  <si>
    <t>08/11/2003</t>
  </si>
  <si>
    <t>09/11/2003</t>
  </si>
  <si>
    <t>10/11/2003</t>
  </si>
  <si>
    <t>11/11/2003</t>
  </si>
  <si>
    <t>12/11/2003</t>
  </si>
  <si>
    <t>13/11/2003</t>
  </si>
  <si>
    <t>14/11/2003</t>
  </si>
  <si>
    <t>15/11/2003</t>
  </si>
  <si>
    <t>16/11/2003</t>
  </si>
  <si>
    <t>17/11/2003</t>
  </si>
  <si>
    <t>18/11/2003</t>
  </si>
  <si>
    <t>19/11/2003</t>
  </si>
  <si>
    <t>20/11/2003</t>
  </si>
  <si>
    <t>21/11/2003</t>
  </si>
  <si>
    <t>22/11/2003</t>
  </si>
  <si>
    <t>23/11/2003</t>
  </si>
  <si>
    <t>24/11/2003</t>
  </si>
  <si>
    <t>25/11/2003</t>
  </si>
  <si>
    <t>26/11/2003</t>
  </si>
  <si>
    <t>27/11/2003</t>
  </si>
  <si>
    <t>28/11/2003</t>
  </si>
  <si>
    <t>29/11/2003</t>
  </si>
  <si>
    <t>30/11/2003</t>
  </si>
  <si>
    <t>01/12/2003</t>
  </si>
  <si>
    <t>02/12/2003</t>
  </si>
  <si>
    <t>03/12/2003</t>
  </si>
  <si>
    <t>04/12/2003</t>
  </si>
  <si>
    <t>05/12/2003</t>
  </si>
  <si>
    <t>06/12/2003</t>
  </si>
  <si>
    <t>07/12/2003</t>
  </si>
  <si>
    <t>08/12/2003</t>
  </si>
  <si>
    <t>09/12/2003</t>
  </si>
  <si>
    <t>10/12/2003</t>
  </si>
  <si>
    <t>11/12/2003</t>
  </si>
  <si>
    <t>12/12/2003</t>
  </si>
  <si>
    <t>13/12/2003</t>
  </si>
  <si>
    <t>14/12/2003</t>
  </si>
  <si>
    <t>15/12/2003</t>
  </si>
  <si>
    <t>16/12/2003</t>
  </si>
  <si>
    <t>17/12/2003</t>
  </si>
  <si>
    <t>18/12/2003</t>
  </si>
  <si>
    <t>19/12/2003</t>
  </si>
  <si>
    <t>20/12/2003</t>
  </si>
  <si>
    <t>21/12/2003</t>
  </si>
  <si>
    <t>22/12/2003</t>
  </si>
  <si>
    <t>23/12/2003</t>
  </si>
  <si>
    <t>24/12/2003</t>
  </si>
  <si>
    <t>25/12/2003</t>
  </si>
  <si>
    <t>26/12/2003</t>
  </si>
  <si>
    <t>27/12/2003</t>
  </si>
  <si>
    <t>28/12/2003</t>
  </si>
  <si>
    <t>29/12/2003</t>
  </si>
  <si>
    <t>30/12/2003</t>
  </si>
  <si>
    <t>31/12/2003</t>
  </si>
  <si>
    <t>01/01/2004</t>
  </si>
  <si>
    <t>02/01/2004</t>
  </si>
  <si>
    <t>03/01/2004</t>
  </si>
  <si>
    <t>04/01/2004</t>
  </si>
  <si>
    <t>05/01/2004</t>
  </si>
  <si>
    <t>06/01/2004</t>
  </si>
  <si>
    <t>07/01/2004</t>
  </si>
  <si>
    <t>08/01/2004</t>
  </si>
  <si>
    <t>09/01/2004</t>
  </si>
  <si>
    <t>10/01/2004</t>
  </si>
  <si>
    <t>11/01/2004</t>
  </si>
  <si>
    <t>12/01/2004</t>
  </si>
  <si>
    <t>13/01/2004</t>
  </si>
  <si>
    <t>14/01/2004</t>
  </si>
  <si>
    <t>15/01/2004</t>
  </si>
  <si>
    <t>16/01/2004</t>
  </si>
  <si>
    <t>17/01/2004</t>
  </si>
  <si>
    <t>18/01/2004</t>
  </si>
  <si>
    <t>19/01/2004</t>
  </si>
  <si>
    <t>20/01/2004</t>
  </si>
  <si>
    <t>21/01/2004</t>
  </si>
  <si>
    <t>22/01/2004</t>
  </si>
  <si>
    <t>23/01/2004</t>
  </si>
  <si>
    <t>24/01/2004</t>
  </si>
  <si>
    <t>25/01/2004</t>
  </si>
  <si>
    <t>26/01/2004</t>
  </si>
  <si>
    <t>27/01/2004</t>
  </si>
  <si>
    <t>28/01/2004</t>
  </si>
  <si>
    <t>29/01/2004</t>
  </si>
  <si>
    <t>30/01/2004</t>
  </si>
  <si>
    <t>31/01/2004</t>
  </si>
  <si>
    <t>01/02/2004</t>
  </si>
  <si>
    <t>02/02/2004</t>
  </si>
  <si>
    <t>03/02/2004</t>
  </si>
  <si>
    <t>04/02/2004</t>
  </si>
  <si>
    <t>05/02/2004</t>
  </si>
  <si>
    <t>06/02/2004</t>
  </si>
  <si>
    <t>07/02/2004</t>
  </si>
  <si>
    <t>08/02/2004</t>
  </si>
  <si>
    <t>09/02/2004</t>
  </si>
  <si>
    <t>10/02/2004</t>
  </si>
  <si>
    <t>11/02/2004</t>
  </si>
  <si>
    <t>12/02/2004</t>
  </si>
  <si>
    <t>13/02/2004</t>
  </si>
  <si>
    <t>14/02/2004</t>
  </si>
  <si>
    <t>15/02/2004</t>
  </si>
  <si>
    <t>16/02/2004</t>
  </si>
  <si>
    <t>17/02/2004</t>
  </si>
  <si>
    <t>18/02/2004</t>
  </si>
  <si>
    <t>19/02/2004</t>
  </si>
  <si>
    <t>20/02/2004</t>
  </si>
  <si>
    <t>21/02/2004</t>
  </si>
  <si>
    <t>22/02/2004</t>
  </si>
  <si>
    <t>23/02/2004</t>
  </si>
  <si>
    <t>24/02/2004</t>
  </si>
  <si>
    <t>25/02/2004</t>
  </si>
  <si>
    <t>26/02/2004</t>
  </si>
  <si>
    <t>27/02/2004</t>
  </si>
  <si>
    <t>28/02/2004</t>
  </si>
  <si>
    <t>29/02/2004</t>
  </si>
  <si>
    <t>01/03/2004</t>
  </si>
  <si>
    <t>02/03/2004</t>
  </si>
  <si>
    <t>03/03/2004</t>
  </si>
  <si>
    <t>04/03/2004</t>
  </si>
  <si>
    <t>05/03/2004</t>
  </si>
  <si>
    <t>06/03/2004</t>
  </si>
  <si>
    <t>07/03/2004</t>
  </si>
  <si>
    <t>08/03/2004</t>
  </si>
  <si>
    <t>09/03/2004</t>
  </si>
  <si>
    <t>10/03/2004</t>
  </si>
  <si>
    <t>11/03/2004</t>
  </si>
  <si>
    <t>12/03/2004</t>
  </si>
  <si>
    <t>13/03/2004</t>
  </si>
  <si>
    <t>14/03/2004</t>
  </si>
  <si>
    <t>15/03/2004</t>
  </si>
  <si>
    <t>16/03/2004</t>
  </si>
  <si>
    <t>17/03/2004</t>
  </si>
  <si>
    <t>18/03/2004</t>
  </si>
  <si>
    <t>19/03/2004</t>
  </si>
  <si>
    <t>20/03/2004</t>
  </si>
  <si>
    <t>21/03/2004</t>
  </si>
  <si>
    <t>22/03/2004</t>
  </si>
  <si>
    <t>23/03/2004</t>
  </si>
  <si>
    <t>24/03/2004</t>
  </si>
  <si>
    <t>25/03/2004</t>
  </si>
  <si>
    <t>26/03/2004</t>
  </si>
  <si>
    <t>27/03/2004</t>
  </si>
  <si>
    <t>28/03/2004</t>
  </si>
  <si>
    <t>29/03/2004</t>
  </si>
  <si>
    <t>30/03/2004</t>
  </si>
  <si>
    <t>31/03/2004</t>
  </si>
  <si>
    <t>01/04/2004</t>
  </si>
  <si>
    <t>02/04/2004</t>
  </si>
  <si>
    <t>03/04/2004</t>
  </si>
  <si>
    <t>04/04/2004</t>
  </si>
  <si>
    <t>05/04/2004</t>
  </si>
  <si>
    <t>06/04/2004</t>
  </si>
  <si>
    <t>07/04/2004</t>
  </si>
  <si>
    <t>08/04/2004</t>
  </si>
  <si>
    <t>09/04/2004</t>
  </si>
  <si>
    <t>10/04/2004</t>
  </si>
  <si>
    <t>11/04/2004</t>
  </si>
  <si>
    <t>12/04/2004</t>
  </si>
  <si>
    <t>13/04/2004</t>
  </si>
  <si>
    <t>14/04/2004</t>
  </si>
  <si>
    <t>15/04/2004</t>
  </si>
  <si>
    <t>16/04/2004</t>
  </si>
  <si>
    <t>17/04/2004</t>
  </si>
  <si>
    <t>18/04/2004</t>
  </si>
  <si>
    <t>19/04/2004</t>
  </si>
  <si>
    <t>20/04/2004</t>
  </si>
  <si>
    <t>21/04/2004</t>
  </si>
  <si>
    <t>22/04/2004</t>
  </si>
  <si>
    <t>23/04/2004</t>
  </si>
  <si>
    <t>24/04/2004</t>
  </si>
  <si>
    <t>25/04/2004</t>
  </si>
  <si>
    <t>26/04/2004</t>
  </si>
  <si>
    <t>27/04/2004</t>
  </si>
  <si>
    <t>28/04/2004</t>
  </si>
  <si>
    <t>29/04/2004</t>
  </si>
  <si>
    <t>30/04/2004</t>
  </si>
  <si>
    <t>01/05/2004</t>
  </si>
  <si>
    <t>02/05/2004</t>
  </si>
  <si>
    <t>03/05/2004</t>
  </si>
  <si>
    <t>04/05/2004</t>
  </si>
  <si>
    <t>05/05/2004</t>
  </si>
  <si>
    <t>06/05/2004</t>
  </si>
  <si>
    <t>07/05/2004</t>
  </si>
  <si>
    <t>08/05/2004</t>
  </si>
  <si>
    <t>09/05/2004</t>
  </si>
  <si>
    <t>10/05/2004</t>
  </si>
  <si>
    <t>11/05/2004</t>
  </si>
  <si>
    <t>12/05/2004</t>
  </si>
  <si>
    <t>13/05/2004</t>
  </si>
  <si>
    <t>14/05/2004</t>
  </si>
  <si>
    <t>15/05/2004</t>
  </si>
  <si>
    <t>16/05/2004</t>
  </si>
  <si>
    <t>17/05/2004</t>
  </si>
  <si>
    <t>18/05/2004</t>
  </si>
  <si>
    <t>19/05/2004</t>
  </si>
  <si>
    <t>20/05/2004</t>
  </si>
  <si>
    <t>21/05/2004</t>
  </si>
  <si>
    <t>22/05/2004</t>
  </si>
  <si>
    <t>23/05/2004</t>
  </si>
  <si>
    <t>24/05/2004</t>
  </si>
  <si>
    <t>25/05/2004</t>
  </si>
  <si>
    <t>26/05/2004</t>
  </si>
  <si>
    <t>27/05/2004</t>
  </si>
  <si>
    <t>28/05/2004</t>
  </si>
  <si>
    <t>29/05/2004</t>
  </si>
  <si>
    <t>30/05/2004</t>
  </si>
  <si>
    <t>31/05/2004</t>
  </si>
  <si>
    <t>01/06/2004</t>
  </si>
  <si>
    <t>02/06/2004</t>
  </si>
  <si>
    <t>03/06/2004</t>
  </si>
  <si>
    <t>04/06/2004</t>
  </si>
  <si>
    <t>05/06/2004</t>
  </si>
  <si>
    <t>06/06/2004</t>
  </si>
  <si>
    <t>07/06/2004</t>
  </si>
  <si>
    <t>08/06/2004</t>
  </si>
  <si>
    <t>09/06/2004</t>
  </si>
  <si>
    <t>10/06/2004</t>
  </si>
  <si>
    <t>11/06/2004</t>
  </si>
  <si>
    <t>12/06/2004</t>
  </si>
  <si>
    <t>13/06/2004</t>
  </si>
  <si>
    <t>14/06/2004</t>
  </si>
  <si>
    <t>15/06/2004</t>
  </si>
  <si>
    <t>16/06/2004</t>
  </si>
  <si>
    <t>17/06/2004</t>
  </si>
  <si>
    <t>18/06/2004</t>
  </si>
  <si>
    <t>19/06/2004</t>
  </si>
  <si>
    <t>20/06/2004</t>
  </si>
  <si>
    <t>21/06/2004</t>
  </si>
  <si>
    <t>22/06/2004</t>
  </si>
  <si>
    <t>23/06/2004</t>
  </si>
  <si>
    <t>24/06/2004</t>
  </si>
  <si>
    <t>25/06/2004</t>
  </si>
  <si>
    <t>26/06/2004</t>
  </si>
  <si>
    <t>27/06/2004</t>
  </si>
  <si>
    <t>28/06/2004</t>
  </si>
  <si>
    <t>29/06/2004</t>
  </si>
  <si>
    <t>30/06/2004</t>
  </si>
  <si>
    <t>01/07/2004</t>
  </si>
  <si>
    <t>02/07/2004</t>
  </si>
  <si>
    <t>03/07/2004</t>
  </si>
  <si>
    <t>04/07/2004</t>
  </si>
  <si>
    <t>05/07/2004</t>
  </si>
  <si>
    <t>06/07/2004</t>
  </si>
  <si>
    <t>07/07/2004</t>
  </si>
  <si>
    <t>08/07/2004</t>
  </si>
  <si>
    <t>09/07/2004</t>
  </si>
  <si>
    <t>10/07/2004</t>
  </si>
  <si>
    <t>11/07/2004</t>
  </si>
  <si>
    <t>12/07/2004</t>
  </si>
  <si>
    <t>13/07/2004</t>
  </si>
  <si>
    <t>14/07/2004</t>
  </si>
  <si>
    <t>15/07/2004</t>
  </si>
  <si>
    <t>16/07/2004</t>
  </si>
  <si>
    <t>17/07/2004</t>
  </si>
  <si>
    <t>18/07/2004</t>
  </si>
  <si>
    <t>19/07/2004</t>
  </si>
  <si>
    <t>20/07/2004</t>
  </si>
  <si>
    <t>21/07/2004</t>
  </si>
  <si>
    <t>22/07/2004</t>
  </si>
  <si>
    <t>23/07/2004</t>
  </si>
  <si>
    <t>24/07/2004</t>
  </si>
  <si>
    <t>25/07/2004</t>
  </si>
  <si>
    <t>26/07/2004</t>
  </si>
  <si>
    <t>27/07/2004</t>
  </si>
  <si>
    <t>28/07/2004</t>
  </si>
  <si>
    <t>29/07/2004</t>
  </si>
  <si>
    <t>30/07/2004</t>
  </si>
  <si>
    <t>31/07/2004</t>
  </si>
  <si>
    <t>01/08/2004</t>
  </si>
  <si>
    <t>02/08/2004</t>
  </si>
  <si>
    <t>03/08/2004</t>
  </si>
  <si>
    <t>04/08/2004</t>
  </si>
  <si>
    <t>05/08/2004</t>
  </si>
  <si>
    <t>06/08/2004</t>
  </si>
  <si>
    <t>07/08/2004</t>
  </si>
  <si>
    <t>08/08/2004</t>
  </si>
  <si>
    <t>09/08/2004</t>
  </si>
  <si>
    <t>10/08/2004</t>
  </si>
  <si>
    <t>11/08/2004</t>
  </si>
  <si>
    <t>12/08/2004</t>
  </si>
  <si>
    <t>13/08/2004</t>
  </si>
  <si>
    <t>14/08/2004</t>
  </si>
  <si>
    <t>15/08/2004</t>
  </si>
  <si>
    <t>16/08/2004</t>
  </si>
  <si>
    <t>17/08/2004</t>
  </si>
  <si>
    <t>18/08/2004</t>
  </si>
  <si>
    <t>19/08/2004</t>
  </si>
  <si>
    <t>20/08/2004</t>
  </si>
  <si>
    <t>21/08/2004</t>
  </si>
  <si>
    <t>22/08/2004</t>
  </si>
  <si>
    <t>23/08/2004</t>
  </si>
  <si>
    <t>24/08/2004</t>
  </si>
  <si>
    <t>25/08/2004</t>
  </si>
  <si>
    <t>26/08/2004</t>
  </si>
  <si>
    <t>27/08/2004</t>
  </si>
  <si>
    <t>28/08/2004</t>
  </si>
  <si>
    <t>29/08/2004</t>
  </si>
  <si>
    <t>30/08/2004</t>
  </si>
  <si>
    <t>31/08/2004</t>
  </si>
  <si>
    <t>01/09/2004</t>
  </si>
  <si>
    <t>02/09/2004</t>
  </si>
  <si>
    <t>03/09/2004</t>
  </si>
  <si>
    <t>04/09/2004</t>
  </si>
  <si>
    <t>05/09/2004</t>
  </si>
  <si>
    <t>06/09/2004</t>
  </si>
  <si>
    <t>07/09/2004</t>
  </si>
  <si>
    <t>08/09/2004</t>
  </si>
  <si>
    <t>09/09/2004</t>
  </si>
  <si>
    <t>10/09/2004</t>
  </si>
  <si>
    <t>11/09/2004</t>
  </si>
  <si>
    <t>12/09/2004</t>
  </si>
  <si>
    <t>13/09/2004</t>
  </si>
  <si>
    <t>14/09/2004</t>
  </si>
  <si>
    <t>15/09/2004</t>
  </si>
  <si>
    <t>16/09/2004</t>
  </si>
  <si>
    <t>17/09/2004</t>
  </si>
  <si>
    <t>18/09/2004</t>
  </si>
  <si>
    <t>19/09/2004</t>
  </si>
  <si>
    <t>20/09/2004</t>
  </si>
  <si>
    <t>21/09/2004</t>
  </si>
  <si>
    <t>22/09/2004</t>
  </si>
  <si>
    <t>23/09/2004</t>
  </si>
  <si>
    <t>24/09/2004</t>
  </si>
  <si>
    <t>25/09/2004</t>
  </si>
  <si>
    <t>26/09/2004</t>
  </si>
  <si>
    <t>27/09/2004</t>
  </si>
  <si>
    <t>28/09/2004</t>
  </si>
  <si>
    <t>29/09/2004</t>
  </si>
  <si>
    <t>30/09/2004</t>
  </si>
  <si>
    <t>01/10/2004</t>
  </si>
  <si>
    <t>02/10/2004</t>
  </si>
  <si>
    <t>03/10/2004</t>
  </si>
  <si>
    <t>04/10/2004</t>
  </si>
  <si>
    <t>05/10/2004</t>
  </si>
  <si>
    <t>06/10/2004</t>
  </si>
  <si>
    <t>07/10/2004</t>
  </si>
  <si>
    <t>08/10/2004</t>
  </si>
  <si>
    <t>09/10/2004</t>
  </si>
  <si>
    <t>10/10/2004</t>
  </si>
  <si>
    <t>11/10/2004</t>
  </si>
  <si>
    <t>12/10/2004</t>
  </si>
  <si>
    <t>13/10/2004</t>
  </si>
  <si>
    <t>14/10/2004</t>
  </si>
  <si>
    <t>15/10/2004</t>
  </si>
  <si>
    <t>16/10/2004</t>
  </si>
  <si>
    <t>17/10/2004</t>
  </si>
  <si>
    <t>18/10/2004</t>
  </si>
  <si>
    <t>19/10/2004</t>
  </si>
  <si>
    <t>20/10/2004</t>
  </si>
  <si>
    <t>21/10/2004</t>
  </si>
  <si>
    <t>22/10/2004</t>
  </si>
  <si>
    <t>23/10/2004</t>
  </si>
  <si>
    <t>24/10/2004</t>
  </si>
  <si>
    <t>25/10/2004</t>
  </si>
  <si>
    <t>26/10/2004</t>
  </si>
  <si>
    <t>27/10/2004</t>
  </si>
  <si>
    <t>28/10/2004</t>
  </si>
  <si>
    <t>29/10/2004</t>
  </si>
  <si>
    <t>30/10/2004</t>
  </si>
  <si>
    <t>31/10/2004</t>
  </si>
  <si>
    <t>01/11/2004</t>
  </si>
  <si>
    <t>02/11/2004</t>
  </si>
  <si>
    <t>03/11/2004</t>
  </si>
  <si>
    <t>04/11/2004</t>
  </si>
  <si>
    <t>05/11/2004</t>
  </si>
  <si>
    <t>06/11/2004</t>
  </si>
  <si>
    <t>07/11/2004</t>
  </si>
  <si>
    <t>08/11/2004</t>
  </si>
  <si>
    <t>09/11/2004</t>
  </si>
  <si>
    <t>10/11/2004</t>
  </si>
  <si>
    <t>11/11/2004</t>
  </si>
  <si>
    <t>12/11/2004</t>
  </si>
  <si>
    <t>13/11/2004</t>
  </si>
  <si>
    <t>14/11/2004</t>
  </si>
  <si>
    <t>15/11/2004</t>
  </si>
  <si>
    <t>16/11/2004</t>
  </si>
  <si>
    <t>17/11/2004</t>
  </si>
  <si>
    <t>18/11/2004</t>
  </si>
  <si>
    <t>19/11/2004</t>
  </si>
  <si>
    <t>20/11/2004</t>
  </si>
  <si>
    <t>21/11/2004</t>
  </si>
  <si>
    <t>22/11/2004</t>
  </si>
  <si>
    <t>23/11/2004</t>
  </si>
  <si>
    <t>24/11/2004</t>
  </si>
  <si>
    <t>25/11/2004</t>
  </si>
  <si>
    <t>26/11/2004</t>
  </si>
  <si>
    <t>27/11/2004</t>
  </si>
  <si>
    <t>28/11/2004</t>
  </si>
  <si>
    <t>29/11/2004</t>
  </si>
  <si>
    <t>30/11/2004</t>
  </si>
  <si>
    <t>01/12/2004</t>
  </si>
  <si>
    <t>02/12/2004</t>
  </si>
  <si>
    <t>03/12/2004</t>
  </si>
  <si>
    <t>04/12/2004</t>
  </si>
  <si>
    <t>05/12/2004</t>
  </si>
  <si>
    <t>06/12/2004</t>
  </si>
  <si>
    <t>07/12/2004</t>
  </si>
  <si>
    <t>08/12/2004</t>
  </si>
  <si>
    <t>09/12/2004</t>
  </si>
  <si>
    <t>10/12/2004</t>
  </si>
  <si>
    <t>11/12/2004</t>
  </si>
  <si>
    <t>12/12/2004</t>
  </si>
  <si>
    <t>13/12/2004</t>
  </si>
  <si>
    <t>14/12/2004</t>
  </si>
  <si>
    <t>15/12/2004</t>
  </si>
  <si>
    <t>16/12/2004</t>
  </si>
  <si>
    <t>17/12/2004</t>
  </si>
  <si>
    <t>18/12/2004</t>
  </si>
  <si>
    <t>19/12/2004</t>
  </si>
  <si>
    <t>20/12/2004</t>
  </si>
  <si>
    <t>21/12/2004</t>
  </si>
  <si>
    <t>22/12/2004</t>
  </si>
  <si>
    <t>23/12/2004</t>
  </si>
  <si>
    <t>24/12/2004</t>
  </si>
  <si>
    <t>25/12/2004</t>
  </si>
  <si>
    <t>26/12/2004</t>
  </si>
  <si>
    <t>27/12/2004</t>
  </si>
  <si>
    <t>28/12/2004</t>
  </si>
  <si>
    <t>29/12/2004</t>
  </si>
  <si>
    <t>30/12/2004</t>
  </si>
  <si>
    <t>31/12/2004</t>
  </si>
  <si>
    <t>01/01/2005</t>
  </si>
  <si>
    <t>02/01/2005</t>
  </si>
  <si>
    <t>03/01/2005</t>
  </si>
  <si>
    <t>04/01/2005</t>
  </si>
  <si>
    <t>05/01/2005</t>
  </si>
  <si>
    <t>06/01/2005</t>
  </si>
  <si>
    <t>07/01/2005</t>
  </si>
  <si>
    <t>08/01/2005</t>
  </si>
  <si>
    <t>09/01/2005</t>
  </si>
  <si>
    <t>10/01/2005</t>
  </si>
  <si>
    <t>11/01/2005</t>
  </si>
  <si>
    <t>12/01/2005</t>
  </si>
  <si>
    <t>13/01/2005</t>
  </si>
  <si>
    <t>14/01/2005</t>
  </si>
  <si>
    <t>15/01/2005</t>
  </si>
  <si>
    <t>16/01/2005</t>
  </si>
  <si>
    <t>17/01/2005</t>
  </si>
  <si>
    <t>18/01/2005</t>
  </si>
  <si>
    <t>19/01/2005</t>
  </si>
  <si>
    <t>20/01/2005</t>
  </si>
  <si>
    <t>21/01/2005</t>
  </si>
  <si>
    <t>22/01/2005</t>
  </si>
  <si>
    <t>23/01/2005</t>
  </si>
  <si>
    <t>24/01/2005</t>
  </si>
  <si>
    <t>25/01/2005</t>
  </si>
  <si>
    <t>26/01/2005</t>
  </si>
  <si>
    <t>27/01/2005</t>
  </si>
  <si>
    <t>28/01/2005</t>
  </si>
  <si>
    <t>29/01/2005</t>
  </si>
  <si>
    <t>30/01/2005</t>
  </si>
  <si>
    <t>31/01/2005</t>
  </si>
  <si>
    <t>01/02/2005</t>
  </si>
  <si>
    <t>02/02/2005</t>
  </si>
  <si>
    <t>03/02/2005</t>
  </si>
  <si>
    <t>04/02/2005</t>
  </si>
  <si>
    <t>05/02/2005</t>
  </si>
  <si>
    <t>06/02/2005</t>
  </si>
  <si>
    <t>07/02/2005</t>
  </si>
  <si>
    <t>08/02/2005</t>
  </si>
  <si>
    <t>09/02/2005</t>
  </si>
  <si>
    <t>10/02/2005</t>
  </si>
  <si>
    <t>11/02/2005</t>
  </si>
  <si>
    <t>12/02/2005</t>
  </si>
  <si>
    <t>13/02/2005</t>
  </si>
  <si>
    <t>14/02/2005</t>
  </si>
  <si>
    <t>15/02/2005</t>
  </si>
  <si>
    <t>16/02/2005</t>
  </si>
  <si>
    <t>17/02/2005</t>
  </si>
  <si>
    <t>18/02/2005</t>
  </si>
  <si>
    <t>19/02/2005</t>
  </si>
  <si>
    <t>20/02/2005</t>
  </si>
  <si>
    <t>21/02/2005</t>
  </si>
  <si>
    <t>22/02/2005</t>
  </si>
  <si>
    <t>23/02/2005</t>
  </si>
  <si>
    <t>24/02/2005</t>
  </si>
  <si>
    <t>25/02/2005</t>
  </si>
  <si>
    <t>26/02/2005</t>
  </si>
  <si>
    <t>27/02/2005</t>
  </si>
  <si>
    <t>28/02/2005</t>
  </si>
  <si>
    <t>01/03/2005</t>
  </si>
  <si>
    <t>02/03/2005</t>
  </si>
  <si>
    <t>03/03/2005</t>
  </si>
  <si>
    <t>04/03/2005</t>
  </si>
  <si>
    <t>05/03/2005</t>
  </si>
  <si>
    <t>06/03/2005</t>
  </si>
  <si>
    <t>07/03/2005</t>
  </si>
  <si>
    <t>08/03/2005</t>
  </si>
  <si>
    <t>09/03/2005</t>
  </si>
  <si>
    <t>10/03/2005</t>
  </si>
  <si>
    <t>11/03/2005</t>
  </si>
  <si>
    <t>12/03/2005</t>
  </si>
  <si>
    <t>13/03/2005</t>
  </si>
  <si>
    <t>14/03/2005</t>
  </si>
  <si>
    <t>15/03/2005</t>
  </si>
  <si>
    <t>16/03/2005</t>
  </si>
  <si>
    <t>17/03/2005</t>
  </si>
  <si>
    <t>18/03/2005</t>
  </si>
  <si>
    <t>19/03/2005</t>
  </si>
  <si>
    <t>20/03/2005</t>
  </si>
  <si>
    <t>21/03/2005</t>
  </si>
  <si>
    <t>22/03/2005</t>
  </si>
  <si>
    <t>23/03/2005</t>
  </si>
  <si>
    <t>24/03/2005</t>
  </si>
  <si>
    <t>25/03/2005</t>
  </si>
  <si>
    <t>26/03/2005</t>
  </si>
  <si>
    <t>27/03/2005</t>
  </si>
  <si>
    <t>28/03/2005</t>
  </si>
  <si>
    <t>29/03/2005</t>
  </si>
  <si>
    <t>30/03/2005</t>
  </si>
  <si>
    <t>31/03/2005</t>
  </si>
  <si>
    <t>01/04/2005</t>
  </si>
  <si>
    <t>02/04/2005</t>
  </si>
  <si>
    <t>03/04/2005</t>
  </si>
  <si>
    <t>04/04/2005</t>
  </si>
  <si>
    <t>05/04/2005</t>
  </si>
  <si>
    <t>06/04/2005</t>
  </si>
  <si>
    <t>07/04/2005</t>
  </si>
  <si>
    <t>08/04/2005</t>
  </si>
  <si>
    <t>09/04/2005</t>
  </si>
  <si>
    <t>10/04/2005</t>
  </si>
  <si>
    <t>11/04/2005</t>
  </si>
  <si>
    <t>12/04/2005</t>
  </si>
  <si>
    <t>13/04/2005</t>
  </si>
  <si>
    <t>14/04/2005</t>
  </si>
  <si>
    <t>15/04/2005</t>
  </si>
  <si>
    <t>16/04/2005</t>
  </si>
  <si>
    <t>17/04/2005</t>
  </si>
  <si>
    <t>18/04/2005</t>
  </si>
  <si>
    <t>19/04/2005</t>
  </si>
  <si>
    <t>20/04/2005</t>
  </si>
  <si>
    <t>21/04/2005</t>
  </si>
  <si>
    <t>22/04/2005</t>
  </si>
  <si>
    <t>23/04/2005</t>
  </si>
  <si>
    <t>24/04/2005</t>
  </si>
  <si>
    <t>25/04/2005</t>
  </si>
  <si>
    <t>26/04/2005</t>
  </si>
  <si>
    <t>27/04/2005</t>
  </si>
  <si>
    <t>28/04/2005</t>
  </si>
  <si>
    <t>29/04/2005</t>
  </si>
  <si>
    <t>30/04/2005</t>
  </si>
  <si>
    <t>01/05/2005</t>
  </si>
  <si>
    <t>02/05/2005</t>
  </si>
  <si>
    <t>03/05/2005</t>
  </si>
  <si>
    <t>04/05/2005</t>
  </si>
  <si>
    <t>05/05/2005</t>
  </si>
  <si>
    <t>06/05/2005</t>
  </si>
  <si>
    <t>07/05/2005</t>
  </si>
  <si>
    <t>08/05/2005</t>
  </si>
  <si>
    <t>09/05/2005</t>
  </si>
  <si>
    <t>10/05/2005</t>
  </si>
  <si>
    <t>11/05/2005</t>
  </si>
  <si>
    <t>12/05/2005</t>
  </si>
  <si>
    <t>13/05/2005</t>
  </si>
  <si>
    <t>14/05/2005</t>
  </si>
  <si>
    <t>15/05/2005</t>
  </si>
  <si>
    <t>16/05/2005</t>
  </si>
  <si>
    <t>17/05/2005</t>
  </si>
  <si>
    <t>18/05/2005</t>
  </si>
  <si>
    <t>19/05/2005</t>
  </si>
  <si>
    <t>20/05/2005</t>
  </si>
  <si>
    <t>21/05/2005</t>
  </si>
  <si>
    <t>22/05/2005</t>
  </si>
  <si>
    <t>23/05/2005</t>
  </si>
  <si>
    <t>24/05/2005</t>
  </si>
  <si>
    <t>25/05/2005</t>
  </si>
  <si>
    <t>26/05/2005</t>
  </si>
  <si>
    <t>27/05/2005</t>
  </si>
  <si>
    <t>28/05/2005</t>
  </si>
  <si>
    <t>29/05/2005</t>
  </si>
  <si>
    <t>30/05/2005</t>
  </si>
  <si>
    <t>31/05/2005</t>
  </si>
  <si>
    <t>01/06/2005</t>
  </si>
  <si>
    <t>02/06/2005</t>
  </si>
  <si>
    <t>03/06/2005</t>
  </si>
  <si>
    <t>04/06/2005</t>
  </si>
  <si>
    <t>05/06/2005</t>
  </si>
  <si>
    <t>06/06/2005</t>
  </si>
  <si>
    <t>07/06/2005</t>
  </si>
  <si>
    <t>08/06/2005</t>
  </si>
  <si>
    <t>09/06/2005</t>
  </si>
  <si>
    <t>10/06/2005</t>
  </si>
  <si>
    <t>11/06/2005</t>
  </si>
  <si>
    <t>12/06/2005</t>
  </si>
  <si>
    <t>13/06/2005</t>
  </si>
  <si>
    <t>14/06/2005</t>
  </si>
  <si>
    <t>15/06/2005</t>
  </si>
  <si>
    <t>16/06/2005</t>
  </si>
  <si>
    <t>17/06/2005</t>
  </si>
  <si>
    <t>18/06/2005</t>
  </si>
  <si>
    <t>19/06/2005</t>
  </si>
  <si>
    <t>20/06/2005</t>
  </si>
  <si>
    <t>21/06/2005</t>
  </si>
  <si>
    <t>22/06/2005</t>
  </si>
  <si>
    <t>23/06/2005</t>
  </si>
  <si>
    <t>24/06/2005</t>
  </si>
  <si>
    <t>25/06/2005</t>
  </si>
  <si>
    <t>26/06/2005</t>
  </si>
  <si>
    <t>27/06/2005</t>
  </si>
  <si>
    <t>28/06/2005</t>
  </si>
  <si>
    <t>29/06/2005</t>
  </si>
  <si>
    <t>30/06/2005</t>
  </si>
  <si>
    <t>01/07/2005</t>
  </si>
  <si>
    <t>02/07/2005</t>
  </si>
  <si>
    <t>03/07/2005</t>
  </si>
  <si>
    <t>04/07/2005</t>
  </si>
  <si>
    <t>05/07/2005</t>
  </si>
  <si>
    <t>06/07/2005</t>
  </si>
  <si>
    <t>07/07/2005</t>
  </si>
  <si>
    <t>08/07/2005</t>
  </si>
  <si>
    <t>09/07/2005</t>
  </si>
  <si>
    <t>10/07/2005</t>
  </si>
  <si>
    <t>11/07/2005</t>
  </si>
  <si>
    <t>12/07/2005</t>
  </si>
  <si>
    <t>13/07/2005</t>
  </si>
  <si>
    <t>14/07/2005</t>
  </si>
  <si>
    <t>15/07/2005</t>
  </si>
  <si>
    <t>16/07/2005</t>
  </si>
  <si>
    <t>17/07/2005</t>
  </si>
  <si>
    <t>18/07/2005</t>
  </si>
  <si>
    <t>19/07/2005</t>
  </si>
  <si>
    <t>20/07/2005</t>
  </si>
  <si>
    <t>21/07/2005</t>
  </si>
  <si>
    <t>22/07/2005</t>
  </si>
  <si>
    <t>23/07/2005</t>
  </si>
  <si>
    <t>24/07/2005</t>
  </si>
  <si>
    <t>25/07/2005</t>
  </si>
  <si>
    <t>26/07/2005</t>
  </si>
  <si>
    <t>27/07/2005</t>
  </si>
  <si>
    <t>28/07/2005</t>
  </si>
  <si>
    <t>29/07/2005</t>
  </si>
  <si>
    <t>30/07/2005</t>
  </si>
  <si>
    <t>31/07/2005</t>
  </si>
  <si>
    <t>01/08/2005</t>
  </si>
  <si>
    <t>02/08/2005</t>
  </si>
  <si>
    <t>03/08/2005</t>
  </si>
  <si>
    <t>04/08/2005</t>
  </si>
  <si>
    <t>05/08/2005</t>
  </si>
  <si>
    <t>06/08/2005</t>
  </si>
  <si>
    <t>07/08/2005</t>
  </si>
  <si>
    <t>08/08/2005</t>
  </si>
  <si>
    <t>09/08/2005</t>
  </si>
  <si>
    <t>10/08/2005</t>
  </si>
  <si>
    <t>11/08/2005</t>
  </si>
  <si>
    <t>12/08/2005</t>
  </si>
  <si>
    <t>13/08/2005</t>
  </si>
  <si>
    <t>14/08/2005</t>
  </si>
  <si>
    <t>15/08/2005</t>
  </si>
  <si>
    <t>16/08/2005</t>
  </si>
  <si>
    <t>17/08/2005</t>
  </si>
  <si>
    <t>18/08/2005</t>
  </si>
  <si>
    <t>19/08/2005</t>
  </si>
  <si>
    <t>20/08/2005</t>
  </si>
  <si>
    <t>21/08/2005</t>
  </si>
  <si>
    <t>22/08/2005</t>
  </si>
  <si>
    <t>23/08/2005</t>
  </si>
  <si>
    <t>24/08/2005</t>
  </si>
  <si>
    <t>25/08/2005</t>
  </si>
  <si>
    <t>26/08/2005</t>
  </si>
  <si>
    <t>27/08/2005</t>
  </si>
  <si>
    <t>28/08/2005</t>
  </si>
  <si>
    <t>29/08/2005</t>
  </si>
  <si>
    <t>30/08/2005</t>
  </si>
  <si>
    <t>31/08/2005</t>
  </si>
  <si>
    <t>01/09/2005</t>
  </si>
  <si>
    <t>02/09/2005</t>
  </si>
  <si>
    <t>03/09/2005</t>
  </si>
  <si>
    <t>04/09/2005</t>
  </si>
  <si>
    <t>05/09/2005</t>
  </si>
  <si>
    <t>06/09/2005</t>
  </si>
  <si>
    <t>07/09/2005</t>
  </si>
  <si>
    <t>08/09/2005</t>
  </si>
  <si>
    <t>09/09/2005</t>
  </si>
  <si>
    <t>10/09/2005</t>
  </si>
  <si>
    <t>11/09/2005</t>
  </si>
  <si>
    <t>12/09/2005</t>
  </si>
  <si>
    <t>13/09/2005</t>
  </si>
  <si>
    <t>14/09/2005</t>
  </si>
  <si>
    <t>15/09/2005</t>
  </si>
  <si>
    <t>16/09/2005</t>
  </si>
  <si>
    <t>17/09/2005</t>
  </si>
  <si>
    <t>18/09/2005</t>
  </si>
  <si>
    <t>19/09/2005</t>
  </si>
  <si>
    <t>20/09/2005</t>
  </si>
  <si>
    <t>21/09/2005</t>
  </si>
  <si>
    <t>22/09/2005</t>
  </si>
  <si>
    <t>23/09/2005</t>
  </si>
  <si>
    <t>24/09/2005</t>
  </si>
  <si>
    <t>25/09/2005</t>
  </si>
  <si>
    <t>26/09/2005</t>
  </si>
  <si>
    <t>27/09/2005</t>
  </si>
  <si>
    <t>28/09/2005</t>
  </si>
  <si>
    <t>29/09/2005</t>
  </si>
  <si>
    <t>30/09/2005</t>
  </si>
  <si>
    <t>01/10/2005</t>
  </si>
  <si>
    <t>02/10/2005</t>
  </si>
  <si>
    <t>03/10/2005</t>
  </si>
  <si>
    <t>04/10/2005</t>
  </si>
  <si>
    <t>05/10/2005</t>
  </si>
  <si>
    <t>06/10/2005</t>
  </si>
  <si>
    <t>07/10/2005</t>
  </si>
  <si>
    <t>08/10/2005</t>
  </si>
  <si>
    <t>09/10/2005</t>
  </si>
  <si>
    <t>10/10/2005</t>
  </si>
  <si>
    <t>11/10/2005</t>
  </si>
  <si>
    <t>12/10/2005</t>
  </si>
  <si>
    <t>13/10/2005</t>
  </si>
  <si>
    <t>14/10/2005</t>
  </si>
  <si>
    <t>15/10/2005</t>
  </si>
  <si>
    <t>16/10/2005</t>
  </si>
  <si>
    <t>17/10/2005</t>
  </si>
  <si>
    <t>18/10/2005</t>
  </si>
  <si>
    <t>19/10/2005</t>
  </si>
  <si>
    <t>20/10/2005</t>
  </si>
  <si>
    <t>21/10/2005</t>
  </si>
  <si>
    <t>22/10/2005</t>
  </si>
  <si>
    <t>23/10/2005</t>
  </si>
  <si>
    <t>24/10/2005</t>
  </si>
  <si>
    <t>25/10/2005</t>
  </si>
  <si>
    <t>26/10/2005</t>
  </si>
  <si>
    <t>27/10/2005</t>
  </si>
  <si>
    <t>28/10/2005</t>
  </si>
  <si>
    <t>29/10/2005</t>
  </si>
  <si>
    <t>30/10/2005</t>
  </si>
  <si>
    <t>31/10/2005</t>
  </si>
  <si>
    <t>01/11/2005</t>
  </si>
  <si>
    <t>02/11/2005</t>
  </si>
  <si>
    <t>03/11/2005</t>
  </si>
  <si>
    <t>04/11/2005</t>
  </si>
  <si>
    <t>05/11/2005</t>
  </si>
  <si>
    <t>06/11/2005</t>
  </si>
  <si>
    <t>07/11/2005</t>
  </si>
  <si>
    <t>08/11/2005</t>
  </si>
  <si>
    <t>09/11/2005</t>
  </si>
  <si>
    <t>10/11/2005</t>
  </si>
  <si>
    <t>11/11/2005</t>
  </si>
  <si>
    <t>12/11/2005</t>
  </si>
  <si>
    <t>13/11/2005</t>
  </si>
  <si>
    <t>14/11/2005</t>
  </si>
  <si>
    <t>15/11/2005</t>
  </si>
  <si>
    <t>16/11/2005</t>
  </si>
  <si>
    <t>17/11/2005</t>
  </si>
  <si>
    <t>18/11/2005</t>
  </si>
  <si>
    <t>19/11/2005</t>
  </si>
  <si>
    <t>20/11/2005</t>
  </si>
  <si>
    <t>21/11/2005</t>
  </si>
  <si>
    <t>22/11/2005</t>
  </si>
  <si>
    <t>23/11/2005</t>
  </si>
  <si>
    <t>24/11/2005</t>
  </si>
  <si>
    <t>25/11/2005</t>
  </si>
  <si>
    <t>26/11/2005</t>
  </si>
  <si>
    <t>27/11/2005</t>
  </si>
  <si>
    <t>28/11/2005</t>
  </si>
  <si>
    <t>29/11/2005</t>
  </si>
  <si>
    <t>30/11/2005</t>
  </si>
  <si>
    <t>01/12/2005</t>
  </si>
  <si>
    <t>02/12/2005</t>
  </si>
  <si>
    <t>03/12/2005</t>
  </si>
  <si>
    <t>04/12/2005</t>
  </si>
  <si>
    <t>05/12/2005</t>
  </si>
  <si>
    <t>06/12/2005</t>
  </si>
  <si>
    <t>07/12/2005</t>
  </si>
  <si>
    <t>08/12/2005</t>
  </si>
  <si>
    <t>09/12/2005</t>
  </si>
  <si>
    <t>10/12/2005</t>
  </si>
  <si>
    <t>11/12/2005</t>
  </si>
  <si>
    <t>12/12/2005</t>
  </si>
  <si>
    <t>13/12/2005</t>
  </si>
  <si>
    <t>14/12/2005</t>
  </si>
  <si>
    <t>15/12/2005</t>
  </si>
  <si>
    <t>16/12/2005</t>
  </si>
  <si>
    <t>17/12/2005</t>
  </si>
  <si>
    <t>18/12/2005</t>
  </si>
  <si>
    <t>19/12/2005</t>
  </si>
  <si>
    <t>20/12/2005</t>
  </si>
  <si>
    <t>21/12/2005</t>
  </si>
  <si>
    <t>22/12/2005</t>
  </si>
  <si>
    <t>23/12/2005</t>
  </si>
  <si>
    <t>24/12/2005</t>
  </si>
  <si>
    <t>25/12/2005</t>
  </si>
  <si>
    <t>26/12/2005</t>
  </si>
  <si>
    <t>27/12/2005</t>
  </si>
  <si>
    <t>28/12/2005</t>
  </si>
  <si>
    <t>29/12/2005</t>
  </si>
  <si>
    <t>30/12/2005</t>
  </si>
  <si>
    <t>31/12/2005</t>
  </si>
  <si>
    <t>01/01/2006</t>
  </si>
  <si>
    <t>02/01/2006</t>
  </si>
  <si>
    <t>03/01/2006</t>
  </si>
  <si>
    <t>04/01/2006</t>
  </si>
  <si>
    <t>05/01/2006</t>
  </si>
  <si>
    <t>06/01/2006</t>
  </si>
  <si>
    <t>07/01/2006</t>
  </si>
  <si>
    <t>08/01/2006</t>
  </si>
  <si>
    <t>09/01/2006</t>
  </si>
  <si>
    <t>10/01/2006</t>
  </si>
  <si>
    <t>11/01/2006</t>
  </si>
  <si>
    <t>12/01/2006</t>
  </si>
  <si>
    <t>13/01/2006</t>
  </si>
  <si>
    <t>14/01/2006</t>
  </si>
  <si>
    <t>15/01/2006</t>
  </si>
  <si>
    <t>16/01/2006</t>
  </si>
  <si>
    <t>17/01/2006</t>
  </si>
  <si>
    <t>18/01/2006</t>
  </si>
  <si>
    <t>19/01/2006</t>
  </si>
  <si>
    <t>20/01/2006</t>
  </si>
  <si>
    <t>21/01/2006</t>
  </si>
  <si>
    <t>22/01/2006</t>
  </si>
  <si>
    <t>23/01/2006</t>
  </si>
  <si>
    <t>24/01/2006</t>
  </si>
  <si>
    <t>25/01/2006</t>
  </si>
  <si>
    <t>26/01/2006</t>
  </si>
  <si>
    <t>27/01/2006</t>
  </si>
  <si>
    <t>28/01/2006</t>
  </si>
  <si>
    <t>29/01/2006</t>
  </si>
  <si>
    <t>30/01/2006</t>
  </si>
  <si>
    <t>31/01/2006</t>
  </si>
  <si>
    <t>01/02/2006</t>
  </si>
  <si>
    <t>02/02/2006</t>
  </si>
  <si>
    <t>03/02/2006</t>
  </si>
  <si>
    <t>04/02/2006</t>
  </si>
  <si>
    <t>05/02/2006</t>
  </si>
  <si>
    <t>06/02/2006</t>
  </si>
  <si>
    <t>07/02/2006</t>
  </si>
  <si>
    <t>08/02/2006</t>
  </si>
  <si>
    <t>09/02/2006</t>
  </si>
  <si>
    <t>10/02/2006</t>
  </si>
  <si>
    <t>11/02/2006</t>
  </si>
  <si>
    <t>12/02/2006</t>
  </si>
  <si>
    <t>13/02/2006</t>
  </si>
  <si>
    <t>14/02/2006</t>
  </si>
  <si>
    <t>15/02/2006</t>
  </si>
  <si>
    <t>16/02/2006</t>
  </si>
  <si>
    <t>17/02/2006</t>
  </si>
  <si>
    <t>18/02/2006</t>
  </si>
  <si>
    <t>19/02/2006</t>
  </si>
  <si>
    <t>20/02/2006</t>
  </si>
  <si>
    <t>21/02/2006</t>
  </si>
  <si>
    <t>22/02/2006</t>
  </si>
  <si>
    <t>23/02/2006</t>
  </si>
  <si>
    <t>24/02/2006</t>
  </si>
  <si>
    <t>25/02/2006</t>
  </si>
  <si>
    <t>26/02/2006</t>
  </si>
  <si>
    <t>27/02/2006</t>
  </si>
  <si>
    <t>28/02/2006</t>
  </si>
  <si>
    <t>01/03/2006</t>
  </si>
  <si>
    <t>02/03/2006</t>
  </si>
  <si>
    <t>03/03/2006</t>
  </si>
  <si>
    <t>04/03/2006</t>
  </si>
  <si>
    <t>05/03/2006</t>
  </si>
  <si>
    <t>06/03/2006</t>
  </si>
  <si>
    <t>07/03/2006</t>
  </si>
  <si>
    <t>08/03/2006</t>
  </si>
  <si>
    <t>09/03/2006</t>
  </si>
  <si>
    <t>10/03/2006</t>
  </si>
  <si>
    <t>11/03/2006</t>
  </si>
  <si>
    <t>12/03/2006</t>
  </si>
  <si>
    <t>13/03/2006</t>
  </si>
  <si>
    <t>14/03/2006</t>
  </si>
  <si>
    <t>15/03/2006</t>
  </si>
  <si>
    <t>16/03/2006</t>
  </si>
  <si>
    <t>17/03/2006</t>
  </si>
  <si>
    <t>18/03/2006</t>
  </si>
  <si>
    <t>19/03/2006</t>
  </si>
  <si>
    <t>20/03/2006</t>
  </si>
  <si>
    <t>21/03/2006</t>
  </si>
  <si>
    <t>22/03/2006</t>
  </si>
  <si>
    <t>23/03/2006</t>
  </si>
  <si>
    <t>24/03/2006</t>
  </si>
  <si>
    <t>25/03/2006</t>
  </si>
  <si>
    <t>26/03/2006</t>
  </si>
  <si>
    <t>27/03/2006</t>
  </si>
  <si>
    <t>28/03/2006</t>
  </si>
  <si>
    <t>29/03/2006</t>
  </si>
  <si>
    <t>30/03/2006</t>
  </si>
  <si>
    <t>31/03/2006</t>
  </si>
  <si>
    <t>01/04/2006</t>
  </si>
  <si>
    <t>02/04/2006</t>
  </si>
  <si>
    <t>03/04/2006</t>
  </si>
  <si>
    <t>04/04/2006</t>
  </si>
  <si>
    <t>05/04/2006</t>
  </si>
  <si>
    <t>06/04/2006</t>
  </si>
  <si>
    <t>07/04/2006</t>
  </si>
  <si>
    <t>08/04/2006</t>
  </si>
  <si>
    <t>09/04/2006</t>
  </si>
  <si>
    <t>10/04/2006</t>
  </si>
  <si>
    <t>11/04/2006</t>
  </si>
  <si>
    <t>12/04/2006</t>
  </si>
  <si>
    <t>13/04/2006</t>
  </si>
  <si>
    <t>14/04/2006</t>
  </si>
  <si>
    <t>15/04/2006</t>
  </si>
  <si>
    <t>16/04/2006</t>
  </si>
  <si>
    <t>17/04/2006</t>
  </si>
  <si>
    <t>18/04/2006</t>
  </si>
  <si>
    <t>19/04/2006</t>
  </si>
  <si>
    <t>20/04/2006</t>
  </si>
  <si>
    <t>21/04/2006</t>
  </si>
  <si>
    <t>22/04/2006</t>
  </si>
  <si>
    <t>23/04/2006</t>
  </si>
  <si>
    <t>24/04/2006</t>
  </si>
  <si>
    <t>25/04/2006</t>
  </si>
  <si>
    <t>26/04/2006</t>
  </si>
  <si>
    <t>27/04/2006</t>
  </si>
  <si>
    <t>28/04/2006</t>
  </si>
  <si>
    <t>29/04/2006</t>
  </si>
  <si>
    <t>30/04/2006</t>
  </si>
  <si>
    <t>01/05/2006</t>
  </si>
  <si>
    <t>02/05/2006</t>
  </si>
  <si>
    <t>03/05/2006</t>
  </si>
  <si>
    <t>04/05/2006</t>
  </si>
  <si>
    <t>05/05/2006</t>
  </si>
  <si>
    <t>06/05/2006</t>
  </si>
  <si>
    <t>07/05/2006</t>
  </si>
  <si>
    <t>08/05/2006</t>
  </si>
  <si>
    <t>09/05/2006</t>
  </si>
  <si>
    <t>10/05/2006</t>
  </si>
  <si>
    <t>11/05/2006</t>
  </si>
  <si>
    <t>12/05/2006</t>
  </si>
  <si>
    <t>13/05/2006</t>
  </si>
  <si>
    <t>14/05/2006</t>
  </si>
  <si>
    <t>15/05/2006</t>
  </si>
  <si>
    <t>16/05/2006</t>
  </si>
  <si>
    <t>17/05/2006</t>
  </si>
  <si>
    <t>18/05/2006</t>
  </si>
  <si>
    <t>19/05/2006</t>
  </si>
  <si>
    <t>20/05/2006</t>
  </si>
  <si>
    <t>21/05/2006</t>
  </si>
  <si>
    <t>22/05/2006</t>
  </si>
  <si>
    <t>23/05/2006</t>
  </si>
  <si>
    <t>24/05/2006</t>
  </si>
  <si>
    <t>25/05/2006</t>
  </si>
  <si>
    <t>26/05/2006</t>
  </si>
  <si>
    <t>27/05/2006</t>
  </si>
  <si>
    <t>28/05/2006</t>
  </si>
  <si>
    <t>29/05/2006</t>
  </si>
  <si>
    <t>30/05/2006</t>
  </si>
  <si>
    <t>31/05/2006</t>
  </si>
  <si>
    <t>01/06/2006</t>
  </si>
  <si>
    <t>02/06/2006</t>
  </si>
  <si>
    <t>03/06/2006</t>
  </si>
  <si>
    <t>04/06/2006</t>
  </si>
  <si>
    <t>05/06/2006</t>
  </si>
  <si>
    <t>06/06/2006</t>
  </si>
  <si>
    <t>07/06/2006</t>
  </si>
  <si>
    <t>08/06/2006</t>
  </si>
  <si>
    <t>09/06/2006</t>
  </si>
  <si>
    <t>10/06/2006</t>
  </si>
  <si>
    <t>11/06/2006</t>
  </si>
  <si>
    <t>12/06/2006</t>
  </si>
  <si>
    <t>13/06/2006</t>
  </si>
  <si>
    <t>14/06/2006</t>
  </si>
  <si>
    <t>15/06/2006</t>
  </si>
  <si>
    <t>16/06/2006</t>
  </si>
  <si>
    <t>17/06/2006</t>
  </si>
  <si>
    <t>18/06/2006</t>
  </si>
  <si>
    <t>19/06/2006</t>
  </si>
  <si>
    <t>20/06/2006</t>
  </si>
  <si>
    <t>21/06/2006</t>
  </si>
  <si>
    <t>22/06/2006</t>
  </si>
  <si>
    <t>23/06/2006</t>
  </si>
  <si>
    <t>24/06/2006</t>
  </si>
  <si>
    <t>25/06/2006</t>
  </si>
  <si>
    <t>26/06/2006</t>
  </si>
  <si>
    <t>27/06/2006</t>
  </si>
  <si>
    <t>28/06/2006</t>
  </si>
  <si>
    <t>29/06/2006</t>
  </si>
  <si>
    <t>30/06/2006</t>
  </si>
  <si>
    <t>01/07/2006</t>
  </si>
  <si>
    <t>02/07/2006</t>
  </si>
  <si>
    <t>03/07/2006</t>
  </si>
  <si>
    <t>04/07/2006</t>
  </si>
  <si>
    <t>05/07/2006</t>
  </si>
  <si>
    <t>06/07/2006</t>
  </si>
  <si>
    <t>07/07/2006</t>
  </si>
  <si>
    <t>08/07/2006</t>
  </si>
  <si>
    <t>09/07/2006</t>
  </si>
  <si>
    <t>10/07/2006</t>
  </si>
  <si>
    <t>11/07/2006</t>
  </si>
  <si>
    <t>12/07/2006</t>
  </si>
  <si>
    <t>13/07/2006</t>
  </si>
  <si>
    <t>14/07/2006</t>
  </si>
  <si>
    <t>15/07/2006</t>
  </si>
  <si>
    <t>16/07/2006</t>
  </si>
  <si>
    <t>17/07/2006</t>
  </si>
  <si>
    <t>18/07/2006</t>
  </si>
  <si>
    <t>19/07/2006</t>
  </si>
  <si>
    <t>20/07/2006</t>
  </si>
  <si>
    <t>21/07/2006</t>
  </si>
  <si>
    <t>22/07/2006</t>
  </si>
  <si>
    <t>23/07/2006</t>
  </si>
  <si>
    <t>24/07/2006</t>
  </si>
  <si>
    <t>25/07/2006</t>
  </si>
  <si>
    <t>26/07/2006</t>
  </si>
  <si>
    <t>27/07/2006</t>
  </si>
  <si>
    <t>28/07/2006</t>
  </si>
  <si>
    <t>29/07/2006</t>
  </si>
  <si>
    <t>30/07/2006</t>
  </si>
  <si>
    <t>31/07/2006</t>
  </si>
  <si>
    <t>01/08/2006</t>
  </si>
  <si>
    <t>02/08/2006</t>
  </si>
  <si>
    <t>03/08/2006</t>
  </si>
  <si>
    <t>04/08/2006</t>
  </si>
  <si>
    <t>05/08/2006</t>
  </si>
  <si>
    <t>06/08/2006</t>
  </si>
  <si>
    <t>07/08/2006</t>
  </si>
  <si>
    <t>08/08/2006</t>
  </si>
  <si>
    <t>09/08/2006</t>
  </si>
  <si>
    <t>10/08/2006</t>
  </si>
  <si>
    <t>11/08/2006</t>
  </si>
  <si>
    <t>12/08/2006</t>
  </si>
  <si>
    <t>13/08/2006</t>
  </si>
  <si>
    <t>14/08/2006</t>
  </si>
  <si>
    <t>15/08/2006</t>
  </si>
  <si>
    <t>16/08/2006</t>
  </si>
  <si>
    <t>17/08/2006</t>
  </si>
  <si>
    <t>18/08/2006</t>
  </si>
  <si>
    <t>19/08/2006</t>
  </si>
  <si>
    <t>20/08/2006</t>
  </si>
  <si>
    <t>21/08/2006</t>
  </si>
  <si>
    <t>22/08/2006</t>
  </si>
  <si>
    <t>23/08/2006</t>
  </si>
  <si>
    <t>24/08/2006</t>
  </si>
  <si>
    <t>25/08/2006</t>
  </si>
  <si>
    <t>26/08/2006</t>
  </si>
  <si>
    <t>27/08/2006</t>
  </si>
  <si>
    <t>28/08/2006</t>
  </si>
  <si>
    <t>29/08/2006</t>
  </si>
  <si>
    <t>30/08/2006</t>
  </si>
  <si>
    <t>31/08/2006</t>
  </si>
  <si>
    <t>01/09/2006</t>
  </si>
  <si>
    <t>02/09/2006</t>
  </si>
  <si>
    <t>03/09/2006</t>
  </si>
  <si>
    <t>04/09/2006</t>
  </si>
  <si>
    <t>05/09/2006</t>
  </si>
  <si>
    <t>06/09/2006</t>
  </si>
  <si>
    <t>07/09/2006</t>
  </si>
  <si>
    <t>08/09/2006</t>
  </si>
  <si>
    <t>09/09/2006</t>
  </si>
  <si>
    <t>10/09/2006</t>
  </si>
  <si>
    <t>11/09/2006</t>
  </si>
  <si>
    <t>12/09/2006</t>
  </si>
  <si>
    <t>13/09/2006</t>
  </si>
  <si>
    <t>14/09/2006</t>
  </si>
  <si>
    <t>15/09/2006</t>
  </si>
  <si>
    <t>16/09/2006</t>
  </si>
  <si>
    <t>17/09/2006</t>
  </si>
  <si>
    <t>18/09/2006</t>
  </si>
  <si>
    <t>19/09/2006</t>
  </si>
  <si>
    <t>20/09/2006</t>
  </si>
  <si>
    <t>21/09/2006</t>
  </si>
  <si>
    <t>22/09/2006</t>
  </si>
  <si>
    <t>23/09/2006</t>
  </si>
  <si>
    <t>24/09/2006</t>
  </si>
  <si>
    <t>25/09/2006</t>
  </si>
  <si>
    <t>26/09/2006</t>
  </si>
  <si>
    <t>27/09/2006</t>
  </si>
  <si>
    <t>28/09/2006</t>
  </si>
  <si>
    <t>29/09/2006</t>
  </si>
  <si>
    <t>30/09/2006</t>
  </si>
  <si>
    <t>01/10/2006</t>
  </si>
  <si>
    <t>02/10/2006</t>
  </si>
  <si>
    <t>03/10/2006</t>
  </si>
  <si>
    <t>04/10/2006</t>
  </si>
  <si>
    <t>05/10/2006</t>
  </si>
  <si>
    <t>06/10/2006</t>
  </si>
  <si>
    <t>07/10/2006</t>
  </si>
  <si>
    <t>08/10/2006</t>
  </si>
  <si>
    <t>09/10/2006</t>
  </si>
  <si>
    <t>10/10/2006</t>
  </si>
  <si>
    <t>11/10/2006</t>
  </si>
  <si>
    <t>12/10/2006</t>
  </si>
  <si>
    <t>13/10/2006</t>
  </si>
  <si>
    <t>14/10/2006</t>
  </si>
  <si>
    <t>15/10/2006</t>
  </si>
  <si>
    <t>16/10/2006</t>
  </si>
  <si>
    <t>17/10/2006</t>
  </si>
  <si>
    <t>18/10/2006</t>
  </si>
  <si>
    <t>19/10/2006</t>
  </si>
  <si>
    <t>20/10/2006</t>
  </si>
  <si>
    <t>21/10/2006</t>
  </si>
  <si>
    <t>22/10/2006</t>
  </si>
  <si>
    <t>23/10/2006</t>
  </si>
  <si>
    <t>24/10/2006</t>
  </si>
  <si>
    <t>25/10/2006</t>
  </si>
  <si>
    <t>26/10/2006</t>
  </si>
  <si>
    <t>27/10/2006</t>
  </si>
  <si>
    <t>28/10/2006</t>
  </si>
  <si>
    <t>29/10/2006</t>
  </si>
  <si>
    <t>30/10/2006</t>
  </si>
  <si>
    <t>31/10/2006</t>
  </si>
  <si>
    <t>01/11/2006</t>
  </si>
  <si>
    <t>02/11/2006</t>
  </si>
  <si>
    <t>03/11/2006</t>
  </si>
  <si>
    <t>04/11/2006</t>
  </si>
  <si>
    <t>05/11/2006</t>
  </si>
  <si>
    <t>06/11/2006</t>
  </si>
  <si>
    <t>07/11/2006</t>
  </si>
  <si>
    <t>08/11/2006</t>
  </si>
  <si>
    <t>09/11/2006</t>
  </si>
  <si>
    <t>10/11/2006</t>
  </si>
  <si>
    <t>11/11/2006</t>
  </si>
  <si>
    <t>12/11/2006</t>
  </si>
  <si>
    <t>13/11/2006</t>
  </si>
  <si>
    <t>14/11/2006</t>
  </si>
  <si>
    <t>15/11/2006</t>
  </si>
  <si>
    <t>16/11/2006</t>
  </si>
  <si>
    <t>17/11/2006</t>
  </si>
  <si>
    <t>18/11/2006</t>
  </si>
  <si>
    <t>19/11/2006</t>
  </si>
  <si>
    <t>20/11/2006</t>
  </si>
  <si>
    <t>21/11/2006</t>
  </si>
  <si>
    <t>22/11/2006</t>
  </si>
  <si>
    <t>23/11/2006</t>
  </si>
  <si>
    <t>24/11/2006</t>
  </si>
  <si>
    <t>25/11/2006</t>
  </si>
  <si>
    <t>26/11/2006</t>
  </si>
  <si>
    <t>27/11/2006</t>
  </si>
  <si>
    <t>28/11/2006</t>
  </si>
  <si>
    <t>29/11/2006</t>
  </si>
  <si>
    <t>30/11/2006</t>
  </si>
  <si>
    <t>01/12/2006</t>
  </si>
  <si>
    <t>02/12/2006</t>
  </si>
  <si>
    <t>03/12/2006</t>
  </si>
  <si>
    <t>04/12/2006</t>
  </si>
  <si>
    <t>05/12/2006</t>
  </si>
  <si>
    <t>06/12/2006</t>
  </si>
  <si>
    <t>07/12/2006</t>
  </si>
  <si>
    <t>08/12/2006</t>
  </si>
  <si>
    <t>09/12/2006</t>
  </si>
  <si>
    <t>10/12/2006</t>
  </si>
  <si>
    <t>11/12/2006</t>
  </si>
  <si>
    <t>12/12/2006</t>
  </si>
  <si>
    <t>13/12/2006</t>
  </si>
  <si>
    <t>14/12/2006</t>
  </si>
  <si>
    <t>15/12/2006</t>
  </si>
  <si>
    <t>16/12/2006</t>
  </si>
  <si>
    <t>17/12/2006</t>
  </si>
  <si>
    <t>18/12/2006</t>
  </si>
  <si>
    <t>19/12/2006</t>
  </si>
  <si>
    <t>20/12/2006</t>
  </si>
  <si>
    <t>21/12/2006</t>
  </si>
  <si>
    <t>22/12/2006</t>
  </si>
  <si>
    <t>23/12/2006</t>
  </si>
  <si>
    <t>24/12/2006</t>
  </si>
  <si>
    <t>25/12/2006</t>
  </si>
  <si>
    <t>26/12/2006</t>
  </si>
  <si>
    <t>27/12/2006</t>
  </si>
  <si>
    <t>28/12/2006</t>
  </si>
  <si>
    <t>29/12/2006</t>
  </si>
  <si>
    <t>30/12/2006</t>
  </si>
  <si>
    <t>31/12/2006</t>
  </si>
  <si>
    <t>01/01/2007</t>
  </si>
  <si>
    <t>02/01/2007</t>
  </si>
  <si>
    <t>03/01/2007</t>
  </si>
  <si>
    <t>04/01/2007</t>
  </si>
  <si>
    <t>05/01/2007</t>
  </si>
  <si>
    <t>06/01/2007</t>
  </si>
  <si>
    <t>07/01/2007</t>
  </si>
  <si>
    <t>08/01/2007</t>
  </si>
  <si>
    <t>09/01/2007</t>
  </si>
  <si>
    <t>10/01/2007</t>
  </si>
  <si>
    <t>11/01/2007</t>
  </si>
  <si>
    <t>12/01/2007</t>
  </si>
  <si>
    <t>13/01/2007</t>
  </si>
  <si>
    <t>14/01/2007</t>
  </si>
  <si>
    <t>15/01/2007</t>
  </si>
  <si>
    <t>16/01/2007</t>
  </si>
  <si>
    <t>17/01/2007</t>
  </si>
  <si>
    <t>18/01/2007</t>
  </si>
  <si>
    <t>19/01/2007</t>
  </si>
  <si>
    <t>20/01/2007</t>
  </si>
  <si>
    <t>21/01/2007</t>
  </si>
  <si>
    <t>22/01/2007</t>
  </si>
  <si>
    <t>23/01/2007</t>
  </si>
  <si>
    <t>24/01/2007</t>
  </si>
  <si>
    <t>25/01/2007</t>
  </si>
  <si>
    <t>26/01/2007</t>
  </si>
  <si>
    <t>27/01/2007</t>
  </si>
  <si>
    <t>28/01/2007</t>
  </si>
  <si>
    <t>29/01/2007</t>
  </si>
  <si>
    <t>30/01/2007</t>
  </si>
  <si>
    <t>31/01/2007</t>
  </si>
  <si>
    <t>01/02/2007</t>
  </si>
  <si>
    <t>02/02/2007</t>
  </si>
  <si>
    <t>03/02/2007</t>
  </si>
  <si>
    <t>04/02/2007</t>
  </si>
  <si>
    <t>05/02/2007</t>
  </si>
  <si>
    <t>06/02/2007</t>
  </si>
  <si>
    <t>07/02/2007</t>
  </si>
  <si>
    <t>08/02/2007</t>
  </si>
  <si>
    <t>09/02/2007</t>
  </si>
  <si>
    <t>10/02/2007</t>
  </si>
  <si>
    <t>11/02/2007</t>
  </si>
  <si>
    <t>12/02/2007</t>
  </si>
  <si>
    <t>13/02/2007</t>
  </si>
  <si>
    <t>14/02/2007</t>
  </si>
  <si>
    <t>15/02/2007</t>
  </si>
  <si>
    <t>16/02/2007</t>
  </si>
  <si>
    <t>17/02/2007</t>
  </si>
  <si>
    <t>18/02/2007</t>
  </si>
  <si>
    <t>19/02/2007</t>
  </si>
  <si>
    <t>20/02/2007</t>
  </si>
  <si>
    <t>21/02/2007</t>
  </si>
  <si>
    <t>22/02/2007</t>
  </si>
  <si>
    <t>23/02/2007</t>
  </si>
  <si>
    <t>24/02/2007</t>
  </si>
  <si>
    <t>25/02/2007</t>
  </si>
  <si>
    <t>26/02/2007</t>
  </si>
  <si>
    <t>27/02/2007</t>
  </si>
  <si>
    <t>28/02/2007</t>
  </si>
  <si>
    <t>01/03/2007</t>
  </si>
  <si>
    <t>02/03/2007</t>
  </si>
  <si>
    <t>03/03/2007</t>
  </si>
  <si>
    <t>04/03/2007</t>
  </si>
  <si>
    <t>05/03/2007</t>
  </si>
  <si>
    <t>06/03/2007</t>
  </si>
  <si>
    <t>07/03/2007</t>
  </si>
  <si>
    <t>08/03/2007</t>
  </si>
  <si>
    <t>09/03/2007</t>
  </si>
  <si>
    <t>10/03/2007</t>
  </si>
  <si>
    <t>11/03/2007</t>
  </si>
  <si>
    <t>12/03/2007</t>
  </si>
  <si>
    <t>13/03/2007</t>
  </si>
  <si>
    <t>14/03/2007</t>
  </si>
  <si>
    <t>15/03/2007</t>
  </si>
  <si>
    <t>16/03/2007</t>
  </si>
  <si>
    <t>17/03/2007</t>
  </si>
  <si>
    <t>18/03/2007</t>
  </si>
  <si>
    <t>19/03/2007</t>
  </si>
  <si>
    <t>20/03/2007</t>
  </si>
  <si>
    <t>21/03/2007</t>
  </si>
  <si>
    <t>22/03/2007</t>
  </si>
  <si>
    <t>23/03/2007</t>
  </si>
  <si>
    <t>24/03/2007</t>
  </si>
  <si>
    <t>25/03/2007</t>
  </si>
  <si>
    <t>26/03/2007</t>
  </si>
  <si>
    <t>27/03/2007</t>
  </si>
  <si>
    <t>28/03/2007</t>
  </si>
  <si>
    <t>29/03/2007</t>
  </si>
  <si>
    <t>30/03/2007</t>
  </si>
  <si>
    <t>31/03/2007</t>
  </si>
  <si>
    <t>01/04/2007</t>
  </si>
  <si>
    <t>02/04/2007</t>
  </si>
  <si>
    <t>03/04/2007</t>
  </si>
  <si>
    <t>04/04/2007</t>
  </si>
  <si>
    <t>05/04/2007</t>
  </si>
  <si>
    <t>06/04/2007</t>
  </si>
  <si>
    <t>07/04/2007</t>
  </si>
  <si>
    <t>08/04/2007</t>
  </si>
  <si>
    <t>09/04/2007</t>
  </si>
  <si>
    <t>10/04/2007</t>
  </si>
  <si>
    <t>11/04/2007</t>
  </si>
  <si>
    <t>12/04/2007</t>
  </si>
  <si>
    <t>13/04/2007</t>
  </si>
  <si>
    <t>14/04/2007</t>
  </si>
  <si>
    <t>15/04/2007</t>
  </si>
  <si>
    <t>16/04/2007</t>
  </si>
  <si>
    <t>17/04/2007</t>
  </si>
  <si>
    <t>18/04/2007</t>
  </si>
  <si>
    <t>19/04/2007</t>
  </si>
  <si>
    <t>20/04/2007</t>
  </si>
  <si>
    <t>21/04/2007</t>
  </si>
  <si>
    <t>22/04/2007</t>
  </si>
  <si>
    <t>23/04/2007</t>
  </si>
  <si>
    <t>24/04/2007</t>
  </si>
  <si>
    <t>25/04/2007</t>
  </si>
  <si>
    <t>26/04/2007</t>
  </si>
  <si>
    <t>27/04/2007</t>
  </si>
  <si>
    <t>28/04/2007</t>
  </si>
  <si>
    <t>29/04/2007</t>
  </si>
  <si>
    <t>30/04/2007</t>
  </si>
  <si>
    <t>01/05/2007</t>
  </si>
  <si>
    <t>02/05/2007</t>
  </si>
  <si>
    <t>03/05/2007</t>
  </si>
  <si>
    <t>04/05/2007</t>
  </si>
  <si>
    <t>05/05/2007</t>
  </si>
  <si>
    <t>06/05/2007</t>
  </si>
  <si>
    <t>07/05/2007</t>
  </si>
  <si>
    <t>08/05/2007</t>
  </si>
  <si>
    <t>09/05/2007</t>
  </si>
  <si>
    <t>10/05/2007</t>
  </si>
  <si>
    <t>11/05/2007</t>
  </si>
  <si>
    <t>12/05/2007</t>
  </si>
  <si>
    <t>13/05/2007</t>
  </si>
  <si>
    <t>14/05/2007</t>
  </si>
  <si>
    <t>15/05/2007</t>
  </si>
  <si>
    <t>16/05/2007</t>
  </si>
  <si>
    <t>17/05/2007</t>
  </si>
  <si>
    <t>18/05/2007</t>
  </si>
  <si>
    <t>19/05/2007</t>
  </si>
  <si>
    <t>20/05/2007</t>
  </si>
  <si>
    <t>21/05/2007</t>
  </si>
  <si>
    <t>22/05/2007</t>
  </si>
  <si>
    <t>23/05/2007</t>
  </si>
  <si>
    <t>24/05/2007</t>
  </si>
  <si>
    <t>25/05/2007</t>
  </si>
  <si>
    <t>26/05/2007</t>
  </si>
  <si>
    <t>27/05/2007</t>
  </si>
  <si>
    <t>28/05/2007</t>
  </si>
  <si>
    <t>29/05/2007</t>
  </si>
  <si>
    <t>30/05/2007</t>
  </si>
  <si>
    <t>31/05/2007</t>
  </si>
  <si>
    <t>01/06/2007</t>
  </si>
  <si>
    <t>02/06/2007</t>
  </si>
  <si>
    <t>03/06/2007</t>
  </si>
  <si>
    <t>04/06/2007</t>
  </si>
  <si>
    <t>05/06/2007</t>
  </si>
  <si>
    <t>06/06/2007</t>
  </si>
  <si>
    <t>07/06/2007</t>
  </si>
  <si>
    <t>08/06/2007</t>
  </si>
  <si>
    <t>09/06/2007</t>
  </si>
  <si>
    <t>10/06/2007</t>
  </si>
  <si>
    <t>11/06/2007</t>
  </si>
  <si>
    <t>12/06/2007</t>
  </si>
  <si>
    <t>13/06/2007</t>
  </si>
  <si>
    <t>14/06/2007</t>
  </si>
  <si>
    <t>15/06/2007</t>
  </si>
  <si>
    <t>16/06/2007</t>
  </si>
  <si>
    <t>17/06/2007</t>
  </si>
  <si>
    <t>18/06/2007</t>
  </si>
  <si>
    <t>19/06/2007</t>
  </si>
  <si>
    <t>20/06/2007</t>
  </si>
  <si>
    <t>21/06/2007</t>
  </si>
  <si>
    <t>22/06/2007</t>
  </si>
  <si>
    <t>23/06/2007</t>
  </si>
  <si>
    <t>24/06/2007</t>
  </si>
  <si>
    <t>25/06/2007</t>
  </si>
  <si>
    <t>26/06/2007</t>
  </si>
  <si>
    <t>27/06/2007</t>
  </si>
  <si>
    <t>28/06/2007</t>
  </si>
  <si>
    <t>29/06/2007</t>
  </si>
  <si>
    <t>30/06/2007</t>
  </si>
  <si>
    <t>01/07/2007</t>
  </si>
  <si>
    <t>02/07/2007</t>
  </si>
  <si>
    <t>03/07/2007</t>
  </si>
  <si>
    <t>04/07/2007</t>
  </si>
  <si>
    <t>05/07/2007</t>
  </si>
  <si>
    <t>06/07/2007</t>
  </si>
  <si>
    <t>07/07/2007</t>
  </si>
  <si>
    <t>08/07/2007</t>
  </si>
  <si>
    <t>09/07/2007</t>
  </si>
  <si>
    <t>10/07/2007</t>
  </si>
  <si>
    <t>11/07/2007</t>
  </si>
  <si>
    <t>12/07/2007</t>
  </si>
  <si>
    <t>13/07/2007</t>
  </si>
  <si>
    <t>14/07/2007</t>
  </si>
  <si>
    <t>15/07/2007</t>
  </si>
  <si>
    <t>16/07/2007</t>
  </si>
  <si>
    <t>17/07/2007</t>
  </si>
  <si>
    <t>18/07/2007</t>
  </si>
  <si>
    <t>19/07/2007</t>
  </si>
  <si>
    <t>20/07/2007</t>
  </si>
  <si>
    <t>21/07/2007</t>
  </si>
  <si>
    <t>22/07/2007</t>
  </si>
  <si>
    <t>23/07/2007</t>
  </si>
  <si>
    <t>24/07/2007</t>
  </si>
  <si>
    <t>25/07/2007</t>
  </si>
  <si>
    <t>26/07/2007</t>
  </si>
  <si>
    <t>27/07/2007</t>
  </si>
  <si>
    <t>28/07/2007</t>
  </si>
  <si>
    <t>29/07/2007</t>
  </si>
  <si>
    <t>30/07/2007</t>
  </si>
  <si>
    <t>31/07/2007</t>
  </si>
  <si>
    <t>01/08/2007</t>
  </si>
  <si>
    <t>02/08/2007</t>
  </si>
  <si>
    <t>03/08/2007</t>
  </si>
  <si>
    <t>04/08/2007</t>
  </si>
  <si>
    <t>05/08/2007</t>
  </si>
  <si>
    <t>06/08/2007</t>
  </si>
  <si>
    <t>07/08/2007</t>
  </si>
  <si>
    <t>08/08/2007</t>
  </si>
  <si>
    <t>09/08/2007</t>
  </si>
  <si>
    <t>10/08/2007</t>
  </si>
  <si>
    <t>11/08/2007</t>
  </si>
  <si>
    <t>12/08/2007</t>
  </si>
  <si>
    <t>13/08/2007</t>
  </si>
  <si>
    <t>14/08/2007</t>
  </si>
  <si>
    <t>15/08/2007</t>
  </si>
  <si>
    <t>16/08/2007</t>
  </si>
  <si>
    <t>17/08/2007</t>
  </si>
  <si>
    <t>18/08/2007</t>
  </si>
  <si>
    <t>19/08/2007</t>
  </si>
  <si>
    <t>20/08/2007</t>
  </si>
  <si>
    <t>21/08/2007</t>
  </si>
  <si>
    <t>22/08/2007</t>
  </si>
  <si>
    <t>23/08/2007</t>
  </si>
  <si>
    <t>24/08/2007</t>
  </si>
  <si>
    <t>25/08/2007</t>
  </si>
  <si>
    <t>26/08/2007</t>
  </si>
  <si>
    <t>27/08/2007</t>
  </si>
  <si>
    <t>28/08/2007</t>
  </si>
  <si>
    <t>29/08/2007</t>
  </si>
  <si>
    <t>30/08/2007</t>
  </si>
  <si>
    <t>31/08/2007</t>
  </si>
  <si>
    <t>01/09/2007</t>
  </si>
  <si>
    <t>02/09/2007</t>
  </si>
  <si>
    <t>03/09/2007</t>
  </si>
  <si>
    <t>04/09/2007</t>
  </si>
  <si>
    <t>05/09/2007</t>
  </si>
  <si>
    <t>06/09/2007</t>
  </si>
  <si>
    <t>07/09/2007</t>
  </si>
  <si>
    <t>08/09/2007</t>
  </si>
  <si>
    <t>09/09/2007</t>
  </si>
  <si>
    <t>10/09/2007</t>
  </si>
  <si>
    <t>11/09/2007</t>
  </si>
  <si>
    <t>12/09/2007</t>
  </si>
  <si>
    <t>13/09/2007</t>
  </si>
  <si>
    <t>14/09/2007</t>
  </si>
  <si>
    <t>15/09/2007</t>
  </si>
  <si>
    <t>16/09/2007</t>
  </si>
  <si>
    <t>17/09/2007</t>
  </si>
  <si>
    <t>18/09/2007</t>
  </si>
  <si>
    <t>19/09/2007</t>
  </si>
  <si>
    <t>20/09/2007</t>
  </si>
  <si>
    <t>21/09/2007</t>
  </si>
  <si>
    <t>22/09/2007</t>
  </si>
  <si>
    <t>23/09/2007</t>
  </si>
  <si>
    <t>24/09/2007</t>
  </si>
  <si>
    <t>25/09/2007</t>
  </si>
  <si>
    <t>26/09/2007</t>
  </si>
  <si>
    <t>27/09/2007</t>
  </si>
  <si>
    <t>28/09/2007</t>
  </si>
  <si>
    <t>29/09/2007</t>
  </si>
  <si>
    <t>30/09/2007</t>
  </si>
  <si>
    <t>01/10/2007</t>
  </si>
  <si>
    <t>02/10/2007</t>
  </si>
  <si>
    <t>03/10/2007</t>
  </si>
  <si>
    <t>04/10/2007</t>
  </si>
  <si>
    <t>05/10/2007</t>
  </si>
  <si>
    <t>06/10/2007</t>
  </si>
  <si>
    <t>07/10/2007</t>
  </si>
  <si>
    <t>08/10/2007</t>
  </si>
  <si>
    <t>09/10/2007</t>
  </si>
  <si>
    <t>10/10/2007</t>
  </si>
  <si>
    <t>11/10/2007</t>
  </si>
  <si>
    <t>12/10/2007</t>
  </si>
  <si>
    <t>13/10/2007</t>
  </si>
  <si>
    <t>14/10/2007</t>
  </si>
  <si>
    <t>15/10/2007</t>
  </si>
  <si>
    <t>16/10/2007</t>
  </si>
  <si>
    <t>17/10/2007</t>
  </si>
  <si>
    <t>18/10/2007</t>
  </si>
  <si>
    <t>19/10/2007</t>
  </si>
  <si>
    <t>20/10/2007</t>
  </si>
  <si>
    <t>21/10/2007</t>
  </si>
  <si>
    <t>22/10/2007</t>
  </si>
  <si>
    <t>23/10/2007</t>
  </si>
  <si>
    <t>24/10/2007</t>
  </si>
  <si>
    <t>25/10/2007</t>
  </si>
  <si>
    <t>26/10/2007</t>
  </si>
  <si>
    <t>27/10/2007</t>
  </si>
  <si>
    <t>28/10/2007</t>
  </si>
  <si>
    <t>29/10/2007</t>
  </si>
  <si>
    <t>30/10/2007</t>
  </si>
  <si>
    <t>31/10/2007</t>
  </si>
  <si>
    <t>01/11/2007</t>
  </si>
  <si>
    <t>02/11/2007</t>
  </si>
  <si>
    <t>03/11/2007</t>
  </si>
  <si>
    <t>04/11/2007</t>
  </si>
  <si>
    <t>05/11/2007</t>
  </si>
  <si>
    <t>06/11/2007</t>
  </si>
  <si>
    <t>07/11/2007</t>
  </si>
  <si>
    <t>08/11/2007</t>
  </si>
  <si>
    <t>09/11/2007</t>
  </si>
  <si>
    <t>10/11/2007</t>
  </si>
  <si>
    <t>11/11/2007</t>
  </si>
  <si>
    <t>12/11/2007</t>
  </si>
  <si>
    <t>13/11/2007</t>
  </si>
  <si>
    <t>14/11/2007</t>
  </si>
  <si>
    <t>15/11/2007</t>
  </si>
  <si>
    <t>16/11/2007</t>
  </si>
  <si>
    <t>17/11/2007</t>
  </si>
  <si>
    <t>18/11/2007</t>
  </si>
  <si>
    <t>19/11/2007</t>
  </si>
  <si>
    <t>20/11/2007</t>
  </si>
  <si>
    <t>21/11/2007</t>
  </si>
  <si>
    <t>22/11/2007</t>
  </si>
  <si>
    <t>23/11/2007</t>
  </si>
  <si>
    <t>24/11/2007</t>
  </si>
  <si>
    <t>25/11/2007</t>
  </si>
  <si>
    <t>26/11/2007</t>
  </si>
  <si>
    <t>27/11/2007</t>
  </si>
  <si>
    <t>28/11/2007</t>
  </si>
  <si>
    <t>29/11/2007</t>
  </si>
  <si>
    <t>30/11/2007</t>
  </si>
  <si>
    <t>01/12/2007</t>
  </si>
  <si>
    <t>02/12/2007</t>
  </si>
  <si>
    <t>03/12/2007</t>
  </si>
  <si>
    <t>04/12/2007</t>
  </si>
  <si>
    <t>05/12/2007</t>
  </si>
  <si>
    <t>06/12/2007</t>
  </si>
  <si>
    <t>07/12/2007</t>
  </si>
  <si>
    <t>08/12/2007</t>
  </si>
  <si>
    <t>09/12/2007</t>
  </si>
  <si>
    <t>10/12/2007</t>
  </si>
  <si>
    <t>11/12/2007</t>
  </si>
  <si>
    <t>12/12/2007</t>
  </si>
  <si>
    <t>13/12/2007</t>
  </si>
  <si>
    <t>14/12/2007</t>
  </si>
  <si>
    <t>15/12/2007</t>
  </si>
  <si>
    <t>16/12/2007</t>
  </si>
  <si>
    <t>17/12/2007</t>
  </si>
  <si>
    <t>18/12/2007</t>
  </si>
  <si>
    <t>19/12/2007</t>
  </si>
  <si>
    <t>20/12/2007</t>
  </si>
  <si>
    <t>21/12/2007</t>
  </si>
  <si>
    <t>22/12/2007</t>
  </si>
  <si>
    <t>23/12/2007</t>
  </si>
  <si>
    <t>24/12/2007</t>
  </si>
  <si>
    <t>25/12/2007</t>
  </si>
  <si>
    <t>26/12/2007</t>
  </si>
  <si>
    <t>27/12/2007</t>
  </si>
  <si>
    <t>28/12/2007</t>
  </si>
  <si>
    <t>29/12/2007</t>
  </si>
  <si>
    <t>30/12/2007</t>
  </si>
  <si>
    <t>31/12/2007</t>
  </si>
  <si>
    <t>01/01/2008</t>
  </si>
  <si>
    <t>02/01/2008</t>
  </si>
  <si>
    <t>03/01/2008</t>
  </si>
  <si>
    <t>04/01/2008</t>
  </si>
  <si>
    <t>05/01/2008</t>
  </si>
  <si>
    <t>06/01/2008</t>
  </si>
  <si>
    <t>07/01/2008</t>
  </si>
  <si>
    <t>08/01/2008</t>
  </si>
  <si>
    <t>09/01/2008</t>
  </si>
  <si>
    <t>10/01/2008</t>
  </si>
  <si>
    <t>11/01/2008</t>
  </si>
  <si>
    <t>12/01/2008</t>
  </si>
  <si>
    <t>13/01/2008</t>
  </si>
  <si>
    <t>14/01/2008</t>
  </si>
  <si>
    <t>15/01/2008</t>
  </si>
  <si>
    <t>16/01/2008</t>
  </si>
  <si>
    <t>17/01/2008</t>
  </si>
  <si>
    <t>18/01/2008</t>
  </si>
  <si>
    <t>19/01/2008</t>
  </si>
  <si>
    <t>20/01/2008</t>
  </si>
  <si>
    <t>21/01/2008</t>
  </si>
  <si>
    <t>22/01/2008</t>
  </si>
  <si>
    <t>23/01/2008</t>
  </si>
  <si>
    <t>24/01/2008</t>
  </si>
  <si>
    <t>25/01/2008</t>
  </si>
  <si>
    <t>26/01/2008</t>
  </si>
  <si>
    <t>27/01/2008</t>
  </si>
  <si>
    <t>28/01/2008</t>
  </si>
  <si>
    <t>29/01/2008</t>
  </si>
  <si>
    <t>30/01/2008</t>
  </si>
  <si>
    <t>31/01/2008</t>
  </si>
  <si>
    <t>01/02/2008</t>
  </si>
  <si>
    <t>02/02/2008</t>
  </si>
  <si>
    <t>03/02/2008</t>
  </si>
  <si>
    <t>04/02/2008</t>
  </si>
  <si>
    <t>05/02/2008</t>
  </si>
  <si>
    <t>06/02/2008</t>
  </si>
  <si>
    <t>07/02/2008</t>
  </si>
  <si>
    <t>08/02/2008</t>
  </si>
  <si>
    <t>09/02/2008</t>
  </si>
  <si>
    <t>10/02/2008</t>
  </si>
  <si>
    <t>11/02/2008</t>
  </si>
  <si>
    <t>12/02/2008</t>
  </si>
  <si>
    <t>13/02/2008</t>
  </si>
  <si>
    <t>14/02/2008</t>
  </si>
  <si>
    <t>15/02/2008</t>
  </si>
  <si>
    <t>16/02/2008</t>
  </si>
  <si>
    <t>17/02/2008</t>
  </si>
  <si>
    <t>18/02/2008</t>
  </si>
  <si>
    <t>19/02/2008</t>
  </si>
  <si>
    <t>20/02/2008</t>
  </si>
  <si>
    <t>21/02/2008</t>
  </si>
  <si>
    <t>22/02/2008</t>
  </si>
  <si>
    <t>23/02/2008</t>
  </si>
  <si>
    <t>24/02/2008</t>
  </si>
  <si>
    <t>25/02/2008</t>
  </si>
  <si>
    <t>26/02/2008</t>
  </si>
  <si>
    <t>27/02/2008</t>
  </si>
  <si>
    <t>28/02/2008</t>
  </si>
  <si>
    <t>29/02/2008</t>
  </si>
  <si>
    <t>01/03/2008</t>
  </si>
  <si>
    <t>02/03/2008</t>
  </si>
  <si>
    <t>03/03/2008</t>
  </si>
  <si>
    <t>04/03/2008</t>
  </si>
  <si>
    <t>05/03/2008</t>
  </si>
  <si>
    <t>06/03/2008</t>
  </si>
  <si>
    <t>07/03/2008</t>
  </si>
  <si>
    <t>08/03/2008</t>
  </si>
  <si>
    <t>09/03/2008</t>
  </si>
  <si>
    <t>10/03/2008</t>
  </si>
  <si>
    <t>11/03/2008</t>
  </si>
  <si>
    <t>12/03/2008</t>
  </si>
  <si>
    <t>13/03/2008</t>
  </si>
  <si>
    <t>14/03/2008</t>
  </si>
  <si>
    <t>15/03/2008</t>
  </si>
  <si>
    <t>16/03/2008</t>
  </si>
  <si>
    <t>17/03/2008</t>
  </si>
  <si>
    <t>18/03/2008</t>
  </si>
  <si>
    <t>19/03/2008</t>
  </si>
  <si>
    <t>20/03/2008</t>
  </si>
  <si>
    <t>21/03/2008</t>
  </si>
  <si>
    <t>22/03/2008</t>
  </si>
  <si>
    <t>23/03/2008</t>
  </si>
  <si>
    <t>24/03/2008</t>
  </si>
  <si>
    <t>25/03/2008</t>
  </si>
  <si>
    <t>26/03/2008</t>
  </si>
  <si>
    <t>27/03/2008</t>
  </si>
  <si>
    <t>28/03/2008</t>
  </si>
  <si>
    <t>29/03/2008</t>
  </si>
  <si>
    <t>30/03/2008</t>
  </si>
  <si>
    <t>31/03/2008</t>
  </si>
  <si>
    <t>01/04/2008</t>
  </si>
  <si>
    <t>02/04/2008</t>
  </si>
  <si>
    <t>03/04/2008</t>
  </si>
  <si>
    <t>04/04/2008</t>
  </si>
  <si>
    <t>05/04/2008</t>
  </si>
  <si>
    <t>06/04/2008</t>
  </si>
  <si>
    <t>07/04/2008</t>
  </si>
  <si>
    <t>08/04/2008</t>
  </si>
  <si>
    <t>09/04/2008</t>
  </si>
  <si>
    <t>10/04/2008</t>
  </si>
  <si>
    <t>11/04/2008</t>
  </si>
  <si>
    <t>12/04/2008</t>
  </si>
  <si>
    <t>13/04/2008</t>
  </si>
  <si>
    <t>14/04/2008</t>
  </si>
  <si>
    <t>15/04/2008</t>
  </si>
  <si>
    <t>16/04/2008</t>
  </si>
  <si>
    <t>17/04/2008</t>
  </si>
  <si>
    <t>18/04/2008</t>
  </si>
  <si>
    <t>19/04/2008</t>
  </si>
  <si>
    <t>20/04/2008</t>
  </si>
  <si>
    <t>21/04/2008</t>
  </si>
  <si>
    <t>22/04/2008</t>
  </si>
  <si>
    <t>23/04/2008</t>
  </si>
  <si>
    <t>24/04/2008</t>
  </si>
  <si>
    <t>25/04/2008</t>
  </si>
  <si>
    <t>26/04/2008</t>
  </si>
  <si>
    <t>27/04/2008</t>
  </si>
  <si>
    <t>28/04/2008</t>
  </si>
  <si>
    <t>29/04/2008</t>
  </si>
  <si>
    <t>30/04/2008</t>
  </si>
  <si>
    <t>01/05/2008</t>
  </si>
  <si>
    <t>02/05/2008</t>
  </si>
  <si>
    <t>03/05/2008</t>
  </si>
  <si>
    <t>04/05/2008</t>
  </si>
  <si>
    <t>05/05/2008</t>
  </si>
  <si>
    <t>06/05/2008</t>
  </si>
  <si>
    <t>07/05/2008</t>
  </si>
  <si>
    <t>08/05/2008</t>
  </si>
  <si>
    <t>09/05/2008</t>
  </si>
  <si>
    <t>10/05/2008</t>
  </si>
  <si>
    <t>11/05/2008</t>
  </si>
  <si>
    <t>12/05/2008</t>
  </si>
  <si>
    <t>13/05/2008</t>
  </si>
  <si>
    <t>14/05/2008</t>
  </si>
  <si>
    <t>15/05/2008</t>
  </si>
  <si>
    <t>16/05/2008</t>
  </si>
  <si>
    <t>17/05/2008</t>
  </si>
  <si>
    <t>18/05/2008</t>
  </si>
  <si>
    <t>19/05/2008</t>
  </si>
  <si>
    <t>20/05/2008</t>
  </si>
  <si>
    <t>21/05/2008</t>
  </si>
  <si>
    <t>22/05/2008</t>
  </si>
  <si>
    <t>23/05/2008</t>
  </si>
  <si>
    <t>24/05/2008</t>
  </si>
  <si>
    <t>25/05/2008</t>
  </si>
  <si>
    <t>26/05/2008</t>
  </si>
  <si>
    <t>27/05/2008</t>
  </si>
  <si>
    <t>28/05/2008</t>
  </si>
  <si>
    <t>29/05/2008</t>
  </si>
  <si>
    <t>30/05/2008</t>
  </si>
  <si>
    <t>31/05/2008</t>
  </si>
  <si>
    <t>01/06/2008</t>
  </si>
  <si>
    <t>02/06/2008</t>
  </si>
  <si>
    <t>03/06/2008</t>
  </si>
  <si>
    <t>04/06/2008</t>
  </si>
  <si>
    <t>05/06/2008</t>
  </si>
  <si>
    <t>06/06/2008</t>
  </si>
  <si>
    <t>07/06/2008</t>
  </si>
  <si>
    <t>08/06/2008</t>
  </si>
  <si>
    <t>09/06/2008</t>
  </si>
  <si>
    <t>10/06/2008</t>
  </si>
  <si>
    <t>11/06/2008</t>
  </si>
  <si>
    <t>12/06/2008</t>
  </si>
  <si>
    <t>13/06/2008</t>
  </si>
  <si>
    <t>14/06/2008</t>
  </si>
  <si>
    <t>15/06/2008</t>
  </si>
  <si>
    <t>16/06/2008</t>
  </si>
  <si>
    <t>17/06/2008</t>
  </si>
  <si>
    <t>18/06/2008</t>
  </si>
  <si>
    <t>19/06/2008</t>
  </si>
  <si>
    <t>20/06/2008</t>
  </si>
  <si>
    <t>21/06/2008</t>
  </si>
  <si>
    <t>22/06/2008</t>
  </si>
  <si>
    <t>23/06/2008</t>
  </si>
  <si>
    <t>24/06/2008</t>
  </si>
  <si>
    <t>25/06/2008</t>
  </si>
  <si>
    <t>26/06/2008</t>
  </si>
  <si>
    <t>27/06/2008</t>
  </si>
  <si>
    <t>28/06/2008</t>
  </si>
  <si>
    <t>29/06/2008</t>
  </si>
  <si>
    <t>30/06/2008</t>
  </si>
  <si>
    <t>01/07/2008</t>
  </si>
  <si>
    <t>02/07/2008</t>
  </si>
  <si>
    <t>03/07/2008</t>
  </si>
  <si>
    <t>04/07/2008</t>
  </si>
  <si>
    <t>05/07/2008</t>
  </si>
  <si>
    <t>06/07/2008</t>
  </si>
  <si>
    <t>07/07/2008</t>
  </si>
  <si>
    <t>08/07/2008</t>
  </si>
  <si>
    <t>09/07/2008</t>
  </si>
  <si>
    <t>10/07/2008</t>
  </si>
  <si>
    <t>11/07/2008</t>
  </si>
  <si>
    <t>12/07/2008</t>
  </si>
  <si>
    <t>13/07/2008</t>
  </si>
  <si>
    <t>14/07/2008</t>
  </si>
  <si>
    <t>15/07/2008</t>
  </si>
  <si>
    <t>16/07/2008</t>
  </si>
  <si>
    <t>17/07/2008</t>
  </si>
  <si>
    <t>18/07/2008</t>
  </si>
  <si>
    <t>19/07/2008</t>
  </si>
  <si>
    <t>20/07/2008</t>
  </si>
  <si>
    <t>21/07/2008</t>
  </si>
  <si>
    <t>22/07/2008</t>
  </si>
  <si>
    <t>23/07/2008</t>
  </si>
  <si>
    <t>24/07/2008</t>
  </si>
  <si>
    <t>25/07/2008</t>
  </si>
  <si>
    <t>26/07/2008</t>
  </si>
  <si>
    <t>27/07/2008</t>
  </si>
  <si>
    <t>28/07/2008</t>
  </si>
  <si>
    <t>29/07/2008</t>
  </si>
  <si>
    <t>30/07/2008</t>
  </si>
  <si>
    <t>31/07/2008</t>
  </si>
  <si>
    <t>01/08/2008</t>
  </si>
  <si>
    <t>02/08/2008</t>
  </si>
  <si>
    <t>03/08/2008</t>
  </si>
  <si>
    <t>04/08/2008</t>
  </si>
  <si>
    <t>05/08/2008</t>
  </si>
  <si>
    <t>06/08/2008</t>
  </si>
  <si>
    <t>07/08/2008</t>
  </si>
  <si>
    <t>08/08/2008</t>
  </si>
  <si>
    <t>09/08/2008</t>
  </si>
  <si>
    <t>10/08/2008</t>
  </si>
  <si>
    <t>11/08/2008</t>
  </si>
  <si>
    <t>12/08/2008</t>
  </si>
  <si>
    <t>13/08/2008</t>
  </si>
  <si>
    <t>14/08/2008</t>
  </si>
  <si>
    <t>15/08/2008</t>
  </si>
  <si>
    <t>16/08/2008</t>
  </si>
  <si>
    <t>17/08/2008</t>
  </si>
  <si>
    <t>18/08/2008</t>
  </si>
  <si>
    <t>19/08/2008</t>
  </si>
  <si>
    <t>20/08/2008</t>
  </si>
  <si>
    <t>21/08/2008</t>
  </si>
  <si>
    <t>22/08/2008</t>
  </si>
  <si>
    <t>23/08/2008</t>
  </si>
  <si>
    <t>24/08/2008</t>
  </si>
  <si>
    <t>25/08/2008</t>
  </si>
  <si>
    <t>26/08/2008</t>
  </si>
  <si>
    <t>27/08/2008</t>
  </si>
  <si>
    <t>28/08/2008</t>
  </si>
  <si>
    <t>29/08/2008</t>
  </si>
  <si>
    <t>30/08/2008</t>
  </si>
  <si>
    <t>31/08/2008</t>
  </si>
  <si>
    <t>01/09/2008</t>
  </si>
  <si>
    <t>02/09/2008</t>
  </si>
  <si>
    <t>03/09/2008</t>
  </si>
  <si>
    <t>04/09/2008</t>
  </si>
  <si>
    <t>05/09/2008</t>
  </si>
  <si>
    <t>06/09/2008</t>
  </si>
  <si>
    <t>07/09/2008</t>
  </si>
  <si>
    <t>08/09/2008</t>
  </si>
  <si>
    <t>09/09/2008</t>
  </si>
  <si>
    <t>10/09/2008</t>
  </si>
  <si>
    <t>11/09/2008</t>
  </si>
  <si>
    <t>12/09/2008</t>
  </si>
  <si>
    <t>13/09/2008</t>
  </si>
  <si>
    <t>14/09/2008</t>
  </si>
  <si>
    <t>15/09/2008</t>
  </si>
  <si>
    <t>16/09/2008</t>
  </si>
  <si>
    <t>17/09/2008</t>
  </si>
  <si>
    <t>18/09/2008</t>
  </si>
  <si>
    <t>19/09/2008</t>
  </si>
  <si>
    <t>20/09/2008</t>
  </si>
  <si>
    <t>21/09/2008</t>
  </si>
  <si>
    <t>22/09/2008</t>
  </si>
  <si>
    <t>23/09/2008</t>
  </si>
  <si>
    <t>24/09/2008</t>
  </si>
  <si>
    <t>25/09/2008</t>
  </si>
  <si>
    <t>26/09/2008</t>
  </si>
  <si>
    <t>27/09/2008</t>
  </si>
  <si>
    <t>28/09/2008</t>
  </si>
  <si>
    <t>29/09/2008</t>
  </si>
  <si>
    <t>30/09/2008</t>
  </si>
  <si>
    <t>01/10/2008</t>
  </si>
  <si>
    <t>02/10/2008</t>
  </si>
  <si>
    <t>03/10/2008</t>
  </si>
  <si>
    <t>04/10/2008</t>
  </si>
  <si>
    <t>05/10/2008</t>
  </si>
  <si>
    <t>06/10/2008</t>
  </si>
  <si>
    <t>07/10/2008</t>
  </si>
  <si>
    <t>08/10/2008</t>
  </si>
  <si>
    <t>09/10/2008</t>
  </si>
  <si>
    <t>10/10/2008</t>
  </si>
  <si>
    <t>11/10/2008</t>
  </si>
  <si>
    <t>12/10/2008</t>
  </si>
  <si>
    <t>13/10/2008</t>
  </si>
  <si>
    <t>14/10/2008</t>
  </si>
  <si>
    <t>15/10/2008</t>
  </si>
  <si>
    <t>16/10/2008</t>
  </si>
  <si>
    <t>17/10/2008</t>
  </si>
  <si>
    <t>18/10/2008</t>
  </si>
  <si>
    <t>19/10/2008</t>
  </si>
  <si>
    <t>20/10/2008</t>
  </si>
  <si>
    <t>21/10/2008</t>
  </si>
  <si>
    <t>22/10/2008</t>
  </si>
  <si>
    <t>23/10/2008</t>
  </si>
  <si>
    <t>24/10/2008</t>
  </si>
  <si>
    <t>25/10/2008</t>
  </si>
  <si>
    <t>26/10/2008</t>
  </si>
  <si>
    <t>27/10/2008</t>
  </si>
  <si>
    <t>28/10/2008</t>
  </si>
  <si>
    <t>29/10/2008</t>
  </si>
  <si>
    <t>30/10/2008</t>
  </si>
  <si>
    <t>31/10/2008</t>
  </si>
  <si>
    <t>01/11/2008</t>
  </si>
  <si>
    <t>02/11/2008</t>
  </si>
  <si>
    <t>03/11/2008</t>
  </si>
  <si>
    <t>04/11/2008</t>
  </si>
  <si>
    <t>05/11/2008</t>
  </si>
  <si>
    <t>06/11/2008</t>
  </si>
  <si>
    <t>07/11/2008</t>
  </si>
  <si>
    <t>08/11/2008</t>
  </si>
  <si>
    <t>09/11/2008</t>
  </si>
  <si>
    <t>10/11/2008</t>
  </si>
  <si>
    <t>11/11/2008</t>
  </si>
  <si>
    <t>12/11/2008</t>
  </si>
  <si>
    <t>13/11/2008</t>
  </si>
  <si>
    <t>14/11/2008</t>
  </si>
  <si>
    <t>15/11/2008</t>
  </si>
  <si>
    <t>16/11/2008</t>
  </si>
  <si>
    <t>17/11/2008</t>
  </si>
  <si>
    <t>18/11/2008</t>
  </si>
  <si>
    <t>19/11/2008</t>
  </si>
  <si>
    <t>20/11/2008</t>
  </si>
  <si>
    <t>21/11/2008</t>
  </si>
  <si>
    <t>22/11/2008</t>
  </si>
  <si>
    <t>23/11/2008</t>
  </si>
  <si>
    <t>24/11/2008</t>
  </si>
  <si>
    <t>25/11/2008</t>
  </si>
  <si>
    <t>26/11/2008</t>
  </si>
  <si>
    <t>27/11/2008</t>
  </si>
  <si>
    <t>28/11/2008</t>
  </si>
  <si>
    <t>29/11/2008</t>
  </si>
  <si>
    <t>30/11/2008</t>
  </si>
  <si>
    <t>01/12/2008</t>
  </si>
  <si>
    <t>02/12/2008</t>
  </si>
  <si>
    <t>03/12/2008</t>
  </si>
  <si>
    <t>04/12/2008</t>
  </si>
  <si>
    <t>05/12/2008</t>
  </si>
  <si>
    <t>06/12/2008</t>
  </si>
  <si>
    <t>07/12/2008</t>
  </si>
  <si>
    <t>08/12/2008</t>
  </si>
  <si>
    <t>09/12/2008</t>
  </si>
  <si>
    <t>10/12/2008</t>
  </si>
  <si>
    <t>11/12/2008</t>
  </si>
  <si>
    <t>12/12/2008</t>
  </si>
  <si>
    <t>13/12/2008</t>
  </si>
  <si>
    <t>14/12/2008</t>
  </si>
  <si>
    <t>15/12/2008</t>
  </si>
  <si>
    <t>16/12/2008</t>
  </si>
  <si>
    <t>17/12/2008</t>
  </si>
  <si>
    <t>18/12/2008</t>
  </si>
  <si>
    <t>19/12/2008</t>
  </si>
  <si>
    <t>20/12/2008</t>
  </si>
  <si>
    <t>21/12/2008</t>
  </si>
  <si>
    <t>22/12/2008</t>
  </si>
  <si>
    <t>23/12/2008</t>
  </si>
  <si>
    <t>24/12/2008</t>
  </si>
  <si>
    <t>25/12/2008</t>
  </si>
  <si>
    <t>26/12/2008</t>
  </si>
  <si>
    <t>27/12/2008</t>
  </si>
  <si>
    <t>28/12/2008</t>
  </si>
  <si>
    <t>29/12/2008</t>
  </si>
  <si>
    <t>30/12/2008</t>
  </si>
  <si>
    <t>31/12/2008</t>
  </si>
  <si>
    <t>01/01/2009</t>
  </si>
  <si>
    <t>02/01/2009</t>
  </si>
  <si>
    <t>03/01/2009</t>
  </si>
  <si>
    <t>04/01/2009</t>
  </si>
  <si>
    <t>05/01/2009</t>
  </si>
  <si>
    <t>06/01/2009</t>
  </si>
  <si>
    <t>07/01/2009</t>
  </si>
  <si>
    <t>08/01/2009</t>
  </si>
  <si>
    <t>09/01/2009</t>
  </si>
  <si>
    <t>10/01/2009</t>
  </si>
  <si>
    <t>11/01/2009</t>
  </si>
  <si>
    <t>12/01/2009</t>
  </si>
  <si>
    <t>13/01/2009</t>
  </si>
  <si>
    <t>14/01/2009</t>
  </si>
  <si>
    <t>15/01/2009</t>
  </si>
  <si>
    <t>16/01/2009</t>
  </si>
  <si>
    <t>17/01/2009</t>
  </si>
  <si>
    <t>18/01/2009</t>
  </si>
  <si>
    <t>19/01/2009</t>
  </si>
  <si>
    <t>20/01/2009</t>
  </si>
  <si>
    <t>21/01/2009</t>
  </si>
  <si>
    <t>22/01/2009</t>
  </si>
  <si>
    <t>23/01/2009</t>
  </si>
  <si>
    <t>24/01/2009</t>
  </si>
  <si>
    <t>25/01/2009</t>
  </si>
  <si>
    <t>26/01/2009</t>
  </si>
  <si>
    <t>27/01/2009</t>
  </si>
  <si>
    <t>28/01/2009</t>
  </si>
  <si>
    <t>29/01/2009</t>
  </si>
  <si>
    <t>30/01/2009</t>
  </si>
  <si>
    <t>31/01/2009</t>
  </si>
  <si>
    <t>01/02/2009</t>
  </si>
  <si>
    <t>02/02/2009</t>
  </si>
  <si>
    <t>03/02/2009</t>
  </si>
  <si>
    <t>04/02/2009</t>
  </si>
  <si>
    <t>05/02/2009</t>
  </si>
  <si>
    <t>06/02/2009</t>
  </si>
  <si>
    <t>07/02/2009</t>
  </si>
  <si>
    <t>08/02/2009</t>
  </si>
  <si>
    <t>09/02/2009</t>
  </si>
  <si>
    <t>10/02/2009</t>
  </si>
  <si>
    <t>11/02/2009</t>
  </si>
  <si>
    <t>12/02/2009</t>
  </si>
  <si>
    <t>13/02/2009</t>
  </si>
  <si>
    <t>14/02/2009</t>
  </si>
  <si>
    <t>15/02/2009</t>
  </si>
  <si>
    <t>16/02/2009</t>
  </si>
  <si>
    <t>17/02/2009</t>
  </si>
  <si>
    <t>18/02/2009</t>
  </si>
  <si>
    <t>19/02/2009</t>
  </si>
  <si>
    <t>20/02/2009</t>
  </si>
  <si>
    <t>21/02/2009</t>
  </si>
  <si>
    <t>22/02/2009</t>
  </si>
  <si>
    <t>23/02/2009</t>
  </si>
  <si>
    <t>24/02/2009</t>
  </si>
  <si>
    <t>25/02/2009</t>
  </si>
  <si>
    <t>26/02/2009</t>
  </si>
  <si>
    <t>27/02/2009</t>
  </si>
  <si>
    <t>28/02/2009</t>
  </si>
  <si>
    <t>01/03/2009</t>
  </si>
  <si>
    <t>02/03/2009</t>
  </si>
  <si>
    <t>03/03/2009</t>
  </si>
  <si>
    <t>04/03/2009</t>
  </si>
  <si>
    <t>05/03/2009</t>
  </si>
  <si>
    <t>06/03/2009</t>
  </si>
  <si>
    <t>07/03/2009</t>
  </si>
  <si>
    <t>08/03/2009</t>
  </si>
  <si>
    <t>09/03/2009</t>
  </si>
  <si>
    <t>10/03/2009</t>
  </si>
  <si>
    <t>11/03/2009</t>
  </si>
  <si>
    <t>12/03/2009</t>
  </si>
  <si>
    <t>13/03/2009</t>
  </si>
  <si>
    <t>14/03/2009</t>
  </si>
  <si>
    <t>15/03/2009</t>
  </si>
  <si>
    <t>16/03/2009</t>
  </si>
  <si>
    <t>17/03/2009</t>
  </si>
  <si>
    <t>18/03/2009</t>
  </si>
  <si>
    <t>19/03/2009</t>
  </si>
  <si>
    <t>20/03/2009</t>
  </si>
  <si>
    <t>21/03/2009</t>
  </si>
  <si>
    <t>22/03/2009</t>
  </si>
  <si>
    <t>23/03/2009</t>
  </si>
  <si>
    <t>24/03/2009</t>
  </si>
  <si>
    <t>25/03/2009</t>
  </si>
  <si>
    <t>26/03/2009</t>
  </si>
  <si>
    <t>27/03/2009</t>
  </si>
  <si>
    <t>28/03/2009</t>
  </si>
  <si>
    <t>29/03/2009</t>
  </si>
  <si>
    <t>30/03/2009</t>
  </si>
  <si>
    <t>31/03/2009</t>
  </si>
  <si>
    <t>01/04/2009</t>
  </si>
  <si>
    <t>02/04/2009</t>
  </si>
  <si>
    <t>03/04/2009</t>
  </si>
  <si>
    <t>04/04/2009</t>
  </si>
  <si>
    <t>05/04/2009</t>
  </si>
  <si>
    <t>06/04/2009</t>
  </si>
  <si>
    <t>07/04/2009</t>
  </si>
  <si>
    <t>08/04/2009</t>
  </si>
  <si>
    <t>09/04/2009</t>
  </si>
  <si>
    <t>10/04/2009</t>
  </si>
  <si>
    <t>11/04/2009</t>
  </si>
  <si>
    <t>12/04/2009</t>
  </si>
  <si>
    <t>13/04/2009</t>
  </si>
  <si>
    <t>14/04/2009</t>
  </si>
  <si>
    <t>15/04/2009</t>
  </si>
  <si>
    <t>16/04/2009</t>
  </si>
  <si>
    <t>17/04/2009</t>
  </si>
  <si>
    <t>18/04/2009</t>
  </si>
  <si>
    <t>19/04/2009</t>
  </si>
  <si>
    <t>20/04/2009</t>
  </si>
  <si>
    <t>21/04/2009</t>
  </si>
  <si>
    <t>22/04/2009</t>
  </si>
  <si>
    <t>23/04/2009</t>
  </si>
  <si>
    <t>24/04/2009</t>
  </si>
  <si>
    <t>25/04/2009</t>
  </si>
  <si>
    <t>26/04/2009</t>
  </si>
  <si>
    <t>27/04/2009</t>
  </si>
  <si>
    <t>28/04/2009</t>
  </si>
  <si>
    <t>29/04/2009</t>
  </si>
  <si>
    <t>30/04/2009</t>
  </si>
  <si>
    <t>01/05/2009</t>
  </si>
  <si>
    <t>02/05/2009</t>
  </si>
  <si>
    <t>03/05/2009</t>
  </si>
  <si>
    <t>04/05/2009</t>
  </si>
  <si>
    <t>05/05/2009</t>
  </si>
  <si>
    <t>06/05/2009</t>
  </si>
  <si>
    <t>07/05/2009</t>
  </si>
  <si>
    <t>08/05/2009</t>
  </si>
  <si>
    <t>09/05/2009</t>
  </si>
  <si>
    <t>10/05/2009</t>
  </si>
  <si>
    <t>11/05/2009</t>
  </si>
  <si>
    <t>12/05/2009</t>
  </si>
  <si>
    <t>13/05/2009</t>
  </si>
  <si>
    <t>14/05/2009</t>
  </si>
  <si>
    <t>15/05/2009</t>
  </si>
  <si>
    <t>16/05/2009</t>
  </si>
  <si>
    <t>17/05/2009</t>
  </si>
  <si>
    <t>18/05/2009</t>
  </si>
  <si>
    <t>19/05/2009</t>
  </si>
  <si>
    <t>20/05/2009</t>
  </si>
  <si>
    <t>21/05/2009</t>
  </si>
  <si>
    <t>22/05/2009</t>
  </si>
  <si>
    <t>23/05/2009</t>
  </si>
  <si>
    <t>24/05/2009</t>
  </si>
  <si>
    <t>25/05/2009</t>
  </si>
  <si>
    <t>26/05/2009</t>
  </si>
  <si>
    <t>27/05/2009</t>
  </si>
  <si>
    <t>28/05/2009</t>
  </si>
  <si>
    <t>29/05/2009</t>
  </si>
  <si>
    <t>30/05/2009</t>
  </si>
  <si>
    <t>31/05/2009</t>
  </si>
  <si>
    <t>01/06/2009</t>
  </si>
  <si>
    <t>02/06/2009</t>
  </si>
  <si>
    <t>03/06/2009</t>
  </si>
  <si>
    <t>04/06/2009</t>
  </si>
  <si>
    <t>05/06/2009</t>
  </si>
  <si>
    <t>06/06/2009</t>
  </si>
  <si>
    <t>07/06/2009</t>
  </si>
  <si>
    <t>08/06/2009</t>
  </si>
  <si>
    <t>09/06/2009</t>
  </si>
  <si>
    <t>10/06/2009</t>
  </si>
  <si>
    <t>11/06/2009</t>
  </si>
  <si>
    <t>12/06/2009</t>
  </si>
  <si>
    <t>13/06/2009</t>
  </si>
  <si>
    <t>14/06/2009</t>
  </si>
  <si>
    <t>15/06/2009</t>
  </si>
  <si>
    <t>16/06/2009</t>
  </si>
  <si>
    <t>17/06/2009</t>
  </si>
  <si>
    <t>18/06/2009</t>
  </si>
  <si>
    <t>19/06/2009</t>
  </si>
  <si>
    <t>20/06/2009</t>
  </si>
  <si>
    <t>21/06/2009</t>
  </si>
  <si>
    <t>22/06/2009</t>
  </si>
  <si>
    <t>23/06/2009</t>
  </si>
  <si>
    <t>24/06/2009</t>
  </si>
  <si>
    <t>25/06/2009</t>
  </si>
  <si>
    <t>26/06/2009</t>
  </si>
  <si>
    <t>27/06/2009</t>
  </si>
  <si>
    <t>28/06/2009</t>
  </si>
  <si>
    <t>29/06/2009</t>
  </si>
  <si>
    <t>30/06/2009</t>
  </si>
  <si>
    <t>01/07/2009</t>
  </si>
  <si>
    <t>02/07/2009</t>
  </si>
  <si>
    <t>03/07/2009</t>
  </si>
  <si>
    <t>04/07/2009</t>
  </si>
  <si>
    <t>05/07/2009</t>
  </si>
  <si>
    <t>06/07/2009</t>
  </si>
  <si>
    <t>07/07/2009</t>
  </si>
  <si>
    <t>08/07/2009</t>
  </si>
  <si>
    <t>09/07/2009</t>
  </si>
  <si>
    <t>10/07/2009</t>
  </si>
  <si>
    <t>11/07/2009</t>
  </si>
  <si>
    <t>12/07/2009</t>
  </si>
  <si>
    <t>13/07/2009</t>
  </si>
  <si>
    <t>14/07/2009</t>
  </si>
  <si>
    <t>15/07/2009</t>
  </si>
  <si>
    <t>16/07/2009</t>
  </si>
  <si>
    <t>17/07/2009</t>
  </si>
  <si>
    <t>18/07/2009</t>
  </si>
  <si>
    <t>19/07/2009</t>
  </si>
  <si>
    <t>20/07/2009</t>
  </si>
  <si>
    <t>21/07/2009</t>
  </si>
  <si>
    <t>22/07/2009</t>
  </si>
  <si>
    <t>23/07/2009</t>
  </si>
  <si>
    <t>24/07/2009</t>
  </si>
  <si>
    <t>25/07/2009</t>
  </si>
  <si>
    <t>26/07/2009</t>
  </si>
  <si>
    <t>27/07/2009</t>
  </si>
  <si>
    <t>28/07/2009</t>
  </si>
  <si>
    <t>29/07/2009</t>
  </si>
  <si>
    <t>30/07/2009</t>
  </si>
  <si>
    <t>31/07/2009</t>
  </si>
  <si>
    <t>01/08/2009</t>
  </si>
  <si>
    <t>02/08/2009</t>
  </si>
  <si>
    <t>03/08/2009</t>
  </si>
  <si>
    <t>04/08/2009</t>
  </si>
  <si>
    <t>05/08/2009</t>
  </si>
  <si>
    <t>06/08/2009</t>
  </si>
  <si>
    <t>07/08/2009</t>
  </si>
  <si>
    <t>08/08/2009</t>
  </si>
  <si>
    <t>09/08/2009</t>
  </si>
  <si>
    <t>10/08/2009</t>
  </si>
  <si>
    <t>11/08/2009</t>
  </si>
  <si>
    <t>12/08/2009</t>
  </si>
  <si>
    <t>13/08/2009</t>
  </si>
  <si>
    <t>14/08/2009</t>
  </si>
  <si>
    <t>15/08/2009</t>
  </si>
  <si>
    <t>16/08/2009</t>
  </si>
  <si>
    <t>17/08/2009</t>
  </si>
  <si>
    <t>18/08/2009</t>
  </si>
  <si>
    <t>19/08/2009</t>
  </si>
  <si>
    <t>20/08/2009</t>
  </si>
  <si>
    <t>21/08/2009</t>
  </si>
  <si>
    <t>22/08/2009</t>
  </si>
  <si>
    <t>23/08/2009</t>
  </si>
  <si>
    <t>24/08/2009</t>
  </si>
  <si>
    <t>25/08/2009</t>
  </si>
  <si>
    <t>26/08/2009</t>
  </si>
  <si>
    <t>27/08/2009</t>
  </si>
  <si>
    <t>28/08/2009</t>
  </si>
  <si>
    <t>29/08/2009</t>
  </si>
  <si>
    <t>30/08/2009</t>
  </si>
  <si>
    <t>31/08/2009</t>
  </si>
  <si>
    <t>01/09/2009</t>
  </si>
  <si>
    <t>02/09/2009</t>
  </si>
  <si>
    <t>03/09/2009</t>
  </si>
  <si>
    <t>04/09/2009</t>
  </si>
  <si>
    <t>05/09/2009</t>
  </si>
  <si>
    <t>06/09/2009</t>
  </si>
  <si>
    <t>07/09/2009</t>
  </si>
  <si>
    <t>08/09/2009</t>
  </si>
  <si>
    <t>09/09/2009</t>
  </si>
  <si>
    <t>10/09/2009</t>
  </si>
  <si>
    <t>11/09/2009</t>
  </si>
  <si>
    <t>12/09/2009</t>
  </si>
  <si>
    <t>13/09/2009</t>
  </si>
  <si>
    <t>14/09/2009</t>
  </si>
  <si>
    <t>15/09/2009</t>
  </si>
  <si>
    <t>16/09/2009</t>
  </si>
  <si>
    <t>17/09/2009</t>
  </si>
  <si>
    <t>18/09/2009</t>
  </si>
  <si>
    <t>19/09/2009</t>
  </si>
  <si>
    <t>20/09/2009</t>
  </si>
  <si>
    <t>21/09/2009</t>
  </si>
  <si>
    <t>22/09/2009</t>
  </si>
  <si>
    <t>23/09/2009</t>
  </si>
  <si>
    <t>24/09/2009</t>
  </si>
  <si>
    <t>25/09/2009</t>
  </si>
  <si>
    <t>26/09/2009</t>
  </si>
  <si>
    <t>27/09/2009</t>
  </si>
  <si>
    <t>28/09/2009</t>
  </si>
  <si>
    <t>29/09/2009</t>
  </si>
  <si>
    <t>30/09/2009</t>
  </si>
  <si>
    <t>01/10/2009</t>
  </si>
  <si>
    <t>02/10/2009</t>
  </si>
  <si>
    <t>03/10/2009</t>
  </si>
  <si>
    <t>04/10/2009</t>
  </si>
  <si>
    <t>05/10/2009</t>
  </si>
  <si>
    <t>06/10/2009</t>
  </si>
  <si>
    <t>07/10/2009</t>
  </si>
  <si>
    <t>08/10/2009</t>
  </si>
  <si>
    <t>09/10/2009</t>
  </si>
  <si>
    <t>10/10/2009</t>
  </si>
  <si>
    <t>11/10/2009</t>
  </si>
  <si>
    <t>12/10/2009</t>
  </si>
  <si>
    <t>13/10/2009</t>
  </si>
  <si>
    <t>14/10/2009</t>
  </si>
  <si>
    <t>15/10/2009</t>
  </si>
  <si>
    <t>16/10/2009</t>
  </si>
  <si>
    <t>17/10/2009</t>
  </si>
  <si>
    <t>18/10/2009</t>
  </si>
  <si>
    <t>19/10/2009</t>
  </si>
  <si>
    <t>20/10/2009</t>
  </si>
  <si>
    <t>21/10/2009</t>
  </si>
  <si>
    <t>22/10/2009</t>
  </si>
  <si>
    <t>23/10/2009</t>
  </si>
  <si>
    <t>24/10/2009</t>
  </si>
  <si>
    <t>25/10/2009</t>
  </si>
  <si>
    <t>26/10/2009</t>
  </si>
  <si>
    <t>27/10/2009</t>
  </si>
  <si>
    <t>28/10/2009</t>
  </si>
  <si>
    <t>29/10/2009</t>
  </si>
  <si>
    <t>30/10/2009</t>
  </si>
  <si>
    <t>31/10/2009</t>
  </si>
  <si>
    <t>01/11/2009</t>
  </si>
  <si>
    <t>02/11/2009</t>
  </si>
  <si>
    <t>03/11/2009</t>
  </si>
  <si>
    <t>04/11/2009</t>
  </si>
  <si>
    <t>05/11/2009</t>
  </si>
  <si>
    <t>06/11/2009</t>
  </si>
  <si>
    <t>07/11/2009</t>
  </si>
  <si>
    <t>08/11/2009</t>
  </si>
  <si>
    <t>09/11/2009</t>
  </si>
  <si>
    <t>10/11/2009</t>
  </si>
  <si>
    <t>11/11/2009</t>
  </si>
  <si>
    <t>12/11/2009</t>
  </si>
  <si>
    <t>13/11/2009</t>
  </si>
  <si>
    <t>14/11/2009</t>
  </si>
  <si>
    <t>15/11/2009</t>
  </si>
  <si>
    <t>16/11/2009</t>
  </si>
  <si>
    <t>17/11/2009</t>
  </si>
  <si>
    <t>18/11/2009</t>
  </si>
  <si>
    <t>19/11/2009</t>
  </si>
  <si>
    <t>20/11/2009</t>
  </si>
  <si>
    <t>21/11/2009</t>
  </si>
  <si>
    <t>22/11/2009</t>
  </si>
  <si>
    <t>23/11/2009</t>
  </si>
  <si>
    <t>24/11/2009</t>
  </si>
  <si>
    <t>25/11/2009</t>
  </si>
  <si>
    <t>26/11/2009</t>
  </si>
  <si>
    <t>27/11/2009</t>
  </si>
  <si>
    <t>28/11/2009</t>
  </si>
  <si>
    <t>29/11/2009</t>
  </si>
  <si>
    <t>30/11/2009</t>
  </si>
  <si>
    <t>01/12/2009</t>
  </si>
  <si>
    <t>02/12/2009</t>
  </si>
  <si>
    <t>03/12/2009</t>
  </si>
  <si>
    <t>04/12/2009</t>
  </si>
  <si>
    <t>05/12/2009</t>
  </si>
  <si>
    <t>06/12/2009</t>
  </si>
  <si>
    <t>07/12/2009</t>
  </si>
  <si>
    <t>08/12/2009</t>
  </si>
  <si>
    <t>09/12/2009</t>
  </si>
  <si>
    <t>10/12/2009</t>
  </si>
  <si>
    <t>11/12/2009</t>
  </si>
  <si>
    <t>12/12/2009</t>
  </si>
  <si>
    <t>13/12/2009</t>
  </si>
  <si>
    <t>14/12/2009</t>
  </si>
  <si>
    <t>15/12/2009</t>
  </si>
  <si>
    <t>16/12/2009</t>
  </si>
  <si>
    <t>17/12/2009</t>
  </si>
  <si>
    <t>18/12/2009</t>
  </si>
  <si>
    <t>19/12/2009</t>
  </si>
  <si>
    <t>20/12/2009</t>
  </si>
  <si>
    <t>21/12/2009</t>
  </si>
  <si>
    <t>22/12/2009</t>
  </si>
  <si>
    <t>23/12/2009</t>
  </si>
  <si>
    <t>24/12/2009</t>
  </si>
  <si>
    <t>25/12/2009</t>
  </si>
  <si>
    <t>26/12/2009</t>
  </si>
  <si>
    <t>27/12/2009</t>
  </si>
  <si>
    <t>28/12/2009</t>
  </si>
  <si>
    <t>29/12/2009</t>
  </si>
  <si>
    <t>30/12/2009</t>
  </si>
  <si>
    <t>31/12/2009</t>
  </si>
  <si>
    <t>01/01/2010</t>
  </si>
  <si>
    <t>02/01/2010</t>
  </si>
  <si>
    <t>03/01/2010</t>
  </si>
  <si>
    <t>04/01/2010</t>
  </si>
  <si>
    <t>05/01/2010</t>
  </si>
  <si>
    <t>06/01/2010</t>
  </si>
  <si>
    <t>07/01/2010</t>
  </si>
  <si>
    <t>08/01/2010</t>
  </si>
  <si>
    <t>09/01/2010</t>
  </si>
  <si>
    <t>10/01/2010</t>
  </si>
  <si>
    <t>11/01/2010</t>
  </si>
  <si>
    <t>12/01/2010</t>
  </si>
  <si>
    <t>13/01/2010</t>
  </si>
  <si>
    <t>14/01/2010</t>
  </si>
  <si>
    <t>15/01/2010</t>
  </si>
  <si>
    <t>16/01/2010</t>
  </si>
  <si>
    <t>17/01/2010</t>
  </si>
  <si>
    <t>18/01/2010</t>
  </si>
  <si>
    <t>19/01/2010</t>
  </si>
  <si>
    <t>20/01/2010</t>
  </si>
  <si>
    <t>21/01/2010</t>
  </si>
  <si>
    <t>22/01/2010</t>
  </si>
  <si>
    <t>23/01/2010</t>
  </si>
  <si>
    <t>24/01/2010</t>
  </si>
  <si>
    <t>25/01/2010</t>
  </si>
  <si>
    <t>26/01/2010</t>
  </si>
  <si>
    <t>27/01/2010</t>
  </si>
  <si>
    <t>28/01/2010</t>
  </si>
  <si>
    <t>29/01/2010</t>
  </si>
  <si>
    <t>30/01/2010</t>
  </si>
  <si>
    <t>31/01/2010</t>
  </si>
  <si>
    <t>01/02/2010</t>
  </si>
  <si>
    <t>02/02/2010</t>
  </si>
  <si>
    <t>03/02/2010</t>
  </si>
  <si>
    <t>04/02/2010</t>
  </si>
  <si>
    <t>05/02/2010</t>
  </si>
  <si>
    <t>06/02/2010</t>
  </si>
  <si>
    <t>07/02/2010</t>
  </si>
  <si>
    <t>08/02/2010</t>
  </si>
  <si>
    <t>09/02/2010</t>
  </si>
  <si>
    <t>10/02/2010</t>
  </si>
  <si>
    <t>11/02/2010</t>
  </si>
  <si>
    <t>12/02/2010</t>
  </si>
  <si>
    <t>13/02/2010</t>
  </si>
  <si>
    <t>14/02/2010</t>
  </si>
  <si>
    <t>15/02/2010</t>
  </si>
  <si>
    <t>16/02/2010</t>
  </si>
  <si>
    <t>17/02/2010</t>
  </si>
  <si>
    <t>18/02/2010</t>
  </si>
  <si>
    <t>19/02/2010</t>
  </si>
  <si>
    <t>20/02/2010</t>
  </si>
  <si>
    <t>21/02/2010</t>
  </si>
  <si>
    <t>22/02/2010</t>
  </si>
  <si>
    <t>23/02/2010</t>
  </si>
  <si>
    <t>24/02/2010</t>
  </si>
  <si>
    <t>25/02/2010</t>
  </si>
  <si>
    <t>26/02/2010</t>
  </si>
  <si>
    <t>27/02/2010</t>
  </si>
  <si>
    <t>28/02/2010</t>
  </si>
  <si>
    <t>01/03/2010</t>
  </si>
  <si>
    <t>02/03/2010</t>
  </si>
  <si>
    <t>03/03/2010</t>
  </si>
  <si>
    <t>04/03/2010</t>
  </si>
  <si>
    <t>05/03/2010</t>
  </si>
  <si>
    <t>06/03/2010</t>
  </si>
  <si>
    <t>07/03/2010</t>
  </si>
  <si>
    <t>08/03/2010</t>
  </si>
  <si>
    <t>09/03/2010</t>
  </si>
  <si>
    <t>10/03/2010</t>
  </si>
  <si>
    <t>11/03/2010</t>
  </si>
  <si>
    <t>12/03/2010</t>
  </si>
  <si>
    <t>13/03/2010</t>
  </si>
  <si>
    <t>14/03/2010</t>
  </si>
  <si>
    <t>15/03/2010</t>
  </si>
  <si>
    <t>16/03/2010</t>
  </si>
  <si>
    <t>17/03/2010</t>
  </si>
  <si>
    <t>18/03/2010</t>
  </si>
  <si>
    <t>19/03/2010</t>
  </si>
  <si>
    <t>20/03/2010</t>
  </si>
  <si>
    <t>21/03/2010</t>
  </si>
  <si>
    <t>22/03/2010</t>
  </si>
  <si>
    <t>23/03/2010</t>
  </si>
  <si>
    <t>24/03/2010</t>
  </si>
  <si>
    <t>25/03/2010</t>
  </si>
  <si>
    <t>26/03/2010</t>
  </si>
  <si>
    <t>27/03/2010</t>
  </si>
  <si>
    <t>28/03/2010</t>
  </si>
  <si>
    <t>29/03/2010</t>
  </si>
  <si>
    <t>30/03/2010</t>
  </si>
  <si>
    <t>31/03/2010</t>
  </si>
  <si>
    <t>01/04/2010</t>
  </si>
  <si>
    <t>02/04/2010</t>
  </si>
  <si>
    <t>03/04/2010</t>
  </si>
  <si>
    <t>04/04/2010</t>
  </si>
  <si>
    <t>05/04/2010</t>
  </si>
  <si>
    <t>06/04/2010</t>
  </si>
  <si>
    <t>07/04/2010</t>
  </si>
  <si>
    <t>08/04/2010</t>
  </si>
  <si>
    <t>09/04/2010</t>
  </si>
  <si>
    <t>10/04/2010</t>
  </si>
  <si>
    <t>11/04/2010</t>
  </si>
  <si>
    <t>12/04/2010</t>
  </si>
  <si>
    <t>13/04/2010</t>
  </si>
  <si>
    <t>14/04/2010</t>
  </si>
  <si>
    <t>15/04/2010</t>
  </si>
  <si>
    <t>16/04/2010</t>
  </si>
  <si>
    <t>17/04/2010</t>
  </si>
  <si>
    <t>18/04/2010</t>
  </si>
  <si>
    <t>19/04/2010</t>
  </si>
  <si>
    <t>20/04/2010</t>
  </si>
  <si>
    <t>21/04/2010</t>
  </si>
  <si>
    <t>22/04/2010</t>
  </si>
  <si>
    <t>23/04/2010</t>
  </si>
  <si>
    <t>24/04/2010</t>
  </si>
  <si>
    <t>25/04/2010</t>
  </si>
  <si>
    <t>26/04/2010</t>
  </si>
  <si>
    <t>27/04/2010</t>
  </si>
  <si>
    <t>28/04/2010</t>
  </si>
  <si>
    <t>29/04/2010</t>
  </si>
  <si>
    <t>30/04/2010</t>
  </si>
  <si>
    <t>01/05/2010</t>
  </si>
  <si>
    <t>02/05/2010</t>
  </si>
  <si>
    <t>03/05/2010</t>
  </si>
  <si>
    <t>04/05/2010</t>
  </si>
  <si>
    <t>05/05/2010</t>
  </si>
  <si>
    <t>06/05/2010</t>
  </si>
  <si>
    <t>07/05/2010</t>
  </si>
  <si>
    <t>08/05/2010</t>
  </si>
  <si>
    <t>09/05/2010</t>
  </si>
  <si>
    <t>10/05/2010</t>
  </si>
  <si>
    <t>11/05/2010</t>
  </si>
  <si>
    <t>12/05/2010</t>
  </si>
  <si>
    <t>13/05/2010</t>
  </si>
  <si>
    <t>14/05/2010</t>
  </si>
  <si>
    <t>15/05/2010</t>
  </si>
  <si>
    <t>16/05/2010</t>
  </si>
  <si>
    <t>17/05/2010</t>
  </si>
  <si>
    <t>18/05/2010</t>
  </si>
  <si>
    <t>19/05/2010</t>
  </si>
  <si>
    <t>20/05/2010</t>
  </si>
  <si>
    <t>21/05/2010</t>
  </si>
  <si>
    <t>22/05/2010</t>
  </si>
  <si>
    <t>23/05/2010</t>
  </si>
  <si>
    <t>24/05/2010</t>
  </si>
  <si>
    <t>25/05/2010</t>
  </si>
  <si>
    <t>26/05/2010</t>
  </si>
  <si>
    <t>27/05/2010</t>
  </si>
  <si>
    <t>28/05/2010</t>
  </si>
  <si>
    <t>29/05/2010</t>
  </si>
  <si>
    <t>30/05/2010</t>
  </si>
  <si>
    <t>31/05/2010</t>
  </si>
  <si>
    <t>01/06/2010</t>
  </si>
  <si>
    <t>02/06/2010</t>
  </si>
  <si>
    <t>03/06/2010</t>
  </si>
  <si>
    <t>04/06/2010</t>
  </si>
  <si>
    <t>05/06/2010</t>
  </si>
  <si>
    <t>06/06/2010</t>
  </si>
  <si>
    <t>07/06/2010</t>
  </si>
  <si>
    <t>08/06/2010</t>
  </si>
  <si>
    <t>09/06/2010</t>
  </si>
  <si>
    <t>10/06/2010</t>
  </si>
  <si>
    <t>11/06/2010</t>
  </si>
  <si>
    <t>12/06/2010</t>
  </si>
  <si>
    <t>13/06/2010</t>
  </si>
  <si>
    <t>14/06/2010</t>
  </si>
  <si>
    <t>15/06/2010</t>
  </si>
  <si>
    <t>16/06/2010</t>
  </si>
  <si>
    <t>17/06/2010</t>
  </si>
  <si>
    <t>18/06/2010</t>
  </si>
  <si>
    <t>19/06/2010</t>
  </si>
  <si>
    <t>20/06/2010</t>
  </si>
  <si>
    <t>21/06/2010</t>
  </si>
  <si>
    <t>22/06/2010</t>
  </si>
  <si>
    <t>23/06/2010</t>
  </si>
  <si>
    <t>24/06/2010</t>
  </si>
  <si>
    <t>25/06/2010</t>
  </si>
  <si>
    <t>26/06/2010</t>
  </si>
  <si>
    <t>27/06/2010</t>
  </si>
  <si>
    <t>28/06/2010</t>
  </si>
  <si>
    <t>29/06/2010</t>
  </si>
  <si>
    <t>30/06/2010</t>
  </si>
  <si>
    <t>01/07/2010</t>
  </si>
  <si>
    <t>02/07/2010</t>
  </si>
  <si>
    <t>03/07/2010</t>
  </si>
  <si>
    <t>04/07/2010</t>
  </si>
  <si>
    <t>05/07/2010</t>
  </si>
  <si>
    <t>06/07/2010</t>
  </si>
  <si>
    <t>07/07/2010</t>
  </si>
  <si>
    <t>08/07/2010</t>
  </si>
  <si>
    <t>09/07/2010</t>
  </si>
  <si>
    <t>10/07/2010</t>
  </si>
  <si>
    <t>11/07/2010</t>
  </si>
  <si>
    <t>12/07/2010</t>
  </si>
  <si>
    <t>13/07/2010</t>
  </si>
  <si>
    <t>14/07/2010</t>
  </si>
  <si>
    <t>15/07/2010</t>
  </si>
  <si>
    <t>16/07/2010</t>
  </si>
  <si>
    <t>17/07/2010</t>
  </si>
  <si>
    <t>18/07/2010</t>
  </si>
  <si>
    <t>19/07/2010</t>
  </si>
  <si>
    <t>20/07/2010</t>
  </si>
  <si>
    <t>21/07/2010</t>
  </si>
  <si>
    <t>22/07/2010</t>
  </si>
  <si>
    <t>23/07/2010</t>
  </si>
  <si>
    <t>24/07/2010</t>
  </si>
  <si>
    <t>25/07/2010</t>
  </si>
  <si>
    <t>26/07/2010</t>
  </si>
  <si>
    <t>27/07/2010</t>
  </si>
  <si>
    <t>28/07/2010</t>
  </si>
  <si>
    <t>29/07/2010</t>
  </si>
  <si>
    <t>30/07/2010</t>
  </si>
  <si>
    <t>31/07/2010</t>
  </si>
  <si>
    <t>01/08/2010</t>
  </si>
  <si>
    <t>02/08/2010</t>
  </si>
  <si>
    <t>03/08/2010</t>
  </si>
  <si>
    <t>04/08/2010</t>
  </si>
  <si>
    <t>05/08/2010</t>
  </si>
  <si>
    <t>06/08/2010</t>
  </si>
  <si>
    <t>07/08/2010</t>
  </si>
  <si>
    <t>08/08/2010</t>
  </si>
  <si>
    <t>09/08/2010</t>
  </si>
  <si>
    <t>10/08/2010</t>
  </si>
  <si>
    <t>11/08/2010</t>
  </si>
  <si>
    <t>12/08/2010</t>
  </si>
  <si>
    <t>13/08/2010</t>
  </si>
  <si>
    <t>14/08/2010</t>
  </si>
  <si>
    <t>15/08/2010</t>
  </si>
  <si>
    <t>16/08/2010</t>
  </si>
  <si>
    <t>17/08/2010</t>
  </si>
  <si>
    <t>18/08/2010</t>
  </si>
  <si>
    <t>19/08/2010</t>
  </si>
  <si>
    <t>20/08/2010</t>
  </si>
  <si>
    <t>21/08/2010</t>
  </si>
  <si>
    <t>22/08/2010</t>
  </si>
  <si>
    <t>23/08/2010</t>
  </si>
  <si>
    <t>24/08/2010</t>
  </si>
  <si>
    <t>25/08/2010</t>
  </si>
  <si>
    <t>26/08/2010</t>
  </si>
  <si>
    <t>27/08/2010</t>
  </si>
  <si>
    <t>28/08/2010</t>
  </si>
  <si>
    <t>29/08/2010</t>
  </si>
  <si>
    <t>30/08/2010</t>
  </si>
  <si>
    <t>31/08/2010</t>
  </si>
  <si>
    <t>01/09/2010</t>
  </si>
  <si>
    <t>02/09/2010</t>
  </si>
  <si>
    <t>03/09/2010</t>
  </si>
  <si>
    <t>04/09/2010</t>
  </si>
  <si>
    <t>05/09/2010</t>
  </si>
  <si>
    <t>06/09/2010</t>
  </si>
  <si>
    <t>07/09/2010</t>
  </si>
  <si>
    <t>08/09/2010</t>
  </si>
  <si>
    <t>09/09/2010</t>
  </si>
  <si>
    <t>10/09/2010</t>
  </si>
  <si>
    <t>11/09/2010</t>
  </si>
  <si>
    <t>12/09/2010</t>
  </si>
  <si>
    <t>13/09/2010</t>
  </si>
  <si>
    <t>14/09/2010</t>
  </si>
  <si>
    <t>15/09/2010</t>
  </si>
  <si>
    <t>16/09/2010</t>
  </si>
  <si>
    <t>17/09/2010</t>
  </si>
  <si>
    <t>18/09/2010</t>
  </si>
  <si>
    <t>19/09/2010</t>
  </si>
  <si>
    <t>20/09/2010</t>
  </si>
  <si>
    <t>21/09/2010</t>
  </si>
  <si>
    <t>22/09/2010</t>
  </si>
  <si>
    <t>23/09/2010</t>
  </si>
  <si>
    <t>24/09/2010</t>
  </si>
  <si>
    <t>25/09/2010</t>
  </si>
  <si>
    <t>26/09/2010</t>
  </si>
  <si>
    <t>27/09/2010</t>
  </si>
  <si>
    <t>28/09/2010</t>
  </si>
  <si>
    <t>29/09/2010</t>
  </si>
  <si>
    <t>30/09/2010</t>
  </si>
  <si>
    <t>01/10/2010</t>
  </si>
  <si>
    <t>02/10/2010</t>
  </si>
  <si>
    <t>03/10/2010</t>
  </si>
  <si>
    <t>04/10/2010</t>
  </si>
  <si>
    <t>05/10/2010</t>
  </si>
  <si>
    <t>06/10/2010</t>
  </si>
  <si>
    <t>07/10/2010</t>
  </si>
  <si>
    <t>08/10/2010</t>
  </si>
  <si>
    <t>09/10/2010</t>
  </si>
  <si>
    <t>10/10/2010</t>
  </si>
  <si>
    <t>11/10/2010</t>
  </si>
  <si>
    <t>12/10/2010</t>
  </si>
  <si>
    <t>13/10/2010</t>
  </si>
  <si>
    <t>14/10/2010</t>
  </si>
  <si>
    <t>15/10/2010</t>
  </si>
  <si>
    <t>16/10/2010</t>
  </si>
  <si>
    <t>17/10/2010</t>
  </si>
  <si>
    <t>18/10/2010</t>
  </si>
  <si>
    <t>19/10/2010</t>
  </si>
  <si>
    <t>20/10/2010</t>
  </si>
  <si>
    <t>21/10/2010</t>
  </si>
  <si>
    <t>22/10/2010</t>
  </si>
  <si>
    <t>23/10/2010</t>
  </si>
  <si>
    <t>24/10/2010</t>
  </si>
  <si>
    <t>25/10/2010</t>
  </si>
  <si>
    <t>26/10/2010</t>
  </si>
  <si>
    <t>27/10/2010</t>
  </si>
  <si>
    <t>28/10/2010</t>
  </si>
  <si>
    <t>29/10/2010</t>
  </si>
  <si>
    <t>30/10/2010</t>
  </si>
  <si>
    <t>31/10/2010</t>
  </si>
  <si>
    <t>01/11/2010</t>
  </si>
  <si>
    <t>02/11/2010</t>
  </si>
  <si>
    <t>03/11/2010</t>
  </si>
  <si>
    <t>04/11/2010</t>
  </si>
  <si>
    <t>05/11/2010</t>
  </si>
  <si>
    <t>06/11/2010</t>
  </si>
  <si>
    <t>07/11/2010</t>
  </si>
  <si>
    <t>08/11/2010</t>
  </si>
  <si>
    <t>09/11/2010</t>
  </si>
  <si>
    <t>10/11/2010</t>
  </si>
  <si>
    <t>11/11/2010</t>
  </si>
  <si>
    <t>12/11/2010</t>
  </si>
  <si>
    <t>13/11/2010</t>
  </si>
  <si>
    <t>14/11/2010</t>
  </si>
  <si>
    <t>15/11/2010</t>
  </si>
  <si>
    <t>16/11/2010</t>
  </si>
  <si>
    <t>17/11/2010</t>
  </si>
  <si>
    <t>18/11/2010</t>
  </si>
  <si>
    <t>19/11/2010</t>
  </si>
  <si>
    <t>20/11/2010</t>
  </si>
  <si>
    <t>21/11/2010</t>
  </si>
  <si>
    <t>22/11/2010</t>
  </si>
  <si>
    <t>23/11/2010</t>
  </si>
  <si>
    <t>24/11/2010</t>
  </si>
  <si>
    <t>25/11/2010</t>
  </si>
  <si>
    <t>26/11/2010</t>
  </si>
  <si>
    <t>27/11/2010</t>
  </si>
  <si>
    <t>28/11/2010</t>
  </si>
  <si>
    <t>29/11/2010</t>
  </si>
  <si>
    <t>30/11/2010</t>
  </si>
  <si>
    <t>01/12/2010</t>
  </si>
  <si>
    <t>02/12/2010</t>
  </si>
  <si>
    <t>03/12/2010</t>
  </si>
  <si>
    <t>04/12/2010</t>
  </si>
  <si>
    <t>05/12/2010</t>
  </si>
  <si>
    <t>06/12/2010</t>
  </si>
  <si>
    <t>07/12/2010</t>
  </si>
  <si>
    <t>08/12/2010</t>
  </si>
  <si>
    <t>09/12/2010</t>
  </si>
  <si>
    <t>10/12/2010</t>
  </si>
  <si>
    <t>11/12/2010</t>
  </si>
  <si>
    <t>12/12/2010</t>
  </si>
  <si>
    <t>13/12/2010</t>
  </si>
  <si>
    <t>14/12/2010</t>
  </si>
  <si>
    <t>15/12/2010</t>
  </si>
  <si>
    <t>16/12/2010</t>
  </si>
  <si>
    <t>17/12/2010</t>
  </si>
  <si>
    <t>18/12/2010</t>
  </si>
  <si>
    <t>19/12/2010</t>
  </si>
  <si>
    <t>20/12/2010</t>
  </si>
  <si>
    <t>21/12/2010</t>
  </si>
  <si>
    <t>22/12/2010</t>
  </si>
  <si>
    <t>23/12/2010</t>
  </si>
  <si>
    <t>24/12/2010</t>
  </si>
  <si>
    <t>25/12/2010</t>
  </si>
  <si>
    <t>26/12/2010</t>
  </si>
  <si>
    <t>27/12/2010</t>
  </si>
  <si>
    <t>28/12/2010</t>
  </si>
  <si>
    <t>29/12/2010</t>
  </si>
  <si>
    <t>30/12/2010</t>
  </si>
  <si>
    <t>31/12/2010</t>
  </si>
  <si>
    <t>01/01/2011</t>
  </si>
  <si>
    <t>02/01/2011</t>
  </si>
  <si>
    <t>03/01/2011</t>
  </si>
  <si>
    <t>04/01/2011</t>
  </si>
  <si>
    <t>05/01/2011</t>
  </si>
  <si>
    <t>06/01/2011</t>
  </si>
  <si>
    <t>07/01/2011</t>
  </si>
  <si>
    <t>08/01/2011</t>
  </si>
  <si>
    <t>09/01/2011</t>
  </si>
  <si>
    <t>10/01/2011</t>
  </si>
  <si>
    <t>11/01/2011</t>
  </si>
  <si>
    <t>12/01/2011</t>
  </si>
  <si>
    <t>13/01/2011</t>
  </si>
  <si>
    <t>14/01/2011</t>
  </si>
  <si>
    <t>15/01/2011</t>
  </si>
  <si>
    <t>16/01/2011</t>
  </si>
  <si>
    <t>17/01/2011</t>
  </si>
  <si>
    <t>18/01/2011</t>
  </si>
  <si>
    <t>19/01/2011</t>
  </si>
  <si>
    <t>20/01/2011</t>
  </si>
  <si>
    <t>21/01/2011</t>
  </si>
  <si>
    <t>22/01/2011</t>
  </si>
  <si>
    <t>23/01/2011</t>
  </si>
  <si>
    <t>24/01/2011</t>
  </si>
  <si>
    <t>25/01/2011</t>
  </si>
  <si>
    <t>26/01/2011</t>
  </si>
  <si>
    <t>27/01/2011</t>
  </si>
  <si>
    <t>28/01/2011</t>
  </si>
  <si>
    <t>29/01/2011</t>
  </si>
  <si>
    <t>30/01/2011</t>
  </si>
  <si>
    <t>31/01/2011</t>
  </si>
  <si>
    <t>01/02/2011</t>
  </si>
  <si>
    <t>02/02/2011</t>
  </si>
  <si>
    <t>03/02/2011</t>
  </si>
  <si>
    <t>04/02/2011</t>
  </si>
  <si>
    <t>05/02/2011</t>
  </si>
  <si>
    <t>06/02/2011</t>
  </si>
  <si>
    <t>07/02/2011</t>
  </si>
  <si>
    <t>08/02/2011</t>
  </si>
  <si>
    <t>09/02/2011</t>
  </si>
  <si>
    <t>10/02/2011</t>
  </si>
  <si>
    <t>11/02/2011</t>
  </si>
  <si>
    <t>12/02/2011</t>
  </si>
  <si>
    <t>13/02/2011</t>
  </si>
  <si>
    <t>14/02/2011</t>
  </si>
  <si>
    <t>15/02/2011</t>
  </si>
  <si>
    <t>16/02/2011</t>
  </si>
  <si>
    <t>17/02/2011</t>
  </si>
  <si>
    <t>18/02/2011</t>
  </si>
  <si>
    <t>19/02/2011</t>
  </si>
  <si>
    <t>20/02/2011</t>
  </si>
  <si>
    <t>21/02/2011</t>
  </si>
  <si>
    <t>22/02/2011</t>
  </si>
  <si>
    <t>23/02/2011</t>
  </si>
  <si>
    <t>24/02/2011</t>
  </si>
  <si>
    <t>25/02/2011</t>
  </si>
  <si>
    <t>26/02/2011</t>
  </si>
  <si>
    <t>27/02/2011</t>
  </si>
  <si>
    <t>28/02/2011</t>
  </si>
  <si>
    <t>01/03/2011</t>
  </si>
  <si>
    <t>02/03/2011</t>
  </si>
  <si>
    <t>03/03/2011</t>
  </si>
  <si>
    <t>04/03/2011</t>
  </si>
  <si>
    <t>05/03/2011</t>
  </si>
  <si>
    <t>06/03/2011</t>
  </si>
  <si>
    <t>07/03/2011</t>
  </si>
  <si>
    <t>08/03/2011</t>
  </si>
  <si>
    <t>09/03/2011</t>
  </si>
  <si>
    <t>10/03/2011</t>
  </si>
  <si>
    <t>11/03/2011</t>
  </si>
  <si>
    <t>12/03/2011</t>
  </si>
  <si>
    <t>13/03/2011</t>
  </si>
  <si>
    <t>14/03/2011</t>
  </si>
  <si>
    <t>15/03/2011</t>
  </si>
  <si>
    <t>16/03/2011</t>
  </si>
  <si>
    <t>17/03/2011</t>
  </si>
  <si>
    <t>18/03/2011</t>
  </si>
  <si>
    <t>19/03/2011</t>
  </si>
  <si>
    <t>20/03/2011</t>
  </si>
  <si>
    <t>21/03/2011</t>
  </si>
  <si>
    <t>22/03/2011</t>
  </si>
  <si>
    <t>23/03/2011</t>
  </si>
  <si>
    <t>24/03/2011</t>
  </si>
  <si>
    <t>25/03/2011</t>
  </si>
  <si>
    <t>26/03/2011</t>
  </si>
  <si>
    <t>27/03/2011</t>
  </si>
  <si>
    <t>28/03/2011</t>
  </si>
  <si>
    <t>29/03/2011</t>
  </si>
  <si>
    <t>30/03/2011</t>
  </si>
  <si>
    <t>31/03/2011</t>
  </si>
  <si>
    <t>01/04/2011</t>
  </si>
  <si>
    <t>02/04/2011</t>
  </si>
  <si>
    <t>03/04/2011</t>
  </si>
  <si>
    <t>04/04/2011</t>
  </si>
  <si>
    <t>05/04/2011</t>
  </si>
  <si>
    <t>06/04/2011</t>
  </si>
  <si>
    <t>07/04/2011</t>
  </si>
  <si>
    <t>08/04/2011</t>
  </si>
  <si>
    <t>09/04/2011</t>
  </si>
  <si>
    <t>10/04/2011</t>
  </si>
  <si>
    <t>11/04/2011</t>
  </si>
  <si>
    <t>12/04/2011</t>
  </si>
  <si>
    <t>13/04/2011</t>
  </si>
  <si>
    <t>14/04/2011</t>
  </si>
  <si>
    <t>15/04/2011</t>
  </si>
  <si>
    <t>16/04/2011</t>
  </si>
  <si>
    <t>17/04/2011</t>
  </si>
  <si>
    <t>18/04/2011</t>
  </si>
  <si>
    <t>19/04/2011</t>
  </si>
  <si>
    <t>20/04/2011</t>
  </si>
  <si>
    <t>21/04/2011</t>
  </si>
  <si>
    <t>22/04/2011</t>
  </si>
  <si>
    <t>23/04/2011</t>
  </si>
  <si>
    <t>24/04/2011</t>
  </si>
  <si>
    <t>25/04/2011</t>
  </si>
  <si>
    <t>26/04/2011</t>
  </si>
  <si>
    <t>27/04/2011</t>
  </si>
  <si>
    <t>28/04/2011</t>
  </si>
  <si>
    <t>29/04/2011</t>
  </si>
  <si>
    <t>30/04/2011</t>
  </si>
  <si>
    <t>01/05/2011</t>
  </si>
  <si>
    <t>02/05/2011</t>
  </si>
  <si>
    <t>03/05/2011</t>
  </si>
  <si>
    <t>04/05/2011</t>
  </si>
  <si>
    <t>05/05/2011</t>
  </si>
  <si>
    <t>06/05/2011</t>
  </si>
  <si>
    <t>07/05/2011</t>
  </si>
  <si>
    <t>08/05/2011</t>
  </si>
  <si>
    <t>09/05/2011</t>
  </si>
  <si>
    <t>10/05/2011</t>
  </si>
  <si>
    <t>11/05/2011</t>
  </si>
  <si>
    <t>12/05/2011</t>
  </si>
  <si>
    <t>13/05/2011</t>
  </si>
  <si>
    <t>14/05/2011</t>
  </si>
  <si>
    <t>15/05/2011</t>
  </si>
  <si>
    <t>16/05/2011</t>
  </si>
  <si>
    <t>17/05/2011</t>
  </si>
  <si>
    <t>18/05/2011</t>
  </si>
  <si>
    <t>19/05/2011</t>
  </si>
  <si>
    <t>20/05/2011</t>
  </si>
  <si>
    <t>21/05/2011</t>
  </si>
  <si>
    <t>22/05/2011</t>
  </si>
  <si>
    <t>23/05/2011</t>
  </si>
  <si>
    <t>24/05/2011</t>
  </si>
  <si>
    <t>25/05/2011</t>
  </si>
  <si>
    <t>26/05/2011</t>
  </si>
  <si>
    <t>27/05/2011</t>
  </si>
  <si>
    <t>28/05/2011</t>
  </si>
  <si>
    <t>29/05/2011</t>
  </si>
  <si>
    <t>30/05/2011</t>
  </si>
  <si>
    <t>31/05/2011</t>
  </si>
  <si>
    <t>01/06/2011</t>
  </si>
  <si>
    <t>02/06/2011</t>
  </si>
  <si>
    <t>03/06/2011</t>
  </si>
  <si>
    <t>04/06/2011</t>
  </si>
  <si>
    <t>05/06/2011</t>
  </si>
  <si>
    <t>06/06/2011</t>
  </si>
  <si>
    <t>07/06/2011</t>
  </si>
  <si>
    <t>08/06/2011</t>
  </si>
  <si>
    <t>09/06/2011</t>
  </si>
  <si>
    <t>10/06/2011</t>
  </si>
  <si>
    <t>11/06/2011</t>
  </si>
  <si>
    <t>12/06/2011</t>
  </si>
  <si>
    <t>13/06/2011</t>
  </si>
  <si>
    <t>14/06/2011</t>
  </si>
  <si>
    <t>15/06/2011</t>
  </si>
  <si>
    <t>16/06/2011</t>
  </si>
  <si>
    <t>17/06/2011</t>
  </si>
  <si>
    <t>18/06/2011</t>
  </si>
  <si>
    <t>19/06/2011</t>
  </si>
  <si>
    <t>20/06/2011</t>
  </si>
  <si>
    <t>21/06/2011</t>
  </si>
  <si>
    <t>22/06/2011</t>
  </si>
  <si>
    <t>23/06/2011</t>
  </si>
  <si>
    <t>24/06/2011</t>
  </si>
  <si>
    <t>25/06/2011</t>
  </si>
  <si>
    <t>26/06/2011</t>
  </si>
  <si>
    <t>27/06/2011</t>
  </si>
  <si>
    <t>28/06/2011</t>
  </si>
  <si>
    <t>29/06/2011</t>
  </si>
  <si>
    <t>30/06/2011</t>
  </si>
  <si>
    <t>01/07/2011</t>
  </si>
  <si>
    <t>02/07/2011</t>
  </si>
  <si>
    <t>03/07/2011</t>
  </si>
  <si>
    <t>04/07/2011</t>
  </si>
  <si>
    <t>05/07/2011</t>
  </si>
  <si>
    <t>06/07/2011</t>
  </si>
  <si>
    <t>07/07/2011</t>
  </si>
  <si>
    <t>08/07/2011</t>
  </si>
  <si>
    <t>09/07/2011</t>
  </si>
  <si>
    <t>10/07/2011</t>
  </si>
  <si>
    <t>11/07/2011</t>
  </si>
  <si>
    <t>12/07/2011</t>
  </si>
  <si>
    <t>13/07/2011</t>
  </si>
  <si>
    <t>14/07/2011</t>
  </si>
  <si>
    <t>15/07/2011</t>
  </si>
  <si>
    <t>16/07/2011</t>
  </si>
  <si>
    <t>17/07/2011</t>
  </si>
  <si>
    <t>18/07/2011</t>
  </si>
  <si>
    <t>19/07/2011</t>
  </si>
  <si>
    <t>20/07/2011</t>
  </si>
  <si>
    <t>21/07/2011</t>
  </si>
  <si>
    <t>22/07/2011</t>
  </si>
  <si>
    <t>23/07/2011</t>
  </si>
  <si>
    <t>24/07/2011</t>
  </si>
  <si>
    <t>25/07/2011</t>
  </si>
  <si>
    <t>26/07/2011</t>
  </si>
  <si>
    <t>27/07/2011</t>
  </si>
  <si>
    <t>28/07/2011</t>
  </si>
  <si>
    <t>29/07/2011</t>
  </si>
  <si>
    <t>30/07/2011</t>
  </si>
  <si>
    <t>31/07/2011</t>
  </si>
  <si>
    <t>01/08/2011</t>
  </si>
  <si>
    <t>02/08/2011</t>
  </si>
  <si>
    <t>03/08/2011</t>
  </si>
  <si>
    <t>04/08/2011</t>
  </si>
  <si>
    <t>05/08/2011</t>
  </si>
  <si>
    <t>06/08/2011</t>
  </si>
  <si>
    <t>07/08/2011</t>
  </si>
  <si>
    <t>08/08/2011</t>
  </si>
  <si>
    <t>09/08/2011</t>
  </si>
  <si>
    <t>10/08/2011</t>
  </si>
  <si>
    <t>11/08/2011</t>
  </si>
  <si>
    <t>12/08/2011</t>
  </si>
  <si>
    <t>13/08/2011</t>
  </si>
  <si>
    <t>14/08/2011</t>
  </si>
  <si>
    <t>15/08/2011</t>
  </si>
  <si>
    <t>16/08/2011</t>
  </si>
  <si>
    <t>17/08/2011</t>
  </si>
  <si>
    <t>18/08/2011</t>
  </si>
  <si>
    <t>19/08/2011</t>
  </si>
  <si>
    <t>20/08/2011</t>
  </si>
  <si>
    <t>21/08/2011</t>
  </si>
  <si>
    <t>22/08/2011</t>
  </si>
  <si>
    <t>23/08/2011</t>
  </si>
  <si>
    <t>24/08/2011</t>
  </si>
  <si>
    <t>25/08/2011</t>
  </si>
  <si>
    <t>26/08/2011</t>
  </si>
  <si>
    <t>27/08/2011</t>
  </si>
  <si>
    <t>28/08/2011</t>
  </si>
  <si>
    <t>29/08/2011</t>
  </si>
  <si>
    <t>30/08/2011</t>
  </si>
  <si>
    <t>31/08/2011</t>
  </si>
  <si>
    <t>01/09/2011</t>
  </si>
  <si>
    <t>02/09/2011</t>
  </si>
  <si>
    <t>03/09/2011</t>
  </si>
  <si>
    <t>04/09/2011</t>
  </si>
  <si>
    <t>05/09/2011</t>
  </si>
  <si>
    <t>06/09/2011</t>
  </si>
  <si>
    <t>07/09/2011</t>
  </si>
  <si>
    <t>08/09/2011</t>
  </si>
  <si>
    <t>09/09/2011</t>
  </si>
  <si>
    <t>10/09/2011</t>
  </si>
  <si>
    <t>11/09/2011</t>
  </si>
  <si>
    <t>12/09/2011</t>
  </si>
  <si>
    <t>13/09/2011</t>
  </si>
  <si>
    <t>14/09/2011</t>
  </si>
  <si>
    <t>15/09/2011</t>
  </si>
  <si>
    <t>16/09/2011</t>
  </si>
  <si>
    <t>17/09/2011</t>
  </si>
  <si>
    <t>18/09/2011</t>
  </si>
  <si>
    <t>19/09/2011</t>
  </si>
  <si>
    <t>20/09/2011</t>
  </si>
  <si>
    <t>21/09/2011</t>
  </si>
  <si>
    <t>22/09/2011</t>
  </si>
  <si>
    <t>23/09/2011</t>
  </si>
  <si>
    <t>24/09/2011</t>
  </si>
  <si>
    <t>25/09/2011</t>
  </si>
  <si>
    <t>26/09/2011</t>
  </si>
  <si>
    <t>27/09/2011</t>
  </si>
  <si>
    <t>28/09/2011</t>
  </si>
  <si>
    <t>29/09/2011</t>
  </si>
  <si>
    <t>30/09/2011</t>
  </si>
  <si>
    <t>01/10/2011</t>
  </si>
  <si>
    <t>02/10/2011</t>
  </si>
  <si>
    <t>03/10/2011</t>
  </si>
  <si>
    <t>04/10/2011</t>
  </si>
  <si>
    <t>05/10/2011</t>
  </si>
  <si>
    <t>06/10/2011</t>
  </si>
  <si>
    <t>07/10/2011</t>
  </si>
  <si>
    <t>08/10/2011</t>
  </si>
  <si>
    <t>09/10/2011</t>
  </si>
  <si>
    <t>10/10/2011</t>
  </si>
  <si>
    <t>11/10/2011</t>
  </si>
  <si>
    <t>12/10/2011</t>
  </si>
  <si>
    <t>13/10/2011</t>
  </si>
  <si>
    <t>14/10/2011</t>
  </si>
  <si>
    <t>15/10/2011</t>
  </si>
  <si>
    <t>16/10/2011</t>
  </si>
  <si>
    <t>17/10/2011</t>
  </si>
  <si>
    <t>18/10/2011</t>
  </si>
  <si>
    <t>19/10/2011</t>
  </si>
  <si>
    <t>20/10/2011</t>
  </si>
  <si>
    <t>21/10/2011</t>
  </si>
  <si>
    <t>22/10/2011</t>
  </si>
  <si>
    <t>23/10/2011</t>
  </si>
  <si>
    <t>24/10/2011</t>
  </si>
  <si>
    <t>25/10/2011</t>
  </si>
  <si>
    <t>26/10/2011</t>
  </si>
  <si>
    <t>27/10/2011</t>
  </si>
  <si>
    <t>28/10/2011</t>
  </si>
  <si>
    <t>29/10/2011</t>
  </si>
  <si>
    <t>30/10/2011</t>
  </si>
  <si>
    <t>31/10/2011</t>
  </si>
  <si>
    <t>01/11/2011</t>
  </si>
  <si>
    <t>02/11/2011</t>
  </si>
  <si>
    <t>03/11/2011</t>
  </si>
  <si>
    <t>04/11/2011</t>
  </si>
  <si>
    <t>05/11/2011</t>
  </si>
  <si>
    <t>06/11/2011</t>
  </si>
  <si>
    <t>07/11/2011</t>
  </si>
  <si>
    <t>08/11/2011</t>
  </si>
  <si>
    <t>09/11/2011</t>
  </si>
  <si>
    <t>10/11/2011</t>
  </si>
  <si>
    <t>11/11/2011</t>
  </si>
  <si>
    <t>12/11/2011</t>
  </si>
  <si>
    <t>13/11/2011</t>
  </si>
  <si>
    <t>14/11/2011</t>
  </si>
  <si>
    <t>15/11/2011</t>
  </si>
  <si>
    <t>16/11/2011</t>
  </si>
  <si>
    <t>17/11/2011</t>
  </si>
  <si>
    <t>18/11/2011</t>
  </si>
  <si>
    <t>19/11/2011</t>
  </si>
  <si>
    <t>20/11/2011</t>
  </si>
  <si>
    <t>21/11/2011</t>
  </si>
  <si>
    <t>22/11/2011</t>
  </si>
  <si>
    <t>23/11/2011</t>
  </si>
  <si>
    <t>24/11/2011</t>
  </si>
  <si>
    <t>25/11/2011</t>
  </si>
  <si>
    <t>26/11/2011</t>
  </si>
  <si>
    <t>27/11/2011</t>
  </si>
  <si>
    <t>28/11/2011</t>
  </si>
  <si>
    <t>29/11/2011</t>
  </si>
  <si>
    <t>30/11/2011</t>
  </si>
  <si>
    <t>01/12/2011</t>
  </si>
  <si>
    <t>02/12/2011</t>
  </si>
  <si>
    <t>03/12/2011</t>
  </si>
  <si>
    <t>04/12/2011</t>
  </si>
  <si>
    <t>05/12/2011</t>
  </si>
  <si>
    <t>06/12/2011</t>
  </si>
  <si>
    <t>07/12/2011</t>
  </si>
  <si>
    <t>08/12/2011</t>
  </si>
  <si>
    <t>09/12/2011</t>
  </si>
  <si>
    <t>10/12/2011</t>
  </si>
  <si>
    <t>11/12/2011</t>
  </si>
  <si>
    <t>12/12/2011</t>
  </si>
  <si>
    <t>13/12/2011</t>
  </si>
  <si>
    <t>14/12/2011</t>
  </si>
  <si>
    <t>15/12/2011</t>
  </si>
  <si>
    <t>16/12/2011</t>
  </si>
  <si>
    <t>17/12/2011</t>
  </si>
  <si>
    <t>18/12/2011</t>
  </si>
  <si>
    <t>19/12/2011</t>
  </si>
  <si>
    <t>20/12/2011</t>
  </si>
  <si>
    <t>21/12/2011</t>
  </si>
  <si>
    <t>22/12/2011</t>
  </si>
  <si>
    <t>23/12/2011</t>
  </si>
  <si>
    <t>24/12/2011</t>
  </si>
  <si>
    <t>25/12/2011</t>
  </si>
  <si>
    <t>26/12/2011</t>
  </si>
  <si>
    <t>27/12/2011</t>
  </si>
  <si>
    <t>28/12/2011</t>
  </si>
  <si>
    <t>29/12/2011</t>
  </si>
  <si>
    <t>30/12/2011</t>
  </si>
  <si>
    <t>31/12/2011</t>
  </si>
  <si>
    <t>01/01/2012</t>
  </si>
  <si>
    <t>02/01/2012</t>
  </si>
  <si>
    <t>03/01/2012</t>
  </si>
  <si>
    <t>04/01/2012</t>
  </si>
  <si>
    <t>05/01/2012</t>
  </si>
  <si>
    <t>06/01/2012</t>
  </si>
  <si>
    <t>07/01/2012</t>
  </si>
  <si>
    <t>08/01/2012</t>
  </si>
  <si>
    <t>09/01/2012</t>
  </si>
  <si>
    <t>10/01/2012</t>
  </si>
  <si>
    <t>11/01/2012</t>
  </si>
  <si>
    <t>12/01/2012</t>
  </si>
  <si>
    <t>13/01/2012</t>
  </si>
  <si>
    <t>14/01/2012</t>
  </si>
  <si>
    <t>15/01/2012</t>
  </si>
  <si>
    <t>16/01/2012</t>
  </si>
  <si>
    <t>17/01/2012</t>
  </si>
  <si>
    <t>18/01/2012</t>
  </si>
  <si>
    <t>19/01/2012</t>
  </si>
  <si>
    <t>20/01/2012</t>
  </si>
  <si>
    <t>21/01/2012</t>
  </si>
  <si>
    <t>22/01/2012</t>
  </si>
  <si>
    <t>23/01/2012</t>
  </si>
  <si>
    <t>24/01/2012</t>
  </si>
  <si>
    <t>25/01/2012</t>
  </si>
  <si>
    <t>26/01/2012</t>
  </si>
  <si>
    <t>27/01/2012</t>
  </si>
  <si>
    <t>28/01/2012</t>
  </si>
  <si>
    <t>29/01/2012</t>
  </si>
  <si>
    <t>30/01/2012</t>
  </si>
  <si>
    <t>31/01/2012</t>
  </si>
  <si>
    <t>01/02/2012</t>
  </si>
  <si>
    <t>02/02/2012</t>
  </si>
  <si>
    <t>03/02/2012</t>
  </si>
  <si>
    <t>04/02/2012</t>
  </si>
  <si>
    <t>05/02/2012</t>
  </si>
  <si>
    <t>06/02/2012</t>
  </si>
  <si>
    <t>07/02/2012</t>
  </si>
  <si>
    <t>08/02/2012</t>
  </si>
  <si>
    <t>09/02/2012</t>
  </si>
  <si>
    <t>10/02/2012</t>
  </si>
  <si>
    <t>11/02/2012</t>
  </si>
  <si>
    <t>12/02/2012</t>
  </si>
  <si>
    <t>13/02/2012</t>
  </si>
  <si>
    <t>14/02/2012</t>
  </si>
  <si>
    <t>15/02/2012</t>
  </si>
  <si>
    <t>16/02/2012</t>
  </si>
  <si>
    <t>17/02/2012</t>
  </si>
  <si>
    <t>18/02/2012</t>
  </si>
  <si>
    <t>19/02/2012</t>
  </si>
  <si>
    <t>20/02/2012</t>
  </si>
  <si>
    <t>21/02/2012</t>
  </si>
  <si>
    <t>22/02/2012</t>
  </si>
  <si>
    <t>23/02/2012</t>
  </si>
  <si>
    <t>24/02/2012</t>
  </si>
  <si>
    <t>25/02/2012</t>
  </si>
  <si>
    <t>26/02/2012</t>
  </si>
  <si>
    <t>27/02/2012</t>
  </si>
  <si>
    <t>28/02/2012</t>
  </si>
  <si>
    <t>29/02/2012</t>
  </si>
  <si>
    <t>01/03/2012</t>
  </si>
  <si>
    <t>02/03/2012</t>
  </si>
  <si>
    <t>03/03/2012</t>
  </si>
  <si>
    <t>04/03/2012</t>
  </si>
  <si>
    <t>05/03/2012</t>
  </si>
  <si>
    <t>06/03/2012</t>
  </si>
  <si>
    <t>07/03/2012</t>
  </si>
  <si>
    <t>08/03/2012</t>
  </si>
  <si>
    <t>09/03/2012</t>
  </si>
  <si>
    <t>10/03/2012</t>
  </si>
  <si>
    <t>11/03/2012</t>
  </si>
  <si>
    <t>12/03/2012</t>
  </si>
  <si>
    <t>13/03/2012</t>
  </si>
  <si>
    <t>14/03/2012</t>
  </si>
  <si>
    <t>15/03/2012</t>
  </si>
  <si>
    <t>16/03/2012</t>
  </si>
  <si>
    <t>17/03/2012</t>
  </si>
  <si>
    <t>18/03/2012</t>
  </si>
  <si>
    <t>19/03/2012</t>
  </si>
  <si>
    <t>20/03/2012</t>
  </si>
  <si>
    <t>21/03/2012</t>
  </si>
  <si>
    <t>22/03/2012</t>
  </si>
  <si>
    <t>23/03/2012</t>
  </si>
  <si>
    <t>24/03/2012</t>
  </si>
  <si>
    <t>25/03/2012</t>
  </si>
  <si>
    <t>26/03/2012</t>
  </si>
  <si>
    <t>27/03/2012</t>
  </si>
  <si>
    <t>28/03/2012</t>
  </si>
  <si>
    <t>29/03/2012</t>
  </si>
  <si>
    <t>30/03/2012</t>
  </si>
  <si>
    <t>31/03/2012</t>
  </si>
  <si>
    <t>01/04/2012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</si>
  <si>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</si>
  <si>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</si>
  <si>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</si>
  <si>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</si>
  <si>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</si>
  <si>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</si>
  <si>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</si>
  <si>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09/04/2012</t>
  </si>
  <si>
    <t>10/04/2012</t>
  </si>
  <si>
    <t>11/04/2012</t>
  </si>
  <si>
    <t>12/04/2012</t>
  </si>
  <si>
    <t>13/04/2012</t>
  </si>
  <si>
    <t>14/04/2012</t>
  </si>
  <si>
    <t>15/04/2012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</si>
  <si>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</si>
  <si>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</si>
  <si>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</si>
  <si>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</si>
  <si>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</si>
  <si>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</si>
  <si>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</si>
  <si>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23/04/2012</t>
  </si>
  <si>
    <t>24/04/2012</t>
  </si>
  <si>
    <t>25/04/2012</t>
  </si>
  <si>
    <t>26/04/2012</t>
  </si>
  <si>
    <t>27/04/2012</t>
  </si>
  <si>
    <t>28/04/2012</t>
  </si>
  <si>
    <t>29/04/2012</t>
  </si>
  <si>
    <t>30/04/2012</t>
  </si>
  <si>
    <t>01/05/2012</t>
  </si>
  <si>
    <t>02/05/2012</t>
  </si>
  <si>
    <t>03/05/2012</t>
  </si>
  <si>
    <t>04/05/2012</t>
  </si>
  <si>
    <t>05/05/2012</t>
  </si>
  <si>
    <t>06/05/2012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</si>
  <si>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</si>
  <si>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</si>
  <si>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</si>
  <si>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</si>
  <si>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</si>
  <si>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</si>
  <si>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</si>
  <si>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14/05/2012</t>
  </si>
  <si>
    <t>15/05/2012</t>
  </si>
  <si>
    <t>16/05/2012</t>
  </si>
  <si>
    <t>17/05/2012</t>
  </si>
  <si>
    <t>18/05/2012</t>
  </si>
  <si>
    <t>19/05/2012</t>
  </si>
  <si>
    <t>20/05/2012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</si>
  <si>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</si>
  <si>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</si>
  <si>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</si>
  <si>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</si>
  <si>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</si>
  <si>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</si>
  <si>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</si>
  <si>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</si>
  <si>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</si>
  <si>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</si>
  <si>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</si>
  <si>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</si>
  <si>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</si>
  <si>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</si>
  <si>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04/06/2012</t>
  </si>
  <si>
    <t>05/06/2012</t>
  </si>
  <si>
    <t>06/06/2012</t>
  </si>
  <si>
    <t>07/06/2012</t>
  </si>
  <si>
    <t>08/06/2012</t>
  </si>
  <si>
    <t>09/06/2012</t>
  </si>
  <si>
    <t>10/06/2012</t>
  </si>
  <si>
    <t>11/06/2012</t>
  </si>
  <si>
    <t>12/06/2012</t>
  </si>
  <si>
    <t>13/06/2012</t>
  </si>
  <si>
    <t>14/06/2012</t>
  </si>
  <si>
    <t>15/06/2012</t>
  </si>
  <si>
    <t>16/06/2012</t>
  </si>
  <si>
    <t>17/06/2012</t>
  </si>
  <si>
    <t>18/06/2012</t>
  </si>
  <si>
    <t>19/06/2012</t>
  </si>
  <si>
    <t>20/06/2012</t>
  </si>
  <si>
    <t>21/06/2012</t>
  </si>
  <si>
    <t>22/06/2012</t>
  </si>
  <si>
    <t>23/06/2012</t>
  </si>
  <si>
    <t>24/06/2012</t>
  </si>
  <si>
    <t>25/06/2012</t>
  </si>
  <si>
    <t>26/06/2012</t>
  </si>
  <si>
    <t>27/06/2012</t>
  </si>
  <si>
    <t>28/06/2012</t>
  </si>
  <si>
    <t>29/06/2012</t>
  </si>
  <si>
    <t>30/06/2012</t>
  </si>
  <si>
    <t>01/07/2012</t>
  </si>
  <si>
    <t>02/07/2012</t>
  </si>
  <si>
    <t>03/07/2012</t>
  </si>
  <si>
    <t>04/07/2012</t>
  </si>
  <si>
    <t>05/07/2012</t>
  </si>
  <si>
    <t>06/07/2012</t>
  </si>
  <si>
    <t>07/07/2012</t>
  </si>
  <si>
    <t>08/07/2012</t>
  </si>
  <si>
    <t>09/07/2012</t>
  </si>
  <si>
    <t>10/07/2012</t>
  </si>
  <si>
    <t>11/07/2012</t>
  </si>
  <si>
    <t>12/07/2012</t>
  </si>
  <si>
    <t>13/07/2012</t>
  </si>
  <si>
    <t>14/07/2012</t>
  </si>
  <si>
    <t>15/07/2012</t>
  </si>
  <si>
    <t>16/07/2012</t>
  </si>
  <si>
    <t>17/07/2012</t>
  </si>
  <si>
    <t>18/07/2012</t>
  </si>
  <si>
    <t>19/07/2012</t>
  </si>
  <si>
    <t>20/07/2012</t>
  </si>
  <si>
    <t>21/07/2012</t>
  </si>
  <si>
    <t>22/07/2012</t>
  </si>
  <si>
    <t>23/07/2012</t>
  </si>
  <si>
    <t>24/07/2012</t>
  </si>
  <si>
    <t>25/07/2012</t>
  </si>
  <si>
    <t>26/07/2012</t>
  </si>
  <si>
    <t>27/07/2012</t>
  </si>
  <si>
    <t>28/07/2012</t>
  </si>
  <si>
    <t>29/07/2012</t>
  </si>
  <si>
    <t>30/07/2012</t>
  </si>
  <si>
    <t>31/07/2012</t>
  </si>
  <si>
    <t>01/08/2012</t>
  </si>
  <si>
    <t>02/08/2012</t>
  </si>
  <si>
    <t>03/08/2012</t>
  </si>
  <si>
    <t>04/08/2012</t>
  </si>
  <si>
    <t>05/08/2012</t>
  </si>
  <si>
    <t>06/08/2012</t>
  </si>
  <si>
    <t>07/08/2012</t>
  </si>
  <si>
    <t>08/08/2012</t>
  </si>
  <si>
    <t>09/08/2012</t>
  </si>
  <si>
    <t>10/08/2012</t>
  </si>
  <si>
    <t>11/08/2012</t>
  </si>
  <si>
    <t>12/08/2012</t>
  </si>
  <si>
    <t>13/08/2012</t>
  </si>
  <si>
    <t>14/08/2012</t>
  </si>
  <si>
    <t>15/08/2012</t>
  </si>
  <si>
    <t>16/08/2012</t>
  </si>
  <si>
    <t>17/08/2012</t>
  </si>
  <si>
    <t>18/08/2012</t>
  </si>
  <si>
    <t>19/08/2012</t>
  </si>
  <si>
    <t>20/08/2012</t>
  </si>
  <si>
    <t>21/08/2012</t>
  </si>
  <si>
    <t>22/08/2012</t>
  </si>
  <si>
    <t>23/08/2012</t>
  </si>
  <si>
    <t>24/08/2012</t>
  </si>
  <si>
    <t>25/08/2012</t>
  </si>
  <si>
    <t>26/08/2012</t>
  </si>
  <si>
    <t>27/08/2012</t>
  </si>
  <si>
    <t>28/08/2012</t>
  </si>
  <si>
    <t>29/08/2012</t>
  </si>
  <si>
    <t>30/08/2012</t>
  </si>
  <si>
    <t>31/08/2012</t>
  </si>
  <si>
    <t>01/09/2012</t>
  </si>
  <si>
    <t>02/09/2012</t>
  </si>
  <si>
    <t>03/09/2012</t>
  </si>
  <si>
    <t>04/09/2012</t>
  </si>
  <si>
    <t>05/09/2012</t>
  </si>
  <si>
    <t>06/09/2012</t>
  </si>
  <si>
    <t>07/09/2012</t>
  </si>
  <si>
    <t>08/09/2012</t>
  </si>
  <si>
    <t>09/09/2012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</si>
  <si>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</si>
  <si>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</si>
  <si>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</si>
  <si>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</si>
  <si>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</si>
  <si>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</si>
  <si>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</si>
  <si>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</si>
  <si>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</si>
  <si>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</si>
  <si>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</si>
  <si>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</si>
  <si>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</si>
  <si>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</si>
  <si>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24/09/2012</t>
  </si>
  <si>
    <t>25/09/2012</t>
  </si>
  <si>
    <t>26/09/2012</t>
  </si>
  <si>
    <t>27/09/2012</t>
  </si>
  <si>
    <t>28/09/2012</t>
  </si>
  <si>
    <t>29/09/2012</t>
  </si>
  <si>
    <t>30/09/2012</t>
  </si>
  <si>
    <t>01/10/2012</t>
  </si>
  <si>
    <t>02/10/2012</t>
  </si>
  <si>
    <t>03/10/2012</t>
  </si>
  <si>
    <t>04/10/2012</t>
  </si>
  <si>
    <t>05/10/2012</t>
  </si>
  <si>
    <t>06/10/2012</t>
  </si>
  <si>
    <t>07/10/2012</t>
  </si>
  <si>
    <t>08/10/2012</t>
  </si>
  <si>
    <t>09/10/2012</t>
  </si>
  <si>
    <t>10/10/2012</t>
  </si>
  <si>
    <t>11/10/2012</t>
  </si>
  <si>
    <t>12/10/2012</t>
  </si>
  <si>
    <t>13/10/2012</t>
  </si>
  <si>
    <t>14/10/2012</t>
  </si>
  <si>
    <t>15/10/2012</t>
  </si>
  <si>
    <t>16/10/2012</t>
  </si>
  <si>
    <t>17/10/2012</t>
  </si>
  <si>
    <t>18/10/2012</t>
  </si>
  <si>
    <t>19/10/2012</t>
  </si>
  <si>
    <t>20/10/2012</t>
  </si>
  <si>
    <t>21/10/2012</t>
  </si>
  <si>
    <t>22/10/2012</t>
  </si>
  <si>
    <t>23/10/2012</t>
  </si>
  <si>
    <t>24/10/2012</t>
  </si>
  <si>
    <t>25/10/2012</t>
  </si>
  <si>
    <t>26/10/2012</t>
  </si>
  <si>
    <t>27/10/2012</t>
  </si>
  <si>
    <t>28/10/2012</t>
  </si>
  <si>
    <t>29/10/2012</t>
  </si>
  <si>
    <t>30/10/2012</t>
  </si>
  <si>
    <t>31/10/2012</t>
  </si>
  <si>
    <t>01/11/2012</t>
  </si>
  <si>
    <t>02/11/2012</t>
  </si>
  <si>
    <t>03/11/2012</t>
  </si>
  <si>
    <t>04/11/2012</t>
  </si>
  <si>
    <t>05/11/2012</t>
  </si>
  <si>
    <t>06/11/2012</t>
  </si>
  <si>
    <t>07/11/2012</t>
  </si>
  <si>
    <t>08/11/2012</t>
  </si>
  <si>
    <t>09/11/2012</t>
  </si>
  <si>
    <t>10/11/2012</t>
  </si>
  <si>
    <t>11/11/2012</t>
  </si>
  <si>
    <t>12/11/2012</t>
  </si>
  <si>
    <t>13/11/2012</t>
  </si>
  <si>
    <t>14/11/2012</t>
  </si>
  <si>
    <t>15/11/2012</t>
  </si>
  <si>
    <t>16/11/2012</t>
  </si>
  <si>
    <t>17/11/2012</t>
  </si>
  <si>
    <t>18/11/2012</t>
  </si>
  <si>
    <t>19/11/2012</t>
  </si>
  <si>
    <t>20/11/2012</t>
  </si>
  <si>
    <t>21/11/2012</t>
  </si>
  <si>
    <t>22/11/2012</t>
  </si>
  <si>
    <t>23/11/2012</t>
  </si>
  <si>
    <t>24/11/2012</t>
  </si>
  <si>
    <t>25/11/2012</t>
  </si>
  <si>
    <t>26/11/2012</t>
  </si>
  <si>
    <t>27/11/2012</t>
  </si>
  <si>
    <t>28/11/2012</t>
  </si>
  <si>
    <t>29/11/2012</t>
  </si>
  <si>
    <t>30/11/2012</t>
  </si>
  <si>
    <t>01/12/2012</t>
  </si>
  <si>
    <t>02/12/2012</t>
  </si>
  <si>
    <t>03/12/2012</t>
  </si>
  <si>
    <t>04/12/2012</t>
  </si>
  <si>
    <t>05/12/2012</t>
  </si>
  <si>
    <t>06/12/2012</t>
  </si>
  <si>
    <t>07/12/2012</t>
  </si>
  <si>
    <t>08/12/2012</t>
  </si>
  <si>
    <t>09/12/2012</t>
  </si>
  <si>
    <t>10/12/2012</t>
  </si>
  <si>
    <t>11/12/2012</t>
  </si>
  <si>
    <t>12/12/2012</t>
  </si>
  <si>
    <t>13/12/2012</t>
  </si>
  <si>
    <t>14/12/2012</t>
  </si>
  <si>
    <t>15/12/2012</t>
  </si>
  <si>
    <t>16/12/2012</t>
  </si>
  <si>
    <t>17/12/2012</t>
  </si>
  <si>
    <t>18/12/2012</t>
  </si>
  <si>
    <t>19/12/2012</t>
  </si>
  <si>
    <t>20/12/2012</t>
  </si>
  <si>
    <t>21/12/2012</t>
  </si>
  <si>
    <t>22/12/2012</t>
  </si>
  <si>
    <t>23/12/2012</t>
  </si>
  <si>
    <t>24/12/2012</t>
  </si>
  <si>
    <t>25/12/2012</t>
  </si>
  <si>
    <t>26/12/2012</t>
  </si>
  <si>
    <t>27/12/2012</t>
  </si>
  <si>
    <t>28/12/2012</t>
  </si>
  <si>
    <t>29/12/2012</t>
  </si>
  <si>
    <t>30/12/2012</t>
  </si>
  <si>
    <t>31/12/2012</t>
  </si>
  <si>
    <t>01/01/2013</t>
  </si>
  <si>
    <t>02/01/2013</t>
  </si>
  <si>
    <t>03/01/2013</t>
  </si>
  <si>
    <t>04/01/2013</t>
  </si>
  <si>
    <t>05/01/2013</t>
  </si>
  <si>
    <t>06/01/2013</t>
  </si>
  <si>
    <t>07/01/2013</t>
  </si>
  <si>
    <t>08/01/2013</t>
  </si>
  <si>
    <t>09/01/2013</t>
  </si>
  <si>
    <t>10/01/2013</t>
  </si>
  <si>
    <t>11/01/2013</t>
  </si>
  <si>
    <t>12/01/2013</t>
  </si>
  <si>
    <t>13/01/2013</t>
  </si>
  <si>
    <t>14/01/2013</t>
  </si>
  <si>
    <t>15/01/2013</t>
  </si>
  <si>
    <t>16/01/2013</t>
  </si>
  <si>
    <t>17/01/2013</t>
  </si>
  <si>
    <t>18/01/2013</t>
  </si>
  <si>
    <t>19/01/2013</t>
  </si>
  <si>
    <t>20/01/2013</t>
  </si>
  <si>
    <t>21/01/2013</t>
  </si>
  <si>
    <t>22/01/2013</t>
  </si>
  <si>
    <t>23/01/2013</t>
  </si>
  <si>
    <t>24/01/2013</t>
  </si>
  <si>
    <t>25/01/2013</t>
  </si>
  <si>
    <t>26/01/2013</t>
  </si>
  <si>
    <t>27/01/2013</t>
  </si>
  <si>
    <t>28/01/2013</t>
  </si>
  <si>
    <t>29/01/2013</t>
  </si>
  <si>
    <t>30/01/2013</t>
  </si>
  <si>
    <t>31/01/2013</t>
  </si>
  <si>
    <t>01/02/2013</t>
  </si>
  <si>
    <t>02/02/2013</t>
  </si>
  <si>
    <t>03/02/2013</t>
  </si>
  <si>
    <t>04/02/2013</t>
  </si>
  <si>
    <t>05/02/2013</t>
  </si>
  <si>
    <t>06/02/2013</t>
  </si>
  <si>
    <t>07/02/2013</t>
  </si>
  <si>
    <t>08/02/2013</t>
  </si>
  <si>
    <t>09/02/2013</t>
  </si>
  <si>
    <t>10/02/2013</t>
  </si>
  <si>
    <t>11/02/2013</t>
  </si>
  <si>
    <t>12/02/2013</t>
  </si>
  <si>
    <t>13/02/2013</t>
  </si>
  <si>
    <t>14/02/2013</t>
  </si>
  <si>
    <t>15/02/2013</t>
  </si>
  <si>
    <t>16/02/2013</t>
  </si>
  <si>
    <t>17/02/2013</t>
  </si>
  <si>
    <t>18/02/2013</t>
  </si>
  <si>
    <t>19/02/2013</t>
  </si>
  <si>
    <t>20/02/2013</t>
  </si>
  <si>
    <t>21/02/2013</t>
  </si>
  <si>
    <t>22/02/2013</t>
  </si>
  <si>
    <t>23/02/2013</t>
  </si>
  <si>
    <t>24/02/2013</t>
  </si>
  <si>
    <t>25/02/2013</t>
  </si>
  <si>
    <t>26/02/2013</t>
  </si>
  <si>
    <t>27/02/2013</t>
  </si>
  <si>
    <t>28/02/2013</t>
  </si>
  <si>
    <t>01/03/2013</t>
  </si>
  <si>
    <t>02/03/2013</t>
  </si>
  <si>
    <t>03/03/2013</t>
  </si>
  <si>
    <t>04/03/2013</t>
  </si>
  <si>
    <t>05/03/2013</t>
  </si>
  <si>
    <t>06/03/2013</t>
  </si>
  <si>
    <t>07/03/2013</t>
  </si>
  <si>
    <t>08/03/2013</t>
  </si>
  <si>
    <t>09/03/2013</t>
  </si>
  <si>
    <t>10/03/2013</t>
  </si>
  <si>
    <t>11/03/2013</t>
  </si>
  <si>
    <t>12/03/2013</t>
  </si>
  <si>
    <t>13/03/2013</t>
  </si>
  <si>
    <t>14/03/2013</t>
  </si>
  <si>
    <t>15/03/2013</t>
  </si>
  <si>
    <t>16/03/2013</t>
  </si>
  <si>
    <t>17/03/2013</t>
  </si>
  <si>
    <t>18/03/2013</t>
  </si>
  <si>
    <t>19/03/2013</t>
  </si>
  <si>
    <t>20/03/2013</t>
  </si>
  <si>
    <t>21/03/2013</t>
  </si>
  <si>
    <t>22/03/2013</t>
  </si>
  <si>
    <t>23/03/2013</t>
  </si>
  <si>
    <t>24/03/2013</t>
  </si>
  <si>
    <t>25/03/2013</t>
  </si>
  <si>
    <t>26/03/2013</t>
  </si>
  <si>
    <t>27/03/2013</t>
  </si>
  <si>
    <t>28/03/2013</t>
  </si>
  <si>
    <t>29/03/2013</t>
  </si>
  <si>
    <t>30/03/2013</t>
  </si>
  <si>
    <t>31/03/2013</t>
  </si>
  <si>
    <t>01/04/2013</t>
  </si>
  <si>
    <t>02/04/2013</t>
  </si>
  <si>
    <t>03/04/2013</t>
  </si>
  <si>
    <t>04/04/2013</t>
  </si>
  <si>
    <t>05/04/2013</t>
  </si>
  <si>
    <t>06/04/2013</t>
  </si>
  <si>
    <t>07/04/2013</t>
  </si>
  <si>
    <t>08/04/2013</t>
  </si>
  <si>
    <t>09/04/2013</t>
  </si>
  <si>
    <t>10/04/2013</t>
  </si>
  <si>
    <t>11/04/2013</t>
  </si>
  <si>
    <t>12/04/2013</t>
  </si>
  <si>
    <t>13/04/2013</t>
  </si>
  <si>
    <t>14/04/2013</t>
  </si>
  <si>
    <t>15/04/2013</t>
  </si>
  <si>
    <t>16/04/2013</t>
  </si>
  <si>
    <t>17/04/2013</t>
  </si>
  <si>
    <t>18/04/2013</t>
  </si>
  <si>
    <t>19/04/2013</t>
  </si>
  <si>
    <t>20/04/2013</t>
  </si>
  <si>
    <t>21/04/2013</t>
  </si>
  <si>
    <t>22/04/2013</t>
  </si>
  <si>
    <t>23/04/2013</t>
  </si>
  <si>
    <t>24/04/2013</t>
  </si>
  <si>
    <t>25/04/2013</t>
  </si>
  <si>
    <t>26/04/2013</t>
  </si>
  <si>
    <t>27/04/2013</t>
  </si>
  <si>
    <t>28/04/2013</t>
  </si>
  <si>
    <t>29/04/2013</t>
  </si>
  <si>
    <t>30/04/2013</t>
  </si>
  <si>
    <t>01/05/2013</t>
  </si>
  <si>
    <t>02/05/2013</t>
  </si>
  <si>
    <t>03/05/2013</t>
  </si>
  <si>
    <t>04/05/2013</t>
  </si>
  <si>
    <t>05/05/2013</t>
  </si>
  <si>
    <t>06/05/2013</t>
  </si>
  <si>
    <t>07/05/2013</t>
  </si>
  <si>
    <t>08/05/2013</t>
  </si>
  <si>
    <t>09/05/2013</t>
  </si>
  <si>
    <t>10/05/2013</t>
  </si>
  <si>
    <t>11/05/2013</t>
  </si>
  <si>
    <t>12/05/2013</t>
  </si>
  <si>
    <t>13/05/2013</t>
  </si>
  <si>
    <t>14/05/2013</t>
  </si>
  <si>
    <t>15/05/2013</t>
  </si>
  <si>
    <t>16/05/2013</t>
  </si>
  <si>
    <t>17/05/2013</t>
  </si>
  <si>
    <t>18/05/2013</t>
  </si>
  <si>
    <t>19/05/2013</t>
  </si>
  <si>
    <t>20/05/2013</t>
  </si>
  <si>
    <t>21/05/2013</t>
  </si>
  <si>
    <t>22/05/2013</t>
  </si>
  <si>
    <t>23/05/2013</t>
  </si>
  <si>
    <t>24/05/2013</t>
  </si>
  <si>
    <t>25/05/2013</t>
  </si>
  <si>
    <t>26/05/2013</t>
  </si>
  <si>
    <t>27/05/2013</t>
  </si>
  <si>
    <t>28/05/2013</t>
  </si>
  <si>
    <t>29/05/2013</t>
  </si>
  <si>
    <t>30/05/2013</t>
  </si>
  <si>
    <t>31/05/2013</t>
  </si>
  <si>
    <t>01/06/2013</t>
  </si>
  <si>
    <t>02/06/2013</t>
  </si>
  <si>
    <t>03/06/2013</t>
  </si>
  <si>
    <t>04/06/2013</t>
  </si>
  <si>
    <t>05/06/2013</t>
  </si>
  <si>
    <t>06/06/2013</t>
  </si>
  <si>
    <t>07/06/2013</t>
  </si>
  <si>
    <t>08/06/2013</t>
  </si>
  <si>
    <t>09/06/2013</t>
  </si>
  <si>
    <t>10/06/2013</t>
  </si>
  <si>
    <t>11/06/2013</t>
  </si>
  <si>
    <t>12/06/2013</t>
  </si>
  <si>
    <t>13/06/2013</t>
  </si>
  <si>
    <t>14/06/2013</t>
  </si>
  <si>
    <t>15/06/2013</t>
  </si>
  <si>
    <t>16/06/2013</t>
  </si>
  <si>
    <t>17/06/2013</t>
  </si>
  <si>
    <t>18/06/2013</t>
  </si>
  <si>
    <t>19/06/2013</t>
  </si>
  <si>
    <t>20/06/2013</t>
  </si>
  <si>
    <t>21/06/2013</t>
  </si>
  <si>
    <t>22/06/2013</t>
  </si>
  <si>
    <t>23/06/2013</t>
  </si>
  <si>
    <t>24/06/2013</t>
  </si>
  <si>
    <t>25/06/2013</t>
  </si>
  <si>
    <t>26/06/2013</t>
  </si>
  <si>
    <t>27/06/2013</t>
  </si>
  <si>
    <t>28/06/2013</t>
  </si>
  <si>
    <t>29/06/2013</t>
  </si>
  <si>
    <t>30/06/2013</t>
  </si>
  <si>
    <t>01/07/2013</t>
  </si>
  <si>
    <t>02/07/2013</t>
  </si>
  <si>
    <t>03/07/2013</t>
  </si>
  <si>
    <t>04/07/2013</t>
  </si>
  <si>
    <t>05/07/2013</t>
  </si>
  <si>
    <t>06/07/2013</t>
  </si>
  <si>
    <t>07/07/2013</t>
  </si>
  <si>
    <t>08/07/2013</t>
  </si>
  <si>
    <t>09/07/2013</t>
  </si>
  <si>
    <t>10/07/2013</t>
  </si>
  <si>
    <t>11/07/2013</t>
  </si>
  <si>
    <t>12/07/2013</t>
  </si>
  <si>
    <t>13/07/2013</t>
  </si>
  <si>
    <t>14/07/2013</t>
  </si>
  <si>
    <t>15/07/2013</t>
  </si>
  <si>
    <t>16/07/2013</t>
  </si>
  <si>
    <t>17/07/2013</t>
  </si>
  <si>
    <t>18/07/2013</t>
  </si>
  <si>
    <t>19/07/2013</t>
  </si>
  <si>
    <t>20/07/2013</t>
  </si>
  <si>
    <t>21/07/2013</t>
  </si>
  <si>
    <t>22/07/2013</t>
  </si>
  <si>
    <t>23/07/2013</t>
  </si>
  <si>
    <t>24/07/2013</t>
  </si>
  <si>
    <t>25/07/2013</t>
  </si>
  <si>
    <t>26/07/2013</t>
  </si>
  <si>
    <t>27/07/2013</t>
  </si>
  <si>
    <t>28/07/2013</t>
  </si>
  <si>
    <t>29/07/2013</t>
  </si>
  <si>
    <t>30/07/2013</t>
  </si>
  <si>
    <t>31/07/2013</t>
  </si>
  <si>
    <t>01/08/2013</t>
  </si>
  <si>
    <t>02/08/2013</t>
  </si>
  <si>
    <t>03/08/2013</t>
  </si>
  <si>
    <t>04/08/2013</t>
  </si>
  <si>
    <t>05/08/2013</t>
  </si>
  <si>
    <t>06/08/2013</t>
  </si>
  <si>
    <t>07/08/2013</t>
  </si>
  <si>
    <t>08/08/2013</t>
  </si>
  <si>
    <t>09/08/2013</t>
  </si>
  <si>
    <t>10/08/2013</t>
  </si>
  <si>
    <t>11/08/2013</t>
  </si>
  <si>
    <t>12/08/2013</t>
  </si>
  <si>
    <t>13/08/2013</t>
  </si>
  <si>
    <t>14/08/2013</t>
  </si>
  <si>
    <t>15/08/2013</t>
  </si>
  <si>
    <t>16/08/2013</t>
  </si>
  <si>
    <t>17/08/2013</t>
  </si>
  <si>
    <t>18/08/2013</t>
  </si>
  <si>
    <t>19/08/2013</t>
  </si>
  <si>
    <t>20/08/2013</t>
  </si>
  <si>
    <t>21/08/2013</t>
  </si>
  <si>
    <t>22/08/2013</t>
  </si>
  <si>
    <t>23/08/2013</t>
  </si>
  <si>
    <t>24/08/2013</t>
  </si>
  <si>
    <t>25/08/2013</t>
  </si>
  <si>
    <t>26/08/2013</t>
  </si>
  <si>
    <t>27/08/2013</t>
  </si>
  <si>
    <t>28/08/2013</t>
  </si>
  <si>
    <t>29/08/2013</t>
  </si>
  <si>
    <t>30/08/2013</t>
  </si>
  <si>
    <t>31/08/2013</t>
  </si>
  <si>
    <t>01/09/2013</t>
  </si>
  <si>
    <t>02/09/2013</t>
  </si>
  <si>
    <t>03/09/2013</t>
  </si>
  <si>
    <t>04/09/2013</t>
  </si>
  <si>
    <t>05/09/2013</t>
  </si>
  <si>
    <t>06/09/2013</t>
  </si>
  <si>
    <t>07/09/2013</t>
  </si>
  <si>
    <t>08/09/2013</t>
  </si>
  <si>
    <t>09/09/2013</t>
  </si>
  <si>
    <t>10/09/2013</t>
  </si>
  <si>
    <t>11/09/2013</t>
  </si>
  <si>
    <t>12/09/2013</t>
  </si>
  <si>
    <t>13/09/2013</t>
  </si>
  <si>
    <t>14/09/2013</t>
  </si>
  <si>
    <t>15/09/2013</t>
  </si>
  <si>
    <t>16/09/2013</t>
  </si>
  <si>
    <t>17/09/2013</t>
  </si>
  <si>
    <t>18/09/2013</t>
  </si>
  <si>
    <t>19/09/2013</t>
  </si>
  <si>
    <t>20/09/2013</t>
  </si>
  <si>
    <t>21/09/2013</t>
  </si>
  <si>
    <t>22/09/2013</t>
  </si>
  <si>
    <t>23/09/2013</t>
  </si>
  <si>
    <t>24/09/2013</t>
  </si>
  <si>
    <t>25/09/2013</t>
  </si>
  <si>
    <t>26/09/2013</t>
  </si>
  <si>
    <t>27/09/2013</t>
  </si>
  <si>
    <t>28/09/2013</t>
  </si>
  <si>
    <t>29/09/2013</t>
  </si>
  <si>
    <t>30/09/2013</t>
  </si>
  <si>
    <t>01/10/2013</t>
  </si>
  <si>
    <t>02/10/2013</t>
  </si>
  <si>
    <t>03/10/2013</t>
  </si>
  <si>
    <t>04/10/2013</t>
  </si>
  <si>
    <t>05/10/2013</t>
  </si>
  <si>
    <t>06/10/2013</t>
  </si>
  <si>
    <t>07/10/2013</t>
  </si>
  <si>
    <t>08/10/2013</t>
  </si>
  <si>
    <t>09/10/2013</t>
  </si>
  <si>
    <t>10/10/2013</t>
  </si>
  <si>
    <t>11/10/2013</t>
  </si>
  <si>
    <t>12/10/2013</t>
  </si>
  <si>
    <t>13/10/2013</t>
  </si>
  <si>
    <t>14/10/2013</t>
  </si>
  <si>
    <t>15/10/2013</t>
  </si>
  <si>
    <t>16/10/2013</t>
  </si>
  <si>
    <t>17/10/2013</t>
  </si>
  <si>
    <t>18/10/2013</t>
  </si>
  <si>
    <t>19/10/2013</t>
  </si>
  <si>
    <t>20/10/2013</t>
  </si>
  <si>
    <t>21/10/2013</t>
  </si>
  <si>
    <t>22/10/2013</t>
  </si>
  <si>
    <t>23/10/2013</t>
  </si>
  <si>
    <t>24/10/2013</t>
  </si>
  <si>
    <t>25/10/2013</t>
  </si>
  <si>
    <t>26/10/2013</t>
  </si>
  <si>
    <t>27/10/2013</t>
  </si>
  <si>
    <t>28/10/2013</t>
  </si>
  <si>
    <t>29/10/2013</t>
  </si>
  <si>
    <t>30/10/2013</t>
  </si>
  <si>
    <t>31/10/2013</t>
  </si>
  <si>
    <t>01/11/2013</t>
  </si>
  <si>
    <t>02/11/2013</t>
  </si>
  <si>
    <t>03/11/2013</t>
  </si>
  <si>
    <t>04/11/2013</t>
  </si>
  <si>
    <t>05/11/2013</t>
  </si>
  <si>
    <t>06/11/2013</t>
  </si>
  <si>
    <t>07/11/2013</t>
  </si>
  <si>
    <t>08/11/2013</t>
  </si>
  <si>
    <t>09/11/2013</t>
  </si>
  <si>
    <t>10/11/2013</t>
  </si>
  <si>
    <t>11/11/2013</t>
  </si>
  <si>
    <t>12/11/2013</t>
  </si>
  <si>
    <t>13/11/2013</t>
  </si>
  <si>
    <t>14/11/2013</t>
  </si>
  <si>
    <t>15/11/2013</t>
  </si>
  <si>
    <t>16/11/2013</t>
  </si>
  <si>
    <t>17/11/2013</t>
  </si>
  <si>
    <t>18/11/2013</t>
  </si>
  <si>
    <t>19/11/2013</t>
  </si>
  <si>
    <t>20/11/2013</t>
  </si>
  <si>
    <t>21/11/2013</t>
  </si>
  <si>
    <t>22/11/2013</t>
  </si>
  <si>
    <t>23/11/2013</t>
  </si>
  <si>
    <t>24/11/2013</t>
  </si>
  <si>
    <t>25/11/2013</t>
  </si>
  <si>
    <t>26/11/2013</t>
  </si>
  <si>
    <t>27/11/2013</t>
  </si>
  <si>
    <t>28/11/2013</t>
  </si>
  <si>
    <t>29/11/2013</t>
  </si>
  <si>
    <t>30/11/2013</t>
  </si>
  <si>
    <t>01/12/2013</t>
  </si>
  <si>
    <t>02/12/2013</t>
  </si>
  <si>
    <t>03/12/2013</t>
  </si>
  <si>
    <t>04/12/2013</t>
  </si>
  <si>
    <t>05/12/2013</t>
  </si>
  <si>
    <t>06/12/2013</t>
  </si>
  <si>
    <t>07/12/2013</t>
  </si>
  <si>
    <t>08/12/2013</t>
  </si>
  <si>
    <t>09/12/2013</t>
  </si>
  <si>
    <t>10/12/2013</t>
  </si>
  <si>
    <t>11/12/2013</t>
  </si>
  <si>
    <t>12/12/2013</t>
  </si>
  <si>
    <t>13/12/2013</t>
  </si>
  <si>
    <t>14/12/2013</t>
  </si>
  <si>
    <t>15/12/2013</t>
  </si>
  <si>
    <t>16/12/2013</t>
  </si>
  <si>
    <t>17/12/2013</t>
  </si>
  <si>
    <t>18/12/2013</t>
  </si>
  <si>
    <t>19/12/2013</t>
  </si>
  <si>
    <t>20/12/2013</t>
  </si>
  <si>
    <t>21/12/2013</t>
  </si>
  <si>
    <t>22/12/2013</t>
  </si>
  <si>
    <t>23/12/2013</t>
  </si>
  <si>
    <t>24/12/2013</t>
  </si>
  <si>
    <t>25/12/2013</t>
  </si>
  <si>
    <t>26/12/2013</t>
  </si>
  <si>
    <t>27/12/2013</t>
  </si>
  <si>
    <t>28/12/2013</t>
  </si>
  <si>
    <t>29/12/2013</t>
  </si>
  <si>
    <t>30/12/2013</t>
  </si>
  <si>
    <t>31/12/2013</t>
  </si>
  <si>
    <t>01/01/2014</t>
  </si>
  <si>
    <t>02/01/2014</t>
  </si>
  <si>
    <t>03/01/2014</t>
  </si>
  <si>
    <t>04/01/2014</t>
  </si>
  <si>
    <t>05/01/2014</t>
  </si>
  <si>
    <t>06/01/2014</t>
  </si>
  <si>
    <t>07/01/2014</t>
  </si>
  <si>
    <t>08/01/2014</t>
  </si>
  <si>
    <t>09/01/2014</t>
  </si>
  <si>
    <t>10/01/2014</t>
  </si>
  <si>
    <t>11/01/2014</t>
  </si>
  <si>
    <t>12/01/2014</t>
  </si>
  <si>
    <t>13/01/2014</t>
  </si>
  <si>
    <t>14/01/2014</t>
  </si>
  <si>
    <t>15/01/2014</t>
  </si>
  <si>
    <t>16/01/2014</t>
  </si>
  <si>
    <t>17/01/2014</t>
  </si>
  <si>
    <t>18/01/2014</t>
  </si>
  <si>
    <t>19/01/2014</t>
  </si>
  <si>
    <t>20/01/2014</t>
  </si>
  <si>
    <t>21/01/2014</t>
  </si>
  <si>
    <t>22/01/2014</t>
  </si>
  <si>
    <t>23/01/2014</t>
  </si>
  <si>
    <t>24/01/2014</t>
  </si>
  <si>
    <t>25/01/2014</t>
  </si>
  <si>
    <t>26/01/2014</t>
  </si>
  <si>
    <t>27/01/2014</t>
  </si>
  <si>
    <t>28/01/2014</t>
  </si>
  <si>
    <t>29/01/2014</t>
  </si>
  <si>
    <t>30/01/2014</t>
  </si>
  <si>
    <t>31/01/2014</t>
  </si>
  <si>
    <t>01/02/2014</t>
  </si>
  <si>
    <t>02/02/2014</t>
  </si>
  <si>
    <t>03/02/2014</t>
  </si>
  <si>
    <t>04/02/2014</t>
  </si>
  <si>
    <t>05/02/2014</t>
  </si>
  <si>
    <t>06/02/2014</t>
  </si>
  <si>
    <t>07/02/2014</t>
  </si>
  <si>
    <t>08/02/2014</t>
  </si>
  <si>
    <t>09/02/2014</t>
  </si>
  <si>
    <t>10/02/2014</t>
  </si>
  <si>
    <t>11/02/2014</t>
  </si>
  <si>
    <t>12/02/2014</t>
  </si>
  <si>
    <t>13/02/2014</t>
  </si>
  <si>
    <t>14/02/2014</t>
  </si>
  <si>
    <t>15/02/2014</t>
  </si>
  <si>
    <t>16/02/2014</t>
  </si>
  <si>
    <t>17/02/2014</t>
  </si>
  <si>
    <t>18/02/2014</t>
  </si>
  <si>
    <t>19/02/2014</t>
  </si>
  <si>
    <t>20/02/2014</t>
  </si>
  <si>
    <t>21/02/2014</t>
  </si>
  <si>
    <t>22/02/2014</t>
  </si>
  <si>
    <t>23/02/2014</t>
  </si>
  <si>
    <t>24/02/2014</t>
  </si>
  <si>
    <t>25/02/2014</t>
  </si>
  <si>
    <t>26/02/2014</t>
  </si>
  <si>
    <t>27/02/2014</t>
  </si>
  <si>
    <t>28/02/2014</t>
  </si>
  <si>
    <t>01/03/2014</t>
  </si>
  <si>
    <t>02/03/2014</t>
  </si>
  <si>
    <t>03/03/2014</t>
  </si>
  <si>
    <t>04/03/2014</t>
  </si>
  <si>
    <t>05/03/2014</t>
  </si>
  <si>
    <t>06/03/2014</t>
  </si>
  <si>
    <t>07/03/2014</t>
  </si>
  <si>
    <t>08/03/2014</t>
  </si>
  <si>
    <t>09/03/2014</t>
  </si>
  <si>
    <t>10/03/2014</t>
  </si>
  <si>
    <t>11/03/2014</t>
  </si>
  <si>
    <t>12/03/2014</t>
  </si>
  <si>
    <t>13/03/2014</t>
  </si>
  <si>
    <t>14/03/2014</t>
  </si>
  <si>
    <t>15/03/2014</t>
  </si>
  <si>
    <t>16/03/2014</t>
  </si>
  <si>
    <t>17/03/2014</t>
  </si>
  <si>
    <t>18/03/2014</t>
  </si>
  <si>
    <t>19/03/2014</t>
  </si>
  <si>
    <t>20/03/2014</t>
  </si>
  <si>
    <t>21/03/2014</t>
  </si>
  <si>
    <t>22/03/2014</t>
  </si>
  <si>
    <t>23/03/2014</t>
  </si>
  <si>
    <t>24/03/2014</t>
  </si>
  <si>
    <t>25/03/2014</t>
  </si>
  <si>
    <t>26/03/2014</t>
  </si>
  <si>
    <t>27/03/2014</t>
  </si>
  <si>
    <t>28/03/2014</t>
  </si>
  <si>
    <t>29/03/2014</t>
  </si>
  <si>
    <t>30/03/2014</t>
  </si>
  <si>
    <t>31/03/2014</t>
  </si>
  <si>
    <t>01/04/2014</t>
  </si>
  <si>
    <t>02/04/2014</t>
  </si>
  <si>
    <t>03/04/2014</t>
  </si>
  <si>
    <t>04/04/2014</t>
  </si>
  <si>
    <t>05/04/2014</t>
  </si>
  <si>
    <t>06/04/2014</t>
  </si>
  <si>
    <t>07/04/2014</t>
  </si>
  <si>
    <t>08/04/2014</t>
  </si>
  <si>
    <t>09/04/2014</t>
  </si>
  <si>
    <t>10/04/2014</t>
  </si>
  <si>
    <t>11/04/2014</t>
  </si>
  <si>
    <t>12/04/2014</t>
  </si>
  <si>
    <t>13/04/2014</t>
  </si>
  <si>
    <t>14/04/2014</t>
  </si>
  <si>
    <t>15/04/2014</t>
  </si>
  <si>
    <t>16/04/2014</t>
  </si>
  <si>
    <t>17/04/2014</t>
  </si>
  <si>
    <t>18/04/2014</t>
  </si>
  <si>
    <t>19/04/2014</t>
  </si>
  <si>
    <t>20/04/2014</t>
  </si>
  <si>
    <t>21/04/2014</t>
  </si>
  <si>
    <t>22/04/2014</t>
  </si>
  <si>
    <t>23/04/2014</t>
  </si>
  <si>
    <t>24/04/2014</t>
  </si>
  <si>
    <t>25/04/2014</t>
  </si>
  <si>
    <t>26/04/2014</t>
  </si>
  <si>
    <t>27/04/2014</t>
  </si>
  <si>
    <t>28/04/2014</t>
  </si>
  <si>
    <t>29/04/2014</t>
  </si>
  <si>
    <t>30/04/2014</t>
  </si>
  <si>
    <t>01/05/2014</t>
  </si>
  <si>
    <t>02/05/2014</t>
  </si>
  <si>
    <t>03/05/2014</t>
  </si>
  <si>
    <t>04/05/2014</t>
  </si>
  <si>
    <t>05/05/2014</t>
  </si>
  <si>
    <t>06/05/2014</t>
  </si>
  <si>
    <t>07/05/2014</t>
  </si>
  <si>
    <t>08/05/2014</t>
  </si>
  <si>
    <t>09/05/2014</t>
  </si>
  <si>
    <t>10/05/2014</t>
  </si>
  <si>
    <t>11/05/2014</t>
  </si>
  <si>
    <t>12/05/2014</t>
  </si>
  <si>
    <t>13/05/2014</t>
  </si>
  <si>
    <t>14/05/2014</t>
  </si>
  <si>
    <t>15/05/2014</t>
  </si>
  <si>
    <t>16/05/2014</t>
  </si>
  <si>
    <t>17/05/2014</t>
  </si>
  <si>
    <t>18/05/2014</t>
  </si>
  <si>
    <t>19/05/2014</t>
  </si>
  <si>
    <t>20/05/2014</t>
  </si>
  <si>
    <t>21/05/2014</t>
  </si>
  <si>
    <t>22/05/2014</t>
  </si>
  <si>
    <t>23/05/2014</t>
  </si>
  <si>
    <t>24/05/2014</t>
  </si>
  <si>
    <t>25/05/2014</t>
  </si>
  <si>
    <t>26/05/2014</t>
  </si>
  <si>
    <t>27/05/2014</t>
  </si>
  <si>
    <t>28/05/2014</t>
  </si>
  <si>
    <t>29/05/2014</t>
  </si>
  <si>
    <t>30/05/2014</t>
  </si>
  <si>
    <t>31/05/2014</t>
  </si>
  <si>
    <t>01/06/2014</t>
  </si>
  <si>
    <t>02/06/2014</t>
  </si>
  <si>
    <t>03/06/2014</t>
  </si>
  <si>
    <t>04/06/2014</t>
  </si>
  <si>
    <t>05/06/2014</t>
  </si>
  <si>
    <t>06/06/2014</t>
  </si>
  <si>
    <t>07/06/2014</t>
  </si>
  <si>
    <t>08/06/2014</t>
  </si>
  <si>
    <t>09/06/2014</t>
  </si>
  <si>
    <t>10/06/2014</t>
  </si>
  <si>
    <t>11/06/2014</t>
  </si>
  <si>
    <t>12/06/2014</t>
  </si>
  <si>
    <t>13/06/2014</t>
  </si>
  <si>
    <t>14/06/2014</t>
  </si>
  <si>
    <t>15/06/2014</t>
  </si>
  <si>
    <t>16/06/2014</t>
  </si>
  <si>
    <t>17/06/2014</t>
  </si>
  <si>
    <t>18/06/2014</t>
  </si>
  <si>
    <t>19/06/2014</t>
  </si>
  <si>
    <t>20/06/2014</t>
  </si>
  <si>
    <t>21/06/2014</t>
  </si>
  <si>
    <t>22/06/2014</t>
  </si>
  <si>
    <t>23/06/2014</t>
  </si>
  <si>
    <t>24/06/2014</t>
  </si>
  <si>
    <t>25/06/2014</t>
  </si>
  <si>
    <t>26/06/2014</t>
  </si>
  <si>
    <t>27/06/2014</t>
  </si>
  <si>
    <t>28/06/2014</t>
  </si>
  <si>
    <t>29/06/2014</t>
  </si>
  <si>
    <t>30/06/2014</t>
  </si>
  <si>
    <t>01/07/2014</t>
  </si>
  <si>
    <t>02/07/2014</t>
  </si>
  <si>
    <t>03/07/2014</t>
  </si>
  <si>
    <t>04/07/2014</t>
  </si>
  <si>
    <t>05/07/2014</t>
  </si>
  <si>
    <t>06/07/2014</t>
  </si>
  <si>
    <t>07/07/2014</t>
  </si>
  <si>
    <t>08/07/2014</t>
  </si>
  <si>
    <t>09/07/2014</t>
  </si>
  <si>
    <t>10/07/2014</t>
  </si>
  <si>
    <t>11/07/2014</t>
  </si>
  <si>
    <t>12/07/2014</t>
  </si>
  <si>
    <t>13/07/2014</t>
  </si>
  <si>
    <t>14/07/2014</t>
  </si>
  <si>
    <t>15/07/2014</t>
  </si>
  <si>
    <t>16/07/2014</t>
  </si>
  <si>
    <t>17/07/2014</t>
  </si>
  <si>
    <t>18/07/2014</t>
  </si>
  <si>
    <t>19/07/2014</t>
  </si>
  <si>
    <t>20/07/2014</t>
  </si>
  <si>
    <t>21/07/2014</t>
  </si>
  <si>
    <t>22/07/2014</t>
  </si>
  <si>
    <t>23/07/2014</t>
  </si>
  <si>
    <t>24/07/2014</t>
  </si>
  <si>
    <t>25/07/2014</t>
  </si>
  <si>
    <t>26/07/2014</t>
  </si>
  <si>
    <t>27/07/2014</t>
  </si>
  <si>
    <t>28/07/2014</t>
  </si>
  <si>
    <t>29/07/2014</t>
  </si>
  <si>
    <t>30/07/2014</t>
  </si>
  <si>
    <t>31/07/2014</t>
  </si>
  <si>
    <t>01/08/2014</t>
  </si>
  <si>
    <t>02/08/2014</t>
  </si>
  <si>
    <t>03/08/2014</t>
  </si>
  <si>
    <t>04/08/2014</t>
  </si>
  <si>
    <t>05/08/2014</t>
  </si>
  <si>
    <t>06/08/2014</t>
  </si>
  <si>
    <t>07/08/2014</t>
  </si>
  <si>
    <t>08/08/2014</t>
  </si>
  <si>
    <t>09/08/2014</t>
  </si>
  <si>
    <t>10/08/2014</t>
  </si>
  <si>
    <t>11/08/2014</t>
  </si>
  <si>
    <t>12/08/2014</t>
  </si>
  <si>
    <t>13/08/2014</t>
  </si>
  <si>
    <t>14/08/2014</t>
  </si>
  <si>
    <t>15/08/2014</t>
  </si>
  <si>
    <t>16/08/2014</t>
  </si>
  <si>
    <t>17/08/2014</t>
  </si>
  <si>
    <t>18/08/2014</t>
  </si>
  <si>
    <t>19/08/2014</t>
  </si>
  <si>
    <t>20/08/2014</t>
  </si>
  <si>
    <t>21/08/2014</t>
  </si>
  <si>
    <t>22/08/2014</t>
  </si>
  <si>
    <t>23/08/2014</t>
  </si>
  <si>
    <t>24/08/2014</t>
  </si>
  <si>
    <t>25/08/2014</t>
  </si>
  <si>
    <t>26/08/2014</t>
  </si>
  <si>
    <t>27/08/2014</t>
  </si>
  <si>
    <t>28/08/2014</t>
  </si>
  <si>
    <t>29/08/2014</t>
  </si>
  <si>
    <t>30/08/2014</t>
  </si>
  <si>
    <t>31/08/2014</t>
  </si>
  <si>
    <t>01/09/2014</t>
  </si>
  <si>
    <t>02/09/2014</t>
  </si>
  <si>
    <t>03/09/2014</t>
  </si>
  <si>
    <t>04/09/2014</t>
  </si>
  <si>
    <t>05/09/2014</t>
  </si>
  <si>
    <t>06/09/2014</t>
  </si>
  <si>
    <t>07/09/2014</t>
  </si>
  <si>
    <t>08/09/2014</t>
  </si>
  <si>
    <t>09/09/2014</t>
  </si>
  <si>
    <t>10/09/2014</t>
  </si>
  <si>
    <t>11/09/2014</t>
  </si>
  <si>
    <t>12/09/2014</t>
  </si>
  <si>
    <t>13/09/2014</t>
  </si>
  <si>
    <t>14/09/2014</t>
  </si>
  <si>
    <t>15/09/2014</t>
  </si>
  <si>
    <t>16/09/2014</t>
  </si>
  <si>
    <t>17/09/2014</t>
  </si>
  <si>
    <t>18/09/2014</t>
  </si>
  <si>
    <t>19/09/2014</t>
  </si>
  <si>
    <t>20/09/2014</t>
  </si>
  <si>
    <t>21/09/2014</t>
  </si>
  <si>
    <t>22/09/2014</t>
  </si>
  <si>
    <t>23/09/2014</t>
  </si>
  <si>
    <t>24/09/2014</t>
  </si>
  <si>
    <t>25/09/2014</t>
  </si>
  <si>
    <t>26/09/2014</t>
  </si>
  <si>
    <t>27/09/2014</t>
  </si>
  <si>
    <t>28/09/2014</t>
  </si>
  <si>
    <t>29/09/2014</t>
  </si>
  <si>
    <t>30/09/2014</t>
  </si>
  <si>
    <t>01/10/2014</t>
  </si>
  <si>
    <t>02/10/2014</t>
  </si>
  <si>
    <t>03/10/2014</t>
  </si>
  <si>
    <t>04/10/2014</t>
  </si>
  <si>
    <t>05/10/2014</t>
  </si>
  <si>
    <t>06/10/2014</t>
  </si>
  <si>
    <t>07/10/2014</t>
  </si>
  <si>
    <t>08/10/2014</t>
  </si>
  <si>
    <t>09/10/2014</t>
  </si>
  <si>
    <t>10/10/2014</t>
  </si>
  <si>
    <t>11/10/2014</t>
  </si>
  <si>
    <t>12/10/2014</t>
  </si>
  <si>
    <t>13/10/2014</t>
  </si>
  <si>
    <t>14/10/2014</t>
  </si>
  <si>
    <t>15/10/2014</t>
  </si>
  <si>
    <t>16/10/2014</t>
  </si>
  <si>
    <t>17/10/2014</t>
  </si>
  <si>
    <t>18/10/2014</t>
  </si>
  <si>
    <t>19/10/2014</t>
  </si>
  <si>
    <t>20/10/2014</t>
  </si>
  <si>
    <t>21/10/2014</t>
  </si>
  <si>
    <t>22/10/2014</t>
  </si>
  <si>
    <t>23/10/2014</t>
  </si>
  <si>
    <t>24/10/2014</t>
  </si>
  <si>
    <t>25/10/2014</t>
  </si>
  <si>
    <t>26/10/2014</t>
  </si>
  <si>
    <t>27/10/2014</t>
  </si>
  <si>
    <t>28/10/2014</t>
  </si>
  <si>
    <t>29/10/2014</t>
  </si>
  <si>
    <t>30/10/2014</t>
  </si>
  <si>
    <t>31/10/2014</t>
  </si>
  <si>
    <t>01/11/2014</t>
  </si>
  <si>
    <t>02/11/2014</t>
  </si>
  <si>
    <t>03/11/2014</t>
  </si>
  <si>
    <t>04/11/2014</t>
  </si>
  <si>
    <t>05/11/2014</t>
  </si>
  <si>
    <t>06/11/2014</t>
  </si>
  <si>
    <t>07/11/2014</t>
  </si>
  <si>
    <t>08/11/2014</t>
  </si>
  <si>
    <t>09/11/2014</t>
  </si>
  <si>
    <t>10/11/2014</t>
  </si>
  <si>
    <t>11/11/2014</t>
  </si>
  <si>
    <t>12/11/2014</t>
  </si>
  <si>
    <t>13/11/2014</t>
  </si>
  <si>
    <t>14/11/2014</t>
  </si>
  <si>
    <t>15/11/2014</t>
  </si>
  <si>
    <t>16/11/2014</t>
  </si>
  <si>
    <t>17/11/2014</t>
  </si>
  <si>
    <t>18/11/2014</t>
  </si>
  <si>
    <t>19/11/2014</t>
  </si>
  <si>
    <t>20/11/2014</t>
  </si>
  <si>
    <t>21/11/2014</t>
  </si>
  <si>
    <t>22/11/2014</t>
  </si>
  <si>
    <t>23/11/2014</t>
  </si>
  <si>
    <t>24/11/2014</t>
  </si>
  <si>
    <t>25/11/2014</t>
  </si>
  <si>
    <t>26/11/2014</t>
  </si>
  <si>
    <t>27/11/2014</t>
  </si>
  <si>
    <t>28/11/2014</t>
  </si>
  <si>
    <t>29/11/2014</t>
  </si>
  <si>
    <t>30/11/2014</t>
  </si>
  <si>
    <t>01/12/2014</t>
  </si>
  <si>
    <t>02/12/2014</t>
  </si>
  <si>
    <t>03/12/2014</t>
  </si>
  <si>
    <t>04/12/2014</t>
  </si>
  <si>
    <t>05/12/2014</t>
  </si>
  <si>
    <t>06/12/2014</t>
  </si>
  <si>
    <t>07/12/2014</t>
  </si>
  <si>
    <t>08/12/2014</t>
  </si>
  <si>
    <t>09/12/2014</t>
  </si>
  <si>
    <t>10/12/2014</t>
  </si>
  <si>
    <t>11/12/2014</t>
  </si>
  <si>
    <t>12/12/2014</t>
  </si>
  <si>
    <t>13/12/2014</t>
  </si>
  <si>
    <t>14/12/2014</t>
  </si>
  <si>
    <t>15/12/2014</t>
  </si>
  <si>
    <t>16/12/2014</t>
  </si>
  <si>
    <t>17/12/2014</t>
  </si>
  <si>
    <t>18/12/2014</t>
  </si>
  <si>
    <t>19/12/2014</t>
  </si>
  <si>
    <t>20/12/2014</t>
  </si>
  <si>
    <t>21/12/2014</t>
  </si>
  <si>
    <t>22/12/2014</t>
  </si>
  <si>
    <t>23/12/2014</t>
  </si>
  <si>
    <t>24/12/2014</t>
  </si>
  <si>
    <t>25/12/2014</t>
  </si>
  <si>
    <t>26/12/2014</t>
  </si>
  <si>
    <t>27/12/2014</t>
  </si>
  <si>
    <t>28/12/2014</t>
  </si>
  <si>
    <t>29/12/2014</t>
  </si>
  <si>
    <t>30/12/2014</t>
  </si>
  <si>
    <t>31/12/2014</t>
  </si>
  <si>
    <t>01/01/2015</t>
  </si>
  <si>
    <t>02/01/2015</t>
  </si>
  <si>
    <t>03/01/2015</t>
  </si>
  <si>
    <t>04/01/2015</t>
  </si>
  <si>
    <t>05/01/2015</t>
  </si>
  <si>
    <t>06/01/2015</t>
  </si>
  <si>
    <t>07/01/2015</t>
  </si>
  <si>
    <t>08/01/2015</t>
  </si>
  <si>
    <t>09/01/2015</t>
  </si>
  <si>
    <t>10/01/2015</t>
  </si>
  <si>
    <t>11/01/2015</t>
  </si>
  <si>
    <t>12/01/2015</t>
  </si>
  <si>
    <t>13/01/2015</t>
  </si>
  <si>
    <t>14/01/2015</t>
  </si>
  <si>
    <t>15/01/2015</t>
  </si>
  <si>
    <t>16/01/2015</t>
  </si>
  <si>
    <t>17/01/2015</t>
  </si>
  <si>
    <t>18/01/2015</t>
  </si>
  <si>
    <t>19/01/2015</t>
  </si>
  <si>
    <t>20/01/2015</t>
  </si>
  <si>
    <t>21/01/2015</t>
  </si>
  <si>
    <t>22/01/2015</t>
  </si>
  <si>
    <t>23/01/2015</t>
  </si>
  <si>
    <t>24/01/2015</t>
  </si>
  <si>
    <t>25/01/2015</t>
  </si>
  <si>
    <t>26/01/2015</t>
  </si>
  <si>
    <t>27/01/2015</t>
  </si>
  <si>
    <t>28/01/2015</t>
  </si>
  <si>
    <t>29/01/2015</t>
  </si>
  <si>
    <t>30/01/2015</t>
  </si>
  <si>
    <t>31/01/2015</t>
  </si>
  <si>
    <t>01/02/2015</t>
  </si>
  <si>
    <t>02/02/2015</t>
  </si>
  <si>
    <t>03/02/2015</t>
  </si>
  <si>
    <t>04/02/2015</t>
  </si>
  <si>
    <t>05/02/2015</t>
  </si>
  <si>
    <t>06/02/2015</t>
  </si>
  <si>
    <t>07/02/2015</t>
  </si>
  <si>
    <t>08/02/2015</t>
  </si>
  <si>
    <t>09/02/2015</t>
  </si>
  <si>
    <t>10/02/2015</t>
  </si>
  <si>
    <t>11/02/2015</t>
  </si>
  <si>
    <t>12/02/2015</t>
  </si>
  <si>
    <t>13/02/2015</t>
  </si>
  <si>
    <t>14/02/2015</t>
  </si>
  <si>
    <t>15/02/2015</t>
  </si>
  <si>
    <t>16/02/2015</t>
  </si>
  <si>
    <t>17/02/2015</t>
  </si>
  <si>
    <t>18/02/2015</t>
  </si>
  <si>
    <t>19/02/2015</t>
  </si>
  <si>
    <t>20/02/2015</t>
  </si>
  <si>
    <t>21/02/2015</t>
  </si>
  <si>
    <t>22/02/2015</t>
  </si>
  <si>
    <t>23/02/2015</t>
  </si>
  <si>
    <t>24/02/2015</t>
  </si>
  <si>
    <t>25/02/2015</t>
  </si>
  <si>
    <t>26/02/2015</t>
  </si>
  <si>
    <t>27/02/2015</t>
  </si>
  <si>
    <t>28/02/2015</t>
  </si>
  <si>
    <t>01/03/2015</t>
  </si>
  <si>
    <t>02/03/2015</t>
  </si>
  <si>
    <t>03/03/2015</t>
  </si>
  <si>
    <t>04/03/2015</t>
  </si>
  <si>
    <t>05/03/2015</t>
  </si>
  <si>
    <t>06/03/2015</t>
  </si>
  <si>
    <t>07/03/2015</t>
  </si>
  <si>
    <t>08/03/2015</t>
  </si>
  <si>
    <t>09/03/2015</t>
  </si>
  <si>
    <t>10/03/2015</t>
  </si>
  <si>
    <t>11/03/2015</t>
  </si>
  <si>
    <t>12/03/2015</t>
  </si>
  <si>
    <t>13/03/2015</t>
  </si>
  <si>
    <t>14/03/2015</t>
  </si>
  <si>
    <t>15/03/2015</t>
  </si>
  <si>
    <t>16/03/2015</t>
  </si>
  <si>
    <t>17/03/2015</t>
  </si>
  <si>
    <t>18/03/2015</t>
  </si>
  <si>
    <t>19/03/2015</t>
  </si>
  <si>
    <t>20/03/2015</t>
  </si>
  <si>
    <t>21/03/2015</t>
  </si>
  <si>
    <t>22/03/2015</t>
  </si>
  <si>
    <t>23/03/2015</t>
  </si>
  <si>
    <t>24/03/2015</t>
  </si>
  <si>
    <t>25/03/2015</t>
  </si>
  <si>
    <t>26/03/2015</t>
  </si>
  <si>
    <t>27/03/2015</t>
  </si>
  <si>
    <t>28/03/2015</t>
  </si>
  <si>
    <t>29/03/2015</t>
  </si>
  <si>
    <t>30/03/2015</t>
  </si>
  <si>
    <t>31/03/2015</t>
  </si>
  <si>
    <t>01/04/2015</t>
  </si>
  <si>
    <t>02/04/2015</t>
  </si>
  <si>
    <t>03/04/2015</t>
  </si>
  <si>
    <t>04/04/2015</t>
  </si>
  <si>
    <t>05/04/2015</t>
  </si>
  <si>
    <t>06/04/2015</t>
  </si>
  <si>
    <t>07/04/2015</t>
  </si>
  <si>
    <t>08/04/2015</t>
  </si>
  <si>
    <t>09/04/2015</t>
  </si>
  <si>
    <t>10/04/2015</t>
  </si>
  <si>
    <t>11/04/2015</t>
  </si>
  <si>
    <t>12/04/2015</t>
  </si>
  <si>
    <t>13/04/2015</t>
  </si>
  <si>
    <t>14/04/2015</t>
  </si>
  <si>
    <t>15/04/2015</t>
  </si>
  <si>
    <t>16/04/2015</t>
  </si>
  <si>
    <t>17/04/2015</t>
  </si>
  <si>
    <t>18/04/2015</t>
  </si>
  <si>
    <t>19/04/2015</t>
  </si>
  <si>
    <t>20/04/2015</t>
  </si>
  <si>
    <t>21/04/2015</t>
  </si>
  <si>
    <t>22/04/2015</t>
  </si>
  <si>
    <t>23/04/2015</t>
  </si>
  <si>
    <t>24/04/2015</t>
  </si>
  <si>
    <t>25/04/2015</t>
  </si>
  <si>
    <t>26/04/2015</t>
  </si>
  <si>
    <t>27/04/2015</t>
  </si>
  <si>
    <t>28/04/2015</t>
  </si>
  <si>
    <t>29/04/2015</t>
  </si>
  <si>
    <t>30/04/2015</t>
  </si>
  <si>
    <t>01/05/2015</t>
  </si>
  <si>
    <t>02/05/2015</t>
  </si>
  <si>
    <t>03/05/2015</t>
  </si>
  <si>
    <t>04/05/2015</t>
  </si>
  <si>
    <t>05/05/2015</t>
  </si>
  <si>
    <t>06/05/2015</t>
  </si>
  <si>
    <t>07/05/2015</t>
  </si>
  <si>
    <t>08/05/2015</t>
  </si>
  <si>
    <t>09/05/2015</t>
  </si>
  <si>
    <t>10/05/2015</t>
  </si>
  <si>
    <t>11/05/2015</t>
  </si>
  <si>
    <t>12/05/2015</t>
  </si>
  <si>
    <t>13/05/2015</t>
  </si>
  <si>
    <t>14/05/2015</t>
  </si>
  <si>
    <t>15/05/2015</t>
  </si>
  <si>
    <t>16/05/2015</t>
  </si>
  <si>
    <t>17/05/2015</t>
  </si>
  <si>
    <t>18/05/2015</t>
  </si>
  <si>
    <t>19/05/2015</t>
  </si>
  <si>
    <t>20/05/2015</t>
  </si>
  <si>
    <t>21/05/2015</t>
  </si>
  <si>
    <t>22/05/2015</t>
  </si>
  <si>
    <t>23/05/2015</t>
  </si>
  <si>
    <t>24/05/2015</t>
  </si>
  <si>
    <t>25/05/2015</t>
  </si>
  <si>
    <t>26/05/2015</t>
  </si>
  <si>
    <t>27/05/2015</t>
  </si>
  <si>
    <t>28/05/2015</t>
  </si>
  <si>
    <t>29/05/2015</t>
  </si>
  <si>
    <t>30/05/2015</t>
  </si>
  <si>
    <t>31/05/2015</t>
  </si>
  <si>
    <t>01/06/2015</t>
  </si>
  <si>
    <t>02/06/2015</t>
  </si>
  <si>
    <t>03/06/2015</t>
  </si>
  <si>
    <t>04/06/2015</t>
  </si>
  <si>
    <t>05/06/2015</t>
  </si>
  <si>
    <t>06/06/2015</t>
  </si>
  <si>
    <t>07/06/2015</t>
  </si>
  <si>
    <t>08/06/2015</t>
  </si>
  <si>
    <t>09/06/2015</t>
  </si>
  <si>
    <t>10/06/2015</t>
  </si>
  <si>
    <t>11/06/2015</t>
  </si>
  <si>
    <t>12/06/2015</t>
  </si>
  <si>
    <t>13/06/2015</t>
  </si>
  <si>
    <t>14/06/2015</t>
  </si>
  <si>
    <t>15/06/2015</t>
  </si>
  <si>
    <t>16/06/2015</t>
  </si>
  <si>
    <t>17/06/2015</t>
  </si>
  <si>
    <t>18/06/2015</t>
  </si>
  <si>
    <t>19/06/2015</t>
  </si>
  <si>
    <t>20/06/2015</t>
  </si>
  <si>
    <t>21/06/2015</t>
  </si>
  <si>
    <t>22/06/2015</t>
  </si>
  <si>
    <t>23/06/2015</t>
  </si>
  <si>
    <t>24/06/2015</t>
  </si>
  <si>
    <t>25/06/2015</t>
  </si>
  <si>
    <t>26/06/2015</t>
  </si>
  <si>
    <t>27/06/2015</t>
  </si>
  <si>
    <t>28/06/2015</t>
  </si>
  <si>
    <t>29/06/2015</t>
  </si>
  <si>
    <t>30/06/2015</t>
  </si>
  <si>
    <t>01/07/2015</t>
  </si>
  <si>
    <t>02/07/2015</t>
  </si>
  <si>
    <t>03/07/2015</t>
  </si>
  <si>
    <t>04/07/2015</t>
  </si>
  <si>
    <t>05/07/2015</t>
  </si>
  <si>
    <t>06/07/2015</t>
  </si>
  <si>
    <t>07/07/2015</t>
  </si>
  <si>
    <t>08/07/2015</t>
  </si>
  <si>
    <t>09/07/2015</t>
  </si>
  <si>
    <t>10/07/2015</t>
  </si>
  <si>
    <t>11/07/2015</t>
  </si>
  <si>
    <t>12/07/2015</t>
  </si>
  <si>
    <t>13/07/2015</t>
  </si>
  <si>
    <t>14/07/2015</t>
  </si>
  <si>
    <t>15/07/2015</t>
  </si>
  <si>
    <t>16/07/2015</t>
  </si>
  <si>
    <t>17/07/2015</t>
  </si>
  <si>
    <t>18/07/2015</t>
  </si>
  <si>
    <t>19/07/2015</t>
  </si>
  <si>
    <t>20/07/2015</t>
  </si>
  <si>
    <t>21/07/2015</t>
  </si>
  <si>
    <t>22/07/2015</t>
  </si>
  <si>
    <t>23/07/2015</t>
  </si>
  <si>
    <t>24/07/2015</t>
  </si>
  <si>
    <t>25/07/2015</t>
  </si>
  <si>
    <t>26/07/2015</t>
  </si>
  <si>
    <t>27/07/2015</t>
  </si>
  <si>
    <t>28/07/2015</t>
  </si>
  <si>
    <t>29/07/2015</t>
  </si>
  <si>
    <t>30/07/2015</t>
  </si>
  <si>
    <t>31/07/2015</t>
  </si>
  <si>
    <t>01/08/2015</t>
  </si>
  <si>
    <t>02/08/2015</t>
  </si>
  <si>
    <t>03/08/2015</t>
  </si>
  <si>
    <t>04/08/2015</t>
  </si>
  <si>
    <t>05/08/2015</t>
  </si>
  <si>
    <t>06/08/2015</t>
  </si>
  <si>
    <t>07/08/2015</t>
  </si>
  <si>
    <t>08/08/2015</t>
  </si>
  <si>
    <t>09/08/2015</t>
  </si>
  <si>
    <t>10/08/2015</t>
  </si>
  <si>
    <t>11/08/2015</t>
  </si>
  <si>
    <t>12/08/2015</t>
  </si>
  <si>
    <t>13/08/2015</t>
  </si>
  <si>
    <t>14/08/2015</t>
  </si>
  <si>
    <t>15/08/2015</t>
  </si>
  <si>
    <t>16/08/2015</t>
  </si>
  <si>
    <t>17/08/2015</t>
  </si>
  <si>
    <t>18/08/2015</t>
  </si>
  <si>
    <t/>
  </si>
  <si>
    <t>série inteira</t>
  </si>
  <si>
    <t>Informações complementares</t>
  </si>
  <si>
    <t>10 anos</t>
  </si>
  <si>
    <t>2 anos</t>
  </si>
  <si>
    <t>Poupança PJ</t>
  </si>
  <si>
    <t>Em US$</t>
  </si>
  <si>
    <t>Em R$</t>
  </si>
  <si>
    <t>Descrição</t>
  </si>
  <si>
    <r>
      <t xml:space="preserve">Capital de Terceiros </t>
    </r>
    <r>
      <rPr>
        <sz val="11"/>
        <color theme="1"/>
        <rFont val="Calibri"/>
        <family val="2"/>
        <scheme val="minor"/>
      </rPr>
      <t>= Valor do Passivo no Balanço Patrimonial</t>
    </r>
  </si>
  <si>
    <r>
      <t>Capital próprio</t>
    </r>
    <r>
      <rPr>
        <sz val="11"/>
        <color theme="1"/>
        <rFont val="Calibri"/>
        <family val="2"/>
        <scheme val="minor"/>
      </rPr>
      <t xml:space="preserve"> = Ativo total ajustado (-) Capital de Terceiros</t>
    </r>
  </si>
  <si>
    <t>A - Valor total do Ativo no Balanço Patrimonial</t>
  </si>
  <si>
    <t>B - Valor residual atualizado dos ativos onerosos no Banco Patrimonial</t>
  </si>
  <si>
    <t>C - Valor do Intangível e Imobilizado no Balanço Patrimonial</t>
  </si>
  <si>
    <t>Ativo total ajustado (A + B - C)</t>
  </si>
  <si>
    <t>Taxa de Remuneração Regulatória - 2ª Revisão Tarifária Periódica da Copasa - 2021</t>
  </si>
  <si>
    <t>Custo observado da dívida da Copasa</t>
  </si>
  <si>
    <t>Parâmetro de divisão do ganho de eficiência</t>
  </si>
  <si>
    <t>c</t>
  </si>
  <si>
    <t>Recálculo da alavancagem</t>
  </si>
  <si>
    <t>Variação na alavancagem</t>
  </si>
  <si>
    <t>Nova alavancagem considerando metade da variação</t>
  </si>
  <si>
    <t>Variação percentual na alavancagem</t>
  </si>
  <si>
    <t>Check com variação percentual</t>
  </si>
  <si>
    <t>Beta (β) da Copasa</t>
  </si>
  <si>
    <t>Dados utilizados nos modelos</t>
  </si>
  <si>
    <t>Média anualizada -&gt;</t>
  </si>
  <si>
    <t>Remuneração real do Capital Próprio</t>
  </si>
  <si>
    <t>Poupança PJ sem TR (%aa)</t>
  </si>
  <si>
    <r>
      <t xml:space="preserve">Taxas reais líquidas de tributos </t>
    </r>
    <r>
      <rPr>
        <sz val="10"/>
        <color theme="1"/>
        <rFont val="Calibri"/>
        <family val="2"/>
        <scheme val="minor"/>
      </rPr>
      <t>(alíquotas longo prazo quando regressivas)</t>
    </r>
  </si>
  <si>
    <t>10 anos - 522 semanas</t>
  </si>
  <si>
    <r>
      <t xml:space="preserve">Semana
</t>
    </r>
    <r>
      <rPr>
        <b/>
        <sz val="8"/>
        <color theme="1"/>
        <rFont val="Calibri"/>
        <family val="2"/>
        <scheme val="minor"/>
      </rPr>
      <t>(cotações da segunda-feira)</t>
    </r>
  </si>
  <si>
    <t>D/E (alavancagem)</t>
  </si>
  <si>
    <t>Alavancagem ajustada (metade da variação)</t>
  </si>
  <si>
    <t>Taxa de Remuneração Regulatória Copasa</t>
  </si>
  <si>
    <t>Beta realavancado</t>
  </si>
  <si>
    <t>Maturidade constante, sem bônus (20-Year Treasury Constant Maturity Rate). Série GS20, média mensal em %, sem ajuste sazonal.</t>
  </si>
  <si>
    <t xml:space="preserve"> -</t>
  </si>
  <si>
    <t>Resultado WACC (% a.a.)</t>
  </si>
  <si>
    <t>Custo do Capital de Terceiros</t>
  </si>
  <si>
    <t>Custo do Capital Próprio</t>
  </si>
  <si>
    <t>Parâmetros (% a.a.)</t>
  </si>
  <si>
    <t>Conversão do Rf e do Rm</t>
  </si>
  <si>
    <t>Estrutura de Capital</t>
  </si>
  <si>
    <t xml:space="preserve"> *</t>
  </si>
  <si>
    <t>2017t4</t>
  </si>
  <si>
    <t>2017t3</t>
  </si>
  <si>
    <t>2018t1</t>
  </si>
  <si>
    <t>2018t2</t>
  </si>
  <si>
    <t>2018t3</t>
  </si>
  <si>
    <t>2018t4</t>
  </si>
  <si>
    <t>2019t1</t>
  </si>
  <si>
    <t>2019t2</t>
  </si>
  <si>
    <t>2019t3</t>
  </si>
  <si>
    <t>2019t4</t>
  </si>
  <si>
    <t>2020t1</t>
  </si>
  <si>
    <t>2020t2</t>
  </si>
  <si>
    <t>2020t3</t>
  </si>
  <si>
    <t>2020t4</t>
  </si>
  <si>
    <t>2021t1</t>
  </si>
  <si>
    <t>2021t2</t>
  </si>
  <si>
    <t>TJLP</t>
  </si>
  <si>
    <t>TR</t>
  </si>
  <si>
    <t>Outros</t>
  </si>
  <si>
    <t>Câmbio</t>
  </si>
  <si>
    <t>Saldo devedor</t>
  </si>
  <si>
    <t>Estimativa cupom nominal</t>
  </si>
  <si>
    <t>Euro</t>
  </si>
  <si>
    <r>
      <t>Custo observado da dívida da Copasa (</t>
    </r>
    <r>
      <rPr>
        <sz val="8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</t>
    </r>
  </si>
  <si>
    <t>Check variáveis reais</t>
  </si>
  <si>
    <t>Rf</t>
  </si>
  <si>
    <t>rbr</t>
  </si>
  <si>
    <t>Rm-Rf</t>
  </si>
  <si>
    <t>Re real</t>
  </si>
  <si>
    <r>
      <t>Ganho de eficiência (</t>
    </r>
    <r>
      <rPr>
        <i/>
        <sz val="11"/>
        <color theme="1"/>
        <rFont val="Calibri"/>
        <family val="2"/>
        <scheme val="minor"/>
      </rPr>
      <t>teto 1º ciclo - c</t>
    </r>
    <r>
      <rPr>
        <sz val="11"/>
        <color theme="1"/>
        <rFont val="Calibri"/>
        <family val="2"/>
        <scheme val="minor"/>
      </rPr>
      <t>)</t>
    </r>
  </si>
  <si>
    <t>Teto 1º ciclo</t>
  </si>
  <si>
    <r>
      <t xml:space="preserve">Ativo total ajustado </t>
    </r>
    <r>
      <rPr>
        <sz val="10"/>
        <color theme="1"/>
        <rFont val="Calibri"/>
        <family val="2"/>
        <scheme val="minor"/>
      </rPr>
      <t>(A + B - C)</t>
    </r>
  </si>
  <si>
    <r>
      <t>Participação do capital de terceiros (W</t>
    </r>
    <r>
      <rPr>
        <b/>
        <vertAlign val="subscript"/>
        <sz val="10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)</t>
    </r>
  </si>
  <si>
    <r>
      <t>Participação do capital próprio (W</t>
    </r>
    <r>
      <rPr>
        <b/>
        <vertAlign val="subscript"/>
        <sz val="10"/>
        <color theme="1"/>
        <rFont val="Calibri"/>
        <family val="2"/>
        <scheme val="minor"/>
      </rPr>
      <t>e)</t>
    </r>
  </si>
  <si>
    <r>
      <t>Alavancagem (D/E ou W</t>
    </r>
    <r>
      <rPr>
        <b/>
        <vertAlign val="subscript"/>
        <sz val="10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/W</t>
    </r>
    <r>
      <rPr>
        <b/>
        <vertAlign val="subscript"/>
        <sz val="10"/>
        <color theme="1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)</t>
    </r>
  </si>
  <si>
    <r>
      <t xml:space="preserve">Estrutura de capital e alavancagem média ao longo do ciclo
</t>
    </r>
    <r>
      <rPr>
        <b/>
        <sz val="10"/>
        <color theme="1"/>
        <rFont val="Calibri"/>
        <family val="2"/>
      </rPr>
      <t>↓</t>
    </r>
  </si>
  <si>
    <t>Valores em milhares de reais</t>
  </si>
  <si>
    <t>C - Valor histórico dos ativos acima no Balanço Patrimonial</t>
  </si>
  <si>
    <t>B - Valor residual atualizado dos ativos onerosos no Banco Patrim.</t>
  </si>
  <si>
    <r>
      <t xml:space="preserve">Capital de terceiros </t>
    </r>
    <r>
      <rPr>
        <sz val="10"/>
        <color theme="1"/>
        <rFont val="Calibri"/>
        <family val="2"/>
        <scheme val="minor"/>
      </rPr>
      <t>(Valor do Passivo no Balanço Patrimonial)</t>
    </r>
  </si>
  <si>
    <r>
      <t>Capital próprio</t>
    </r>
    <r>
      <rPr>
        <sz val="10"/>
        <color theme="1"/>
        <rFont val="Calibri"/>
        <family val="2"/>
        <scheme val="minor"/>
      </rPr>
      <t xml:space="preserve"> (Ativo total ajustado (-) capital de terceiros)</t>
    </r>
  </si>
  <si>
    <t>Alavancagem calculada na RTP de 2017</t>
  </si>
  <si>
    <t>Alavancagem calculada nesta RTP</t>
  </si>
  <si>
    <t>1/2000</t>
  </si>
  <si>
    <t>2/2000</t>
  </si>
  <si>
    <t>3/2000</t>
  </si>
  <si>
    <t>4/2000</t>
  </si>
  <si>
    <t>5/2000</t>
  </si>
  <si>
    <t>6/2000</t>
  </si>
  <si>
    <t>7/2000</t>
  </si>
  <si>
    <t>8/2000</t>
  </si>
  <si>
    <t>9/2000</t>
  </si>
  <si>
    <t>10/2000</t>
  </si>
  <si>
    <t>11/2000</t>
  </si>
  <si>
    <t>12/2000</t>
  </si>
  <si>
    <t>1/2001</t>
  </si>
  <si>
    <t>2/2001</t>
  </si>
  <si>
    <t>3/2001</t>
  </si>
  <si>
    <t>4/2001</t>
  </si>
  <si>
    <t>5/2001</t>
  </si>
  <si>
    <t>6/2001</t>
  </si>
  <si>
    <t>7/2001</t>
  </si>
  <si>
    <t>8/2001</t>
  </si>
  <si>
    <t>9/2001</t>
  </si>
  <si>
    <t>10/2001</t>
  </si>
  <si>
    <t>11/2001</t>
  </si>
  <si>
    <t>12/2001</t>
  </si>
  <si>
    <t>1/2002</t>
  </si>
  <si>
    <t>2/2002</t>
  </si>
  <si>
    <t>3/2002</t>
  </si>
  <si>
    <t>4/2002</t>
  </si>
  <si>
    <t>5/2002</t>
  </si>
  <si>
    <t>6/2002</t>
  </si>
  <si>
    <t>7/2002</t>
  </si>
  <si>
    <t>8/2002</t>
  </si>
  <si>
    <t>9/2002</t>
  </si>
  <si>
    <t>10/2002</t>
  </si>
  <si>
    <t>11/2002</t>
  </si>
  <si>
    <t>12/2002</t>
  </si>
  <si>
    <t>1/2003</t>
  </si>
  <si>
    <t>2/2003</t>
  </si>
  <si>
    <t>3/2003</t>
  </si>
  <si>
    <t>4/2003</t>
  </si>
  <si>
    <t>5/2003</t>
  </si>
  <si>
    <t>6/2003</t>
  </si>
  <si>
    <t>7/2003</t>
  </si>
  <si>
    <t>8/2003</t>
  </si>
  <si>
    <t>9/2003</t>
  </si>
  <si>
    <t>10/2003</t>
  </si>
  <si>
    <t>11/2003</t>
  </si>
  <si>
    <t>12/2003</t>
  </si>
  <si>
    <t>1/2004</t>
  </si>
  <si>
    <t>2/2004</t>
  </si>
  <si>
    <t>3/2004</t>
  </si>
  <si>
    <t>4/2004</t>
  </si>
  <si>
    <t>5/2004</t>
  </si>
  <si>
    <t>6/2004</t>
  </si>
  <si>
    <t>7/2004</t>
  </si>
  <si>
    <t>8/2004</t>
  </si>
  <si>
    <t>9/2004</t>
  </si>
  <si>
    <t>10/2004</t>
  </si>
  <si>
    <t>11/2004</t>
  </si>
  <si>
    <t>12/2004</t>
  </si>
  <si>
    <t>1/2005</t>
  </si>
  <si>
    <t>2/2005</t>
  </si>
  <si>
    <t>3/2005</t>
  </si>
  <si>
    <t>4/2005</t>
  </si>
  <si>
    <t>5/2005</t>
  </si>
  <si>
    <t>6/2005</t>
  </si>
  <si>
    <t>7/2005</t>
  </si>
  <si>
    <t>8/2005</t>
  </si>
  <si>
    <t>9/2005</t>
  </si>
  <si>
    <t>10/2005</t>
  </si>
  <si>
    <t>11/2005</t>
  </si>
  <si>
    <t>12/2005</t>
  </si>
  <si>
    <t>1/2006</t>
  </si>
  <si>
    <t>2/2006</t>
  </si>
  <si>
    <t>3/2006</t>
  </si>
  <si>
    <t>4/2006</t>
  </si>
  <si>
    <t>5/2006</t>
  </si>
  <si>
    <t>6/2006</t>
  </si>
  <si>
    <t>7/2006</t>
  </si>
  <si>
    <t>8/2006</t>
  </si>
  <si>
    <t>9/2006</t>
  </si>
  <si>
    <t>10/2006</t>
  </si>
  <si>
    <t>11/2006</t>
  </si>
  <si>
    <t>12/2006</t>
  </si>
  <si>
    <t>1/2007</t>
  </si>
  <si>
    <t>2/2007</t>
  </si>
  <si>
    <t>3/2007</t>
  </si>
  <si>
    <t>4/2007</t>
  </si>
  <si>
    <t>5/2007</t>
  </si>
  <si>
    <t>6/2007</t>
  </si>
  <si>
    <t>7/2007</t>
  </si>
  <si>
    <t>8/2007</t>
  </si>
  <si>
    <t>9/2007</t>
  </si>
  <si>
    <t>10/2007</t>
  </si>
  <si>
    <t>11/2007</t>
  </si>
  <si>
    <t>12/2007</t>
  </si>
  <si>
    <t>1/2008</t>
  </si>
  <si>
    <t>2/2008</t>
  </si>
  <si>
    <t>3/2008</t>
  </si>
  <si>
    <t>4/2008</t>
  </si>
  <si>
    <t>5/2008</t>
  </si>
  <si>
    <t>6/2008</t>
  </si>
  <si>
    <t>7/2008</t>
  </si>
  <si>
    <t>8/2008</t>
  </si>
  <si>
    <t>9/2008</t>
  </si>
  <si>
    <t>10/2008</t>
  </si>
  <si>
    <t>11/2008</t>
  </si>
  <si>
    <t>12/2008</t>
  </si>
  <si>
    <t>1/2009</t>
  </si>
  <si>
    <t>2/2009</t>
  </si>
  <si>
    <t>3/2009</t>
  </si>
  <si>
    <t>4/2009</t>
  </si>
  <si>
    <t>5/2009</t>
  </si>
  <si>
    <t>6/2009</t>
  </si>
  <si>
    <t>7/2009</t>
  </si>
  <si>
    <t>8/2009</t>
  </si>
  <si>
    <t>9/2009</t>
  </si>
  <si>
    <t>10/2009</t>
  </si>
  <si>
    <t>11/2009</t>
  </si>
  <si>
    <t>12/2009</t>
  </si>
  <si>
    <t>1/2010</t>
  </si>
  <si>
    <t>2/2010</t>
  </si>
  <si>
    <t>3/2010</t>
  </si>
  <si>
    <t>4/2010</t>
  </si>
  <si>
    <t>5/2010</t>
  </si>
  <si>
    <t>6/2010</t>
  </si>
  <si>
    <t>7/2010</t>
  </si>
  <si>
    <t>8/2010</t>
  </si>
  <si>
    <t>9/2010</t>
  </si>
  <si>
    <t>10/2010</t>
  </si>
  <si>
    <t>11/2010</t>
  </si>
  <si>
    <t>12/2010</t>
  </si>
  <si>
    <t>1/2011</t>
  </si>
  <si>
    <t>2/2011</t>
  </si>
  <si>
    <t>3/2011</t>
  </si>
  <si>
    <t>4/2011</t>
  </si>
  <si>
    <t>5/2011</t>
  </si>
  <si>
    <t>6/2011</t>
  </si>
  <si>
    <t>7/2011</t>
  </si>
  <si>
    <t>8/2011</t>
  </si>
  <si>
    <t>9/2011</t>
  </si>
  <si>
    <t>10/2011</t>
  </si>
  <si>
    <t>11/2011</t>
  </si>
  <si>
    <t>12/2011</t>
  </si>
  <si>
    <t>1/2012</t>
  </si>
  <si>
    <t>2/2012</t>
  </si>
  <si>
    <t>3/2012</t>
  </si>
  <si>
    <t>4/2012</t>
  </si>
  <si>
    <t>5/2012</t>
  </si>
  <si>
    <t>6/2012</t>
  </si>
  <si>
    <t>7/2012</t>
  </si>
  <si>
    <t>8/2012</t>
  </si>
  <si>
    <t>9/2012</t>
  </si>
  <si>
    <t>10/2012</t>
  </si>
  <si>
    <t>11/2012</t>
  </si>
  <si>
    <t>12/2012</t>
  </si>
  <si>
    <t>1/2013</t>
  </si>
  <si>
    <t>2/2013</t>
  </si>
  <si>
    <t>3/2013</t>
  </si>
  <si>
    <t>4/2013</t>
  </si>
  <si>
    <t>5/2013</t>
  </si>
  <si>
    <t>6/2013</t>
  </si>
  <si>
    <t>7/2013</t>
  </si>
  <si>
    <t>8/2013</t>
  </si>
  <si>
    <t>9/2013</t>
  </si>
  <si>
    <t>10/2013</t>
  </si>
  <si>
    <t>11/2013</t>
  </si>
  <si>
    <t>12/2013</t>
  </si>
  <si>
    <t>1/2014</t>
  </si>
  <si>
    <t>2/2014</t>
  </si>
  <si>
    <t>3/2014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</si>
  <si>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</si>
  <si>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</si>
  <si>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</si>
  <si>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</si>
  <si>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</si>
  <si>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</si>
  <si>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</si>
  <si>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</si>
  <si>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</si>
  <si>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</si>
  <si>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</si>
  <si>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</si>
  <si>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</si>
  <si>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</si>
  <si>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</si>
  <si>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</si>
  <si>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</si>
  <si>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</si>
  <si>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</si>
  <si>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</si>
  <si>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12/2015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</si>
  <si>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</si>
  <si>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</si>
  <si>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</si>
  <si>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</si>
  <si>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</si>
  <si>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</si>
  <si>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</si>
  <si>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</si>
  <si>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</si>
  <si>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</si>
  <si>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</si>
  <si>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</si>
  <si>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</si>
  <si>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</si>
  <si>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</si>
  <si>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</si>
  <si>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</si>
  <si>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</si>
  <si>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</si>
  <si>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</si>
  <si>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</si>
  <si>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</si>
  <si>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</si>
  <si>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</si>
  <si>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</si>
  <si>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</si>
  <si>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</si>
  <si>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</si>
  <si>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</si>
  <si>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</si>
  <si>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</si>
  <si>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</si>
  <si>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</si>
  <si>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</si>
  <si>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</si>
  <si>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</si>
  <si>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</si>
  <si>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</si>
  <si>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</si>
  <si>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</si>
  <si>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</si>
  <si>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</si>
  <si>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</si>
  <si>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</si>
  <si>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</si>
  <si>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</si>
  <si>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</si>
  <si>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</si>
  <si>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</si>
  <si>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</si>
  <si>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</si>
  <si>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</si>
  <si>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</si>
  <si>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</si>
  <si>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</si>
  <si>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</si>
  <si>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r>
      <t xml:space="preserve">WACC </t>
    </r>
    <r>
      <rPr>
        <sz val="10"/>
        <color theme="1"/>
        <rFont val="Calibri"/>
        <family val="2"/>
        <scheme val="minor"/>
      </rPr>
      <t>nominal pós-impostos</t>
    </r>
  </si>
  <si>
    <r>
      <t xml:space="preserve">WACC </t>
    </r>
    <r>
      <rPr>
        <b/>
        <sz val="10"/>
        <color theme="1"/>
        <rFont val="Calibri"/>
        <family val="2"/>
        <scheme val="minor"/>
      </rPr>
      <t>real pós-impostos</t>
    </r>
  </si>
  <si>
    <t>Custo do Capital de Terceiros nominal (teto 2º ciclo)</t>
  </si>
  <si>
    <t>Taxa investimentos médio/longo prazo (Bacen 20765)</t>
  </si>
  <si>
    <t>Alavancagem ajustada</t>
  </si>
  <si>
    <t>Em R$*</t>
  </si>
  <si>
    <t>CPI</t>
  </si>
  <si>
    <t>Anualiza-se a média dos retornos semanais do NYSE</t>
  </si>
  <si>
    <t>Federal Reserve Economic Data (FRED)</t>
  </si>
  <si>
    <t>10 anos - 521 retornos semanais</t>
  </si>
  <si>
    <t>Check</t>
  </si>
  <si>
    <t>2 últimos anos (apenas para referência/comparação)</t>
  </si>
  <si>
    <t>Série 20765 BC - PJ (%aa)</t>
  </si>
  <si>
    <t>Embi+Br - dados diários e média mensal</t>
  </si>
  <si>
    <r>
      <t xml:space="preserve">Log-retornos, removidos os </t>
    </r>
    <r>
      <rPr>
        <b/>
        <i/>
        <sz val="9"/>
        <color theme="1"/>
        <rFont val="Calibri"/>
        <family val="2"/>
        <scheme val="minor"/>
      </rPr>
      <t>outliers</t>
    </r>
  </si>
  <si>
    <t>3 anos de retornos semanais</t>
  </si>
  <si>
    <r>
      <t xml:space="preserve">Log-retornos, sem </t>
    </r>
    <r>
      <rPr>
        <b/>
        <i/>
        <sz val="9"/>
        <color theme="1"/>
        <rFont val="Calibri"/>
        <family val="2"/>
        <scheme val="minor"/>
      </rPr>
      <t xml:space="preserve">outliers
</t>
    </r>
    <r>
      <rPr>
        <b/>
        <sz val="9"/>
        <color theme="1"/>
        <rFont val="Calibri"/>
        <family val="2"/>
        <scheme val="minor"/>
      </rPr>
      <t>Recorte temporal: 3 anos</t>
    </r>
  </si>
  <si>
    <t>Check 3:</t>
  </si>
  <si>
    <t>Dependent Variable: R_CSMG3</t>
  </si>
  <si>
    <t>Sample: 8/28/2017 7/06/2020</t>
  </si>
  <si>
    <t>Included observations: 150</t>
  </si>
  <si>
    <t>R_CSMG3=C(1)+C(2)*R_IBOV</t>
  </si>
  <si>
    <t>Coefficient</t>
  </si>
  <si>
    <t>Std. Error</t>
  </si>
  <si>
    <t>t-Statistic</t>
  </si>
  <si>
    <t xml:space="preserve">Prob.  </t>
  </si>
  <si>
    <t>C(1)</t>
  </si>
  <si>
    <t>C(2)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</si>
  <si>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</si>
  <si>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</si>
  <si>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</si>
  <si>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</si>
  <si>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</si>
  <si>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</si>
  <si>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</si>
  <si>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</si>
  <si>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</si>
  <si>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Hannan-Quinn criter.</t>
  </si>
  <si>
    <t>F-statistic</t>
  </si>
  <si>
    <t xml:space="preserve">    Durbin-Watson stat</t>
  </si>
  <si>
    <t>Prob(F-statistic)</t>
  </si>
  <si>
    <t xml:space="preserve">    Wald F-statistic</t>
  </si>
  <si>
    <t>Prob(Wald F-statistic)</t>
  </si>
  <si>
    <t>SAÍDA DE RESULTADOS DA REGRESSÃO NO EVIEWS, COM O PROCEDIMENTO DE NEWEY-WEST PARA QUE AS ESTATÍSTICAS SEJAM ROBUSTAS A PROBLEMAS DE AUTOCORRELAÇÃO E HETEROCEDASTICIDADE NOS RESÍDUOS</t>
  </si>
  <si>
    <t>Method: Least Squares (Gauss-Newton / Marquardt steps)   HAC standard errors &amp; covariance (Bartlett kernel, Newey-West fixed bandwidth = 5.0000)</t>
  </si>
  <si>
    <t>IC 95%</t>
  </si>
  <si>
    <t>156 observações antes da remoção de outliers
150 depois da remoção de outliers</t>
  </si>
  <si>
    <t>Resíduos da regressão seguem uma distribuição "quase normal":</t>
  </si>
  <si>
    <t>Testes de quebra estrutural na relação entre X e Y no recorte selecionado</t>
  </si>
  <si>
    <t xml:space="preserve"> -&gt; Aceita a hipótese de que não há quebras</t>
  </si>
  <si>
    <t xml:space="preserve"> -&gt; Aceita a hipótese de que não há quebra na data de início dos efeitos da pandemia sobre a bolsa</t>
  </si>
  <si>
    <t>média copasa</t>
  </si>
  <si>
    <t>média ibov</t>
  </si>
  <si>
    <t>media+desvio copasa</t>
  </si>
  <si>
    <t>média-desvio copasa</t>
  </si>
  <si>
    <t>média mais desvio ibov</t>
  </si>
  <si>
    <t>média menos desvio ibov</t>
  </si>
  <si>
    <r>
      <t xml:space="preserve">2021 </t>
    </r>
    <r>
      <rPr>
        <b/>
        <sz val="11"/>
        <color rgb="FFFF0000"/>
        <rFont val="Calibri"/>
        <family val="2"/>
        <scheme val="minor"/>
      </rPr>
      <t>(preliminar)</t>
    </r>
  </si>
  <si>
    <r>
      <t xml:space="preserve">Comparação resultados RTP 2021 </t>
    </r>
    <r>
      <rPr>
        <b/>
        <i/>
        <sz val="12"/>
        <color theme="1"/>
        <rFont val="Calibri"/>
        <family val="2"/>
        <scheme val="minor"/>
      </rPr>
      <t>versus</t>
    </r>
    <r>
      <rPr>
        <b/>
        <sz val="12"/>
        <color theme="1"/>
        <rFont val="Calibri"/>
        <family val="2"/>
        <scheme val="minor"/>
      </rPr>
      <t xml:space="preserve"> RTP 2017</t>
    </r>
  </si>
  <si>
    <t>O marco final das séries será o mês para o qual, na data do cálculo, todos os dados necessários estiverem disponíveis. O marco inicial será definido de forma que a janela temporal até o marco final alcance a janela temporal definida.</t>
  </si>
  <si>
    <t>Auxiliar gráficos</t>
  </si>
  <si>
    <t>Auxiliar grafico</t>
  </si>
  <si>
    <t>Observação sobre o cálculo</t>
  </si>
  <si>
    <t>Observações adicionais</t>
  </si>
  <si>
    <t>O valor semanal será a média das cotações diárias de fechamento, considerando a semana de terça a segunda, para reduzir efeitos de volatilidade.</t>
  </si>
  <si>
    <t>Custo Capital de Terceiros nominal (teto 2º ciclo)</t>
  </si>
  <si>
    <t>Cupom médio divulgado</t>
  </si>
  <si>
    <t>Trimestre</t>
  </si>
  <si>
    <t>Cupom médio calculado</t>
  </si>
  <si>
    <t>Participação de cada indexador no total da dívida</t>
  </si>
  <si>
    <t>Ajuste</t>
  </si>
  <si>
    <t>Cálculo do custo incorrido com a dívida (cupom médio ajustado)</t>
  </si>
  <si>
    <t>Dólar</t>
  </si>
  <si>
    <t>DI/TJLP/Libor/nenhum</t>
  </si>
  <si>
    <t>Cupom médio dos contratos atrelados a cada indexador</t>
  </si>
  <si>
    <t>Variação observada indexadores</t>
  </si>
  <si>
    <t>Taxa fixa + variação indexador</t>
  </si>
  <si>
    <t>Média pond.</t>
  </si>
  <si>
    <t>3T20</t>
  </si>
  <si>
    <t>2T20</t>
  </si>
  <si>
    <t>1T20</t>
  </si>
  <si>
    <t>4T19</t>
  </si>
  <si>
    <t>3T19</t>
  </si>
  <si>
    <t>2T19</t>
  </si>
  <si>
    <t>1T19</t>
  </si>
  <si>
    <t>4T18</t>
  </si>
  <si>
    <t>3T18</t>
  </si>
  <si>
    <t>2T18</t>
  </si>
  <si>
    <t>1T18</t>
  </si>
  <si>
    <t>4T17</t>
  </si>
  <si>
    <t>3T17</t>
  </si>
  <si>
    <t>Var%</t>
  </si>
  <si>
    <t>Último</t>
  </si>
  <si>
    <t>COTAÇÕES EURO</t>
  </si>
  <si>
    <t>Acumulado trimestre</t>
  </si>
  <si>
    <t>(Versão preliminar antes da Audiência Pública nº 32/2020)</t>
  </si>
  <si>
    <t>O cálculo preliminar considerou os dados destas séries até jul/20</t>
  </si>
  <si>
    <t>(IPCA média 10 anos)</t>
  </si>
  <si>
    <t>NTN-B 2055 cupom semestral*</t>
  </si>
  <si>
    <t>* consulta em 07/10/20.</t>
  </si>
  <si>
    <r>
      <t>Custo do Capital de Terceiros (R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 nominal: 8% + 0,5*4,16% =</t>
    </r>
  </si>
  <si>
    <t>Valor do ativo total contabilizado no Balanço Patrimonial da Copasa</t>
  </si>
  <si>
    <t>Valor residual dos ativos que compõem o Banco Patrimonial da Copasa (BRE + BRA + FBR, exceto os não onerosos e margem de construção)</t>
  </si>
  <si>
    <t>Soma das linhas do ativo no Balanço Patrimonial que se referem a ativos que entram no Banco Patrimonial (Intangível, Imobilizado, Ativos Financeiros, Ativos de Contrato e Direito de Uso de Arrendamento Mercantil)</t>
  </si>
  <si>
    <t>Passivo total (circulante + não circulante) contabilizado no Balanço Patrimonial (Capital de Terceiros)</t>
  </si>
  <si>
    <t>Data: 01/10/2020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</si>
</sst>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&quot;R$&quot;\ * #,##0_-;\-&quot;R$&quot;\ * #,##0_-;_-&quot;R$&quot;\ * &quot;-&quot;??_-;_-@_-"/>
    <numFmt numFmtId="166" formatCode="0.0%"/>
    <numFmt numFmtId="167" formatCode="_-* #,##0_-;\-* #,##0_-;_-* &quot;-&quot;??_-;_-@_-"/>
    <numFmt numFmtId="168" formatCode="_(* #,##0.00_);_(* \(#,##0.00\);_(* &quot;-&quot;??_);_(@_)"/>
    <numFmt numFmtId="169" formatCode="_-* #,##0.00000000_-;\-* #,##0.00000000_-;_-* &quot;-&quot;??_-;_-@_-"/>
    <numFmt numFmtId="170" formatCode="0.0000"/>
    <numFmt numFmtId="171" formatCode="_-* #,##0.000_-;\-* #,##0.000_-;_-* &quot;-&quot;??_-;_-@_-"/>
    <numFmt numFmtId="172" formatCode="[$-416]mmm\-yy;@"/>
    <numFmt numFmtId="173" formatCode="_-* #,##0.0_-;\-* #,##0.0_-;_-* &quot;-&quot;??_-;_-@_-"/>
    <numFmt numFmtId="174" formatCode="0.0000%"/>
    <numFmt numFmtId="175" formatCode="_-* #,##0.0000_-;\-* #,##0.0000_-;_-* &quot;-&quot;??_-;_-@_-"/>
    <numFmt numFmtId="176" formatCode="0.0"/>
    <numFmt numFmtId="177" formatCode="_-* #,##0.00000_-;\-* #,##0.00000_-;_-* &quot;-&quot;??_-;_-@_-"/>
    <numFmt numFmtId="178" formatCode="0.000"/>
    <numFmt numFmtId="179" formatCode="0.000000%"/>
    <numFmt numFmtId="180" formatCode="_-[$$-409]* #,##0.00_ ;_-[$$-409]* \-#,##0.00\ ;_-[$$-409]* &quot;-&quot;??_ ;_-@_ "/>
    <numFmt numFmtId="181" formatCode="_-* #,##0.0000000_-;\-* #,##0.0000000_-;_-* &quot;-&quot;??_-;_-@_-"/>
    <numFmt numFmtId="182" formatCode="0.000000"/>
    <numFmt numFmtId="183" formatCode="0.0000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0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indexed="8"/>
      <name val="Arial"/>
      <family val="2"/>
    </font>
    <font>
      <i/>
      <sz val="9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0886A3"/>
      <name val="Calibri"/>
      <family val="2"/>
      <scheme val="minor"/>
    </font>
    <font>
      <b/>
      <sz val="11"/>
      <color rgb="FF076372"/>
      <name val="Calibri"/>
      <family val="2"/>
      <scheme val="minor"/>
    </font>
    <font>
      <sz val="11"/>
      <color rgb="FF07637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FF000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E7E6E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Alignment="0"/>
    <xf numFmtId="0" fontId="26" fillId="0" borderId="0"/>
    <xf numFmtId="0" fontId="30" fillId="0" borderId="0"/>
  </cellStyleXfs>
  <cellXfs count="466">
    <xf numFmtId="0" fontId="0" fillId="0" borderId="0" xfId="0"/>
    <xf numFmtId="0" fontId="2" fillId="0" borderId="0" xfId="0" applyFont="1"/>
    <xf numFmtId="10" fontId="0" fillId="0" borderId="0" xfId="3" applyNumberFormat="1" applyFont="1"/>
    <xf numFmtId="0" fontId="2" fillId="0" borderId="0" xfId="0" applyFont="1" applyAlignment="1">
      <alignment wrapText="1"/>
    </xf>
    <xf numFmtId="9" fontId="0" fillId="0" borderId="0" xfId="0" applyNumberFormat="1"/>
    <xf numFmtId="9" fontId="0" fillId="0" borderId="0" xfId="3" applyNumberFormat="1" applyFont="1"/>
    <xf numFmtId="43" fontId="0" fillId="0" borderId="0" xfId="1" applyFont="1"/>
    <xf numFmtId="10" fontId="0" fillId="0" borderId="0" xfId="0" applyNumberFormat="1"/>
    <xf numFmtId="0" fontId="9" fillId="0" borderId="0" xfId="0" applyFont="1"/>
    <xf numFmtId="0" fontId="1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3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" xfId="0" applyNumberFormat="1" applyBorder="1" applyAlignment="1">
      <alignment horizontal="center"/>
    </xf>
    <xf numFmtId="0" fontId="6" fillId="0" borderId="0" xfId="0" applyFont="1"/>
    <xf numFmtId="2" fontId="0" fillId="0" borderId="0" xfId="0" applyNumberFormat="1"/>
    <xf numFmtId="0" fontId="10" fillId="0" borderId="0" xfId="0" applyFont="1"/>
    <xf numFmtId="0" fontId="8" fillId="0" borderId="0" xfId="0" applyFont="1"/>
    <xf numFmtId="0" fontId="12" fillId="0" borderId="0" xfId="0" applyFont="1" applyBorder="1" applyAlignment="1">
      <alignment horizontal="left" vertical="top" wrapText="1"/>
    </xf>
    <xf numFmtId="14" fontId="10" fillId="0" borderId="0" xfId="0" applyNumberFormat="1" applyFont="1" applyBorder="1"/>
    <xf numFmtId="10" fontId="10" fillId="0" borderId="0" xfId="3" applyNumberFormat="1" applyFont="1"/>
    <xf numFmtId="167" fontId="10" fillId="0" borderId="0" xfId="1" applyNumberFormat="1" applyFont="1"/>
    <xf numFmtId="10" fontId="10" fillId="0" borderId="0" xfId="0" applyNumberFormat="1" applyFont="1"/>
    <xf numFmtId="10" fontId="10" fillId="0" borderId="0" xfId="3" applyNumberFormat="1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10" fontId="2" fillId="2" borderId="1" xfId="3" applyNumberFormat="1" applyFont="1" applyFill="1" applyBorder="1" applyAlignment="1">
      <alignment horizontal="center"/>
    </xf>
    <xf numFmtId="10" fontId="2" fillId="2" borderId="2" xfId="0" applyNumberFormat="1" applyFont="1" applyFill="1" applyBorder="1" applyAlignment="1">
      <alignment horizontal="center"/>
    </xf>
    <xf numFmtId="14" fontId="10" fillId="2" borderId="0" xfId="0" applyNumberFormat="1" applyFont="1" applyFill="1"/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0" fontId="0" fillId="3" borderId="0" xfId="3" applyNumberFormat="1" applyFont="1" applyFill="1" applyAlignment="1">
      <alignment horizontal="center" vertical="center"/>
    </xf>
    <xf numFmtId="165" fontId="20" fillId="3" borderId="0" xfId="2" applyNumberFormat="1" applyFont="1" applyFill="1" applyAlignment="1">
      <alignment horizontal="left"/>
    </xf>
    <xf numFmtId="0" fontId="20" fillId="0" borderId="0" xfId="0" applyFont="1"/>
    <xf numFmtId="2" fontId="10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10" fillId="0" borderId="1" xfId="0" applyFont="1" applyBorder="1"/>
    <xf numFmtId="0" fontId="10" fillId="0" borderId="3" xfId="0" applyFont="1" applyBorder="1" applyAlignment="1">
      <alignment vertical="center"/>
    </xf>
    <xf numFmtId="0" fontId="10" fillId="0" borderId="3" xfId="0" applyFont="1" applyBorder="1"/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/>
    </xf>
    <xf numFmtId="43" fontId="0" fillId="0" borderId="0" xfId="0" applyNumberFormat="1"/>
    <xf numFmtId="165" fontId="0" fillId="0" borderId="0" xfId="2" applyNumberFormat="1" applyFont="1"/>
    <xf numFmtId="10" fontId="10" fillId="0" borderId="0" xfId="3" applyNumberFormat="1" applyFont="1" applyAlignment="1">
      <alignment horizontal="center" vertical="center"/>
    </xf>
    <xf numFmtId="9" fontId="8" fillId="3" borderId="8" xfId="3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10" fontId="10" fillId="0" borderId="9" xfId="3" applyNumberFormat="1" applyFont="1" applyBorder="1"/>
    <xf numFmtId="10" fontId="10" fillId="0" borderId="10" xfId="0" applyNumberFormat="1" applyFont="1" applyBorder="1"/>
    <xf numFmtId="0" fontId="10" fillId="0" borderId="10" xfId="0" applyFont="1" applyBorder="1"/>
    <xf numFmtId="10" fontId="10" fillId="0" borderId="11" xfId="0" applyNumberFormat="1" applyFont="1" applyBorder="1"/>
    <xf numFmtId="0" fontId="5" fillId="0" borderId="0" xfId="0" applyFont="1" applyAlignment="1">
      <alignment horizontal="right"/>
    </xf>
    <xf numFmtId="43" fontId="10" fillId="0" borderId="0" xfId="1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0" fillId="0" borderId="0" xfId="1" applyNumberFormat="1" applyFont="1"/>
    <xf numFmtId="0" fontId="24" fillId="0" borderId="5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14" fontId="10" fillId="0" borderId="0" xfId="0" applyNumberFormat="1" applyFont="1"/>
    <xf numFmtId="43" fontId="10" fillId="0" borderId="0" xfId="1" applyFont="1"/>
    <xf numFmtId="0" fontId="0" fillId="0" borderId="0" xfId="0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0" fillId="2" borderId="3" xfId="0" applyFill="1" applyBorder="1"/>
    <xf numFmtId="9" fontId="8" fillId="3" borderId="0" xfId="3" applyFont="1" applyFill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10" fontId="10" fillId="0" borderId="1" xfId="0" applyNumberFormat="1" applyFont="1" applyBorder="1" applyAlignment="1">
      <alignment horizontal="center" vertical="center"/>
    </xf>
    <xf numFmtId="9" fontId="10" fillId="0" borderId="2" xfId="3" applyNumberFormat="1" applyFont="1" applyBorder="1" applyAlignment="1">
      <alignment horizontal="center" vertical="center"/>
    </xf>
    <xf numFmtId="0" fontId="15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Continuous" vertical="center"/>
    </xf>
    <xf numFmtId="0" fontId="2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1" fontId="5" fillId="0" borderId="0" xfId="1" applyNumberFormat="1" applyFont="1" applyFill="1" applyBorder="1" applyAlignment="1"/>
    <xf numFmtId="171" fontId="5" fillId="0" borderId="4" xfId="1" applyNumberFormat="1" applyFont="1" applyFill="1" applyBorder="1" applyAlignment="1"/>
    <xf numFmtId="169" fontId="5" fillId="0" borderId="0" xfId="1" applyNumberFormat="1" applyFont="1" applyFill="1" applyBorder="1" applyAlignment="1"/>
    <xf numFmtId="169" fontId="5" fillId="2" borderId="4" xfId="1" applyNumberFormat="1" applyFont="1" applyFill="1" applyBorder="1" applyAlignment="1"/>
    <xf numFmtId="43" fontId="5" fillId="0" borderId="0" xfId="0" applyNumberFormat="1" applyFont="1"/>
    <xf numFmtId="0" fontId="10" fillId="0" borderId="0" xfId="0" applyFont="1" applyAlignment="1">
      <alignment vertical="top"/>
    </xf>
    <xf numFmtId="0" fontId="6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72" fontId="10" fillId="2" borderId="0" xfId="0" applyNumberFormat="1" applyFont="1" applyFill="1" applyBorder="1" applyAlignment="1">
      <alignment horizontal="center"/>
    </xf>
    <xf numFmtId="0" fontId="0" fillId="0" borderId="0" xfId="0" applyFill="1"/>
    <xf numFmtId="10" fontId="2" fillId="0" borderId="0" xfId="0" applyNumberFormat="1" applyFont="1" applyAlignment="1">
      <alignment wrapText="1"/>
    </xf>
    <xf numFmtId="174" fontId="0" fillId="0" borderId="0" xfId="3" applyNumberFormat="1" applyFont="1"/>
    <xf numFmtId="174" fontId="0" fillId="0" borderId="0" xfId="0" applyNumberFormat="1"/>
    <xf numFmtId="175" fontId="5" fillId="0" borderId="0" xfId="1" applyNumberFormat="1" applyFont="1" applyFill="1" applyBorder="1" applyAlignment="1">
      <alignment horizontal="center"/>
    </xf>
    <xf numFmtId="175" fontId="5" fillId="2" borderId="4" xfId="1" applyNumberFormat="1" applyFont="1" applyFill="1" applyBorder="1" applyAlignment="1">
      <alignment horizontal="center"/>
    </xf>
    <xf numFmtId="169" fontId="5" fillId="0" borderId="0" xfId="1" applyNumberFormat="1" applyFont="1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2" borderId="0" xfId="0" applyFont="1" applyFill="1"/>
    <xf numFmtId="173" fontId="10" fillId="0" borderId="0" xfId="1" applyNumberFormat="1" applyFont="1"/>
    <xf numFmtId="10" fontId="10" fillId="2" borderId="0" xfId="0" applyNumberFormat="1" applyFont="1" applyFill="1"/>
    <xf numFmtId="0" fontId="8" fillId="2" borderId="0" xfId="0" applyFont="1" applyFill="1" applyBorder="1"/>
    <xf numFmtId="10" fontId="8" fillId="2" borderId="0" xfId="0" applyNumberFormat="1" applyFont="1" applyFill="1" applyBorder="1"/>
    <xf numFmtId="0" fontId="10" fillId="0" borderId="0" xfId="0" applyFont="1" applyAlignment="1">
      <alignment vertical="center"/>
    </xf>
    <xf numFmtId="0" fontId="29" fillId="0" borderId="0" xfId="0" applyFont="1"/>
    <xf numFmtId="0" fontId="30" fillId="0" borderId="0" xfId="7" applyFont="1" applyAlignment="1"/>
    <xf numFmtId="10" fontId="31" fillId="0" borderId="0" xfId="7" applyNumberFormat="1" applyFont="1"/>
    <xf numFmtId="0" fontId="30" fillId="0" borderId="0" xfId="7"/>
    <xf numFmtId="0" fontId="2" fillId="5" borderId="13" xfId="7" applyFont="1" applyFill="1" applyBorder="1" applyAlignment="1">
      <alignment horizontal="center" vertical="top"/>
    </xf>
    <xf numFmtId="10" fontId="2" fillId="5" borderId="13" xfId="7" applyNumberFormat="1" applyFont="1" applyFill="1" applyBorder="1" applyAlignment="1">
      <alignment horizontal="left" vertical="top" wrapText="1"/>
    </xf>
    <xf numFmtId="0" fontId="2" fillId="0" borderId="0" xfId="7" applyFont="1"/>
    <xf numFmtId="43" fontId="10" fillId="0" borderId="0" xfId="1" applyFont="1" applyAlignment="1">
      <alignment vertical="center"/>
    </xf>
    <xf numFmtId="0" fontId="28" fillId="0" borderId="0" xfId="0" applyFont="1"/>
    <xf numFmtId="0" fontId="8" fillId="0" borderId="0" xfId="0" applyFont="1" applyAlignment="1">
      <alignment vertical="center"/>
    </xf>
    <xf numFmtId="173" fontId="28" fillId="0" borderId="0" xfId="1" applyNumberFormat="1" applyFont="1"/>
    <xf numFmtId="0" fontId="0" fillId="0" borderId="0" xfId="0" applyFont="1" applyAlignment="1">
      <alignment vertical="center"/>
    </xf>
    <xf numFmtId="10" fontId="0" fillId="0" borderId="0" xfId="3" applyNumberFormat="1" applyFont="1" applyAlignment="1">
      <alignment horizontal="center" vertical="center"/>
    </xf>
    <xf numFmtId="10" fontId="1" fillId="0" borderId="0" xfId="3" applyNumberFormat="1" applyFont="1" applyFill="1" applyAlignment="1">
      <alignment horizontal="center" vertical="center"/>
    </xf>
    <xf numFmtId="0" fontId="36" fillId="0" borderId="0" xfId="0" applyFont="1"/>
    <xf numFmtId="10" fontId="37" fillId="0" borderId="0" xfId="0" applyNumberFormat="1" applyFont="1"/>
    <xf numFmtId="10" fontId="37" fillId="0" borderId="0" xfId="3" applyNumberFormat="1" applyFont="1"/>
    <xf numFmtId="10" fontId="0" fillId="2" borderId="0" xfId="0" applyNumberFormat="1" applyFont="1" applyFill="1" applyAlignment="1">
      <alignment horizontal="center"/>
    </xf>
    <xf numFmtId="0" fontId="0" fillId="0" borderId="3" xfId="0" applyBorder="1" applyAlignment="1">
      <alignment vertical="center"/>
    </xf>
    <xf numFmtId="10" fontId="0" fillId="0" borderId="3" xfId="0" applyNumberFormat="1" applyBorder="1" applyAlignment="1">
      <alignment horizontal="center" vertical="center"/>
    </xf>
    <xf numFmtId="165" fontId="21" fillId="2" borderId="1" xfId="2" applyNumberFormat="1" applyFont="1" applyFill="1" applyBorder="1" applyAlignment="1">
      <alignment horizontal="left"/>
    </xf>
    <xf numFmtId="0" fontId="0" fillId="6" borderId="3" xfId="0" applyFill="1" applyBorder="1"/>
    <xf numFmtId="0" fontId="2" fillId="2" borderId="2" xfId="0" applyFont="1" applyFill="1" applyBorder="1"/>
    <xf numFmtId="165" fontId="21" fillId="2" borderId="2" xfId="2" applyNumberFormat="1" applyFont="1" applyFill="1" applyBorder="1" applyAlignment="1">
      <alignment horizontal="left"/>
    </xf>
    <xf numFmtId="0" fontId="2" fillId="2" borderId="1" xfId="0" applyFont="1" applyFill="1" applyBorder="1"/>
    <xf numFmtId="165" fontId="20" fillId="6" borderId="3" xfId="2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10" fontId="37" fillId="0" borderId="0" xfId="3" applyNumberFormat="1" applyFont="1" applyAlignment="1">
      <alignment horizontal="center"/>
    </xf>
    <xf numFmtId="0" fontId="40" fillId="0" borderId="0" xfId="0" applyFont="1" applyAlignment="1">
      <alignment horizontal="center"/>
    </xf>
    <xf numFmtId="10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/>
    <xf numFmtId="10" fontId="42" fillId="0" borderId="0" xfId="0" applyNumberFormat="1" applyFont="1" applyAlignment="1">
      <alignment horizontal="center"/>
    </xf>
    <xf numFmtId="10" fontId="41" fillId="0" borderId="0" xfId="0" applyNumberFormat="1" applyFont="1"/>
    <xf numFmtId="10" fontId="43" fillId="0" borderId="0" xfId="0" applyNumberFormat="1" applyFont="1" applyAlignment="1">
      <alignment horizontal="center"/>
    </xf>
    <xf numFmtId="10" fontId="44" fillId="0" borderId="0" xfId="0" applyNumberFormat="1" applyFont="1"/>
    <xf numFmtId="176" fontId="0" fillId="0" borderId="0" xfId="1" applyNumberFormat="1" applyFont="1" applyAlignment="1">
      <alignment horizontal="center" vertical="center"/>
    </xf>
    <xf numFmtId="0" fontId="8" fillId="0" borderId="0" xfId="0" applyFont="1" applyAlignment="1"/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45" fillId="0" borderId="0" xfId="0" applyFont="1"/>
    <xf numFmtId="0" fontId="46" fillId="0" borderId="0" xfId="0" applyFont="1"/>
    <xf numFmtId="10" fontId="2" fillId="4" borderId="1" xfId="0" applyNumberFormat="1" applyFont="1" applyFill="1" applyBorder="1" applyAlignment="1">
      <alignment horizontal="center" vertical="center"/>
    </xf>
    <xf numFmtId="0" fontId="47" fillId="0" borderId="0" xfId="0" applyFont="1"/>
    <xf numFmtId="10" fontId="10" fillId="4" borderId="0" xfId="3" applyNumberFormat="1" applyFont="1" applyFill="1" applyAlignment="1">
      <alignment horizontal="center"/>
    </xf>
    <xf numFmtId="0" fontId="28" fillId="0" borderId="0" xfId="0" applyFont="1" applyAlignment="1"/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10" fontId="0" fillId="0" borderId="1" xfId="3" applyNumberFormat="1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/>
    <xf numFmtId="0" fontId="2" fillId="2" borderId="2" xfId="0" applyFont="1" applyFill="1" applyBorder="1" applyAlignment="1"/>
    <xf numFmtId="0" fontId="2" fillId="2" borderId="1" xfId="0" applyFont="1" applyFill="1" applyBorder="1" applyAlignment="1"/>
    <xf numFmtId="0" fontId="0" fillId="0" borderId="1" xfId="0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2" fontId="52" fillId="0" borderId="0" xfId="0" applyNumberFormat="1" applyFont="1" applyAlignment="1">
      <alignment horizontal="center"/>
    </xf>
    <xf numFmtId="0" fontId="15" fillId="8" borderId="3" xfId="0" applyFont="1" applyFill="1" applyBorder="1" applyAlignment="1">
      <alignment horizontal="center" vertical="center" wrapText="1"/>
    </xf>
    <xf numFmtId="10" fontId="8" fillId="8" borderId="3" xfId="3" applyNumberFormat="1" applyFont="1" applyFill="1" applyBorder="1" applyAlignment="1">
      <alignment horizontal="center" vertical="center" wrapText="1"/>
    </xf>
    <xf numFmtId="10" fontId="18" fillId="8" borderId="3" xfId="3" applyNumberFormat="1" applyFont="1" applyFill="1" applyBorder="1" applyAlignment="1">
      <alignment horizontal="right" vertical="center" wrapText="1"/>
    </xf>
    <xf numFmtId="0" fontId="15" fillId="6" borderId="3" xfId="0" applyFont="1" applyFill="1" applyBorder="1" applyAlignment="1">
      <alignment horizontal="center" vertical="center" wrapText="1"/>
    </xf>
    <xf numFmtId="10" fontId="18" fillId="6" borderId="3" xfId="3" applyNumberFormat="1" applyFont="1" applyFill="1" applyBorder="1" applyAlignment="1">
      <alignment horizontal="right" vertical="center" wrapText="1"/>
    </xf>
    <xf numFmtId="10" fontId="8" fillId="6" borderId="3" xfId="3" applyNumberFormat="1" applyFont="1" applyFill="1" applyBorder="1" applyAlignment="1">
      <alignment horizontal="center" vertical="center" wrapText="1"/>
    </xf>
    <xf numFmtId="10" fontId="10" fillId="6" borderId="3" xfId="3" applyNumberFormat="1" applyFont="1" applyFill="1" applyBorder="1" applyAlignment="1">
      <alignment horizontal="center" vertical="center" wrapText="1"/>
    </xf>
    <xf numFmtId="10" fontId="10" fillId="6" borderId="1" xfId="3" applyNumberFormat="1" applyFont="1" applyFill="1" applyBorder="1" applyAlignment="1">
      <alignment horizontal="center" vertical="center" wrapText="1"/>
    </xf>
    <xf numFmtId="10" fontId="0" fillId="2" borderId="2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2" borderId="7" xfId="0" applyNumberFormat="1" applyFont="1" applyFill="1" applyBorder="1" applyAlignment="1">
      <alignment horizontal="center"/>
    </xf>
    <xf numFmtId="10" fontId="2" fillId="2" borderId="6" xfId="3" applyNumberFormat="1" applyFont="1" applyFill="1" applyBorder="1" applyAlignment="1">
      <alignment horizontal="center"/>
    </xf>
    <xf numFmtId="10" fontId="0" fillId="0" borderId="14" xfId="0" applyNumberFormat="1" applyBorder="1" applyAlignment="1">
      <alignment horizontal="center" vertical="center"/>
    </xf>
    <xf numFmtId="176" fontId="0" fillId="0" borderId="7" xfId="1" applyNumberFormat="1" applyFont="1" applyBorder="1" applyAlignment="1">
      <alignment horizontal="center" vertical="center"/>
    </xf>
    <xf numFmtId="10" fontId="0" fillId="2" borderId="8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165" fontId="20" fillId="3" borderId="7" xfId="2" applyNumberFormat="1" applyFont="1" applyFill="1" applyBorder="1" applyAlignment="1">
      <alignment horizontal="left"/>
    </xf>
    <xf numFmtId="165" fontId="20" fillId="6" borderId="14" xfId="2" applyNumberFormat="1" applyFont="1" applyFill="1" applyBorder="1" applyAlignment="1">
      <alignment horizontal="left"/>
    </xf>
    <xf numFmtId="165" fontId="21" fillId="2" borderId="8" xfId="2" applyNumberFormat="1" applyFont="1" applyFill="1" applyBorder="1" applyAlignment="1">
      <alignment horizontal="left"/>
    </xf>
    <xf numFmtId="165" fontId="21" fillId="2" borderId="6" xfId="2" applyNumberFormat="1" applyFont="1" applyFill="1" applyBorder="1" applyAlignment="1">
      <alignment horizontal="left"/>
    </xf>
    <xf numFmtId="10" fontId="0" fillId="0" borderId="7" xfId="3" applyNumberFormat="1" applyFont="1" applyBorder="1" applyAlignment="1">
      <alignment horizontal="center" vertical="center"/>
    </xf>
    <xf numFmtId="10" fontId="0" fillId="0" borderId="6" xfId="3" applyNumberFormat="1" applyFont="1" applyBorder="1" applyAlignment="1">
      <alignment horizontal="center" vertical="center"/>
    </xf>
    <xf numFmtId="178" fontId="0" fillId="0" borderId="7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6" xfId="0" applyNumberFormat="1" applyBorder="1" applyAlignment="1">
      <alignment horizontal="center"/>
    </xf>
    <xf numFmtId="10" fontId="0" fillId="3" borderId="7" xfId="3" applyNumberFormat="1" applyFont="1" applyFill="1" applyBorder="1" applyAlignment="1">
      <alignment horizontal="center" vertical="center"/>
    </xf>
    <xf numFmtId="10" fontId="1" fillId="0" borderId="7" xfId="3" applyNumberFormat="1" applyFont="1" applyFill="1" applyBorder="1" applyAlignment="1">
      <alignment horizontal="center" vertical="center"/>
    </xf>
    <xf numFmtId="10" fontId="2" fillId="4" borderId="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10" fontId="10" fillId="0" borderId="0" xfId="3" applyNumberFormat="1" applyFont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166" fontId="0" fillId="0" borderId="0" xfId="3" applyNumberFormat="1" applyFont="1"/>
    <xf numFmtId="0" fontId="0" fillId="0" borderId="1" xfId="0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0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9" fontId="10" fillId="0" borderId="1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0" fontId="2" fillId="0" borderId="0" xfId="0" applyNumberFormat="1" applyFont="1"/>
    <xf numFmtId="179" fontId="0" fillId="0" borderId="0" xfId="0" applyNumberFormat="1"/>
    <xf numFmtId="180" fontId="0" fillId="0" borderId="0" xfId="2" applyNumberFormat="1" applyFont="1"/>
    <xf numFmtId="44" fontId="0" fillId="0" borderId="0" xfId="0" applyNumberFormat="1"/>
    <xf numFmtId="0" fontId="0" fillId="0" borderId="3" xfId="0" applyBorder="1"/>
    <xf numFmtId="0" fontId="8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10" fontId="8" fillId="3" borderId="1" xfId="0" applyNumberFormat="1" applyFont="1" applyFill="1" applyBorder="1" applyAlignment="1">
      <alignment horizontal="center" vertical="center"/>
    </xf>
    <xf numFmtId="10" fontId="10" fillId="3" borderId="2" xfId="0" applyNumberFormat="1" applyFont="1" applyFill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166" fontId="10" fillId="0" borderId="0" xfId="3" applyNumberFormat="1" applyFont="1" applyAlignment="1">
      <alignment horizontal="center" vertical="center"/>
    </xf>
    <xf numFmtId="0" fontId="0" fillId="0" borderId="0" xfId="0" applyBorder="1"/>
    <xf numFmtId="0" fontId="12" fillId="0" borderId="0" xfId="0" applyFont="1"/>
    <xf numFmtId="0" fontId="54" fillId="0" borderId="0" xfId="0" applyFont="1"/>
    <xf numFmtId="0" fontId="41" fillId="0" borderId="0" xfId="0" applyFont="1" applyAlignment="1">
      <alignment vertical="center"/>
    </xf>
    <xf numFmtId="0" fontId="55" fillId="0" borderId="0" xfId="0" applyFont="1"/>
    <xf numFmtId="0" fontId="0" fillId="0" borderId="0" xfId="0" applyFont="1"/>
    <xf numFmtId="10" fontId="0" fillId="0" borderId="0" xfId="0" applyNumberFormat="1" applyFont="1"/>
    <xf numFmtId="10" fontId="37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 vertical="top"/>
    </xf>
    <xf numFmtId="10" fontId="21" fillId="0" borderId="0" xfId="3" applyNumberFormat="1" applyFont="1" applyFill="1" applyBorder="1" applyAlignment="1">
      <alignment horizontal="center" vertical="center"/>
    </xf>
    <xf numFmtId="165" fontId="10" fillId="3" borderId="0" xfId="2" applyNumberFormat="1" applyFont="1" applyFill="1" applyAlignment="1">
      <alignment horizontal="left" vertical="center"/>
    </xf>
    <xf numFmtId="165" fontId="49" fillId="3" borderId="0" xfId="2" applyNumberFormat="1" applyFont="1" applyFill="1" applyAlignment="1">
      <alignment horizontal="left" vertical="center"/>
    </xf>
    <xf numFmtId="165" fontId="10" fillId="0" borderId="0" xfId="2" applyNumberFormat="1" applyFont="1" applyFill="1" applyAlignment="1">
      <alignment horizontal="left" vertical="center"/>
    </xf>
    <xf numFmtId="165" fontId="49" fillId="0" borderId="0" xfId="2" applyNumberFormat="1" applyFont="1" applyFill="1" applyAlignment="1">
      <alignment horizontal="left" vertical="center"/>
    </xf>
    <xf numFmtId="0" fontId="8" fillId="6" borderId="3" xfId="0" applyFont="1" applyFill="1" applyBorder="1" applyAlignment="1">
      <alignment vertical="center"/>
    </xf>
    <xf numFmtId="165" fontId="10" fillId="6" borderId="3" xfId="2" applyNumberFormat="1" applyFont="1" applyFill="1" applyBorder="1" applyAlignment="1">
      <alignment horizontal="left" vertical="center"/>
    </xf>
    <xf numFmtId="165" fontId="49" fillId="6" borderId="3" xfId="2" applyNumberFormat="1" applyFont="1" applyFill="1" applyBorder="1" applyAlignment="1">
      <alignment horizontal="left" vertical="center"/>
    </xf>
    <xf numFmtId="0" fontId="8" fillId="6" borderId="2" xfId="0" applyFont="1" applyFill="1" applyBorder="1" applyAlignment="1">
      <alignment vertical="center"/>
    </xf>
    <xf numFmtId="165" fontId="50" fillId="6" borderId="2" xfId="2" applyNumberFormat="1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165" fontId="50" fillId="6" borderId="1" xfId="2" applyNumberFormat="1" applyFont="1" applyFill="1" applyBorder="1" applyAlignment="1">
      <alignment horizontal="left" vertical="center"/>
    </xf>
    <xf numFmtId="10" fontId="8" fillId="2" borderId="2" xfId="3" applyNumberFormat="1" applyFont="1" applyFill="1" applyBorder="1" applyAlignment="1">
      <alignment horizontal="left" vertical="center"/>
    </xf>
    <xf numFmtId="10" fontId="49" fillId="2" borderId="2" xfId="3" applyNumberFormat="1" applyFont="1" applyFill="1" applyBorder="1" applyAlignment="1">
      <alignment horizontal="center" vertical="center"/>
    </xf>
    <xf numFmtId="10" fontId="8" fillId="7" borderId="0" xfId="3" applyNumberFormat="1" applyFont="1" applyFill="1" applyBorder="1" applyAlignment="1">
      <alignment horizontal="center" vertical="center"/>
    </xf>
    <xf numFmtId="10" fontId="8" fillId="2" borderId="1" xfId="3" applyNumberFormat="1" applyFont="1" applyFill="1" applyBorder="1" applyAlignment="1">
      <alignment horizontal="left" vertical="center"/>
    </xf>
    <xf numFmtId="10" fontId="49" fillId="2" borderId="1" xfId="3" applyNumberFormat="1" applyFont="1" applyFill="1" applyBorder="1" applyAlignment="1">
      <alignment horizontal="center" vertical="center"/>
    </xf>
    <xf numFmtId="10" fontId="8" fillId="7" borderId="1" xfId="3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/>
    </xf>
    <xf numFmtId="10" fontId="49" fillId="6" borderId="3" xfId="3" applyNumberFormat="1" applyFont="1" applyFill="1" applyBorder="1" applyAlignment="1">
      <alignment horizontal="center" vertical="center"/>
    </xf>
    <xf numFmtId="10" fontId="8" fillId="2" borderId="3" xfId="3" applyNumberFormat="1" applyFont="1" applyFill="1" applyBorder="1" applyAlignment="1">
      <alignment horizontal="center" vertical="center"/>
    </xf>
    <xf numFmtId="165" fontId="10" fillId="6" borderId="2" xfId="2" applyNumberFormat="1" applyFont="1" applyFill="1" applyBorder="1" applyAlignment="1">
      <alignment horizontal="left" vertical="center"/>
    </xf>
    <xf numFmtId="165" fontId="10" fillId="6" borderId="1" xfId="2" applyNumberFormat="1" applyFont="1" applyFill="1" applyBorder="1" applyAlignment="1">
      <alignment horizontal="left" vertical="center"/>
    </xf>
    <xf numFmtId="10" fontId="8" fillId="2" borderId="2" xfId="3" applyNumberFormat="1" applyFont="1" applyFill="1" applyBorder="1" applyAlignment="1">
      <alignment horizontal="center" vertical="center"/>
    </xf>
    <xf numFmtId="10" fontId="8" fillId="2" borderId="1" xfId="3" applyNumberFormat="1" applyFont="1" applyFill="1" applyBorder="1" applyAlignment="1">
      <alignment horizontal="center" vertical="center"/>
    </xf>
    <xf numFmtId="10" fontId="8" fillId="6" borderId="3" xfId="3" applyNumberFormat="1" applyFont="1" applyFill="1" applyBorder="1" applyAlignment="1">
      <alignment horizontal="center" vertical="center"/>
    </xf>
    <xf numFmtId="17" fontId="8" fillId="2" borderId="3" xfId="0" applyNumberFormat="1" applyFont="1" applyFill="1" applyBorder="1" applyAlignment="1">
      <alignment horizontal="center" vertical="center"/>
    </xf>
    <xf numFmtId="17" fontId="36" fillId="2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10" fontId="10" fillId="0" borderId="2" xfId="3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4" fontId="12" fillId="0" borderId="0" xfId="0" applyNumberFormat="1" applyFont="1"/>
    <xf numFmtId="14" fontId="37" fillId="0" borderId="0" xfId="0" applyNumberFormat="1" applyFont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53" fillId="0" borderId="0" xfId="0" applyFont="1"/>
    <xf numFmtId="178" fontId="0" fillId="0" borderId="1" xfId="0" applyNumberFormat="1" applyBorder="1" applyAlignment="1">
      <alignment horizontal="center"/>
    </xf>
    <xf numFmtId="0" fontId="2" fillId="0" borderId="0" xfId="0" applyFont="1" applyFill="1"/>
    <xf numFmtId="0" fontId="2" fillId="2" borderId="3" xfId="0" applyFont="1" applyFill="1" applyBorder="1" applyAlignment="1"/>
    <xf numFmtId="10" fontId="2" fillId="2" borderId="14" xfId="0" applyNumberFormat="1" applyFont="1" applyFill="1" applyBorder="1" applyAlignment="1">
      <alignment horizontal="center"/>
    </xf>
    <xf numFmtId="167" fontId="10" fillId="0" borderId="0" xfId="1" applyNumberFormat="1" applyFont="1" applyFill="1"/>
    <xf numFmtId="181" fontId="5" fillId="0" borderId="0" xfId="1" applyNumberFormat="1" applyFont="1"/>
    <xf numFmtId="0" fontId="59" fillId="6" borderId="3" xfId="0" applyFont="1" applyFill="1" applyBorder="1" applyAlignment="1">
      <alignment horizontal="center" vertical="center" wrapText="1"/>
    </xf>
    <xf numFmtId="0" fontId="44" fillId="0" borderId="0" xfId="0" applyFont="1"/>
    <xf numFmtId="10" fontId="41" fillId="6" borderId="3" xfId="3" applyNumberFormat="1" applyFont="1" applyFill="1" applyBorder="1" applyAlignment="1">
      <alignment horizontal="center" vertical="center" wrapText="1"/>
    </xf>
    <xf numFmtId="10" fontId="37" fillId="0" borderId="0" xfId="3" applyNumberFormat="1" applyFont="1" applyBorder="1" applyAlignment="1">
      <alignment horizontal="center"/>
    </xf>
    <xf numFmtId="0" fontId="2" fillId="5" borderId="18" xfId="7" applyFont="1" applyFill="1" applyBorder="1" applyAlignment="1">
      <alignment horizontal="center" vertical="center"/>
    </xf>
    <xf numFmtId="0" fontId="1" fillId="0" borderId="0" xfId="7" applyFont="1" applyAlignment="1">
      <alignment vertical="center"/>
    </xf>
    <xf numFmtId="0" fontId="1" fillId="0" borderId="0" xfId="0" applyFont="1" applyAlignment="1">
      <alignment vertical="center"/>
    </xf>
    <xf numFmtId="10" fontId="1" fillId="0" borderId="0" xfId="7" applyNumberFormat="1" applyFont="1" applyAlignment="1">
      <alignment vertical="center"/>
    </xf>
    <xf numFmtId="3" fontId="1" fillId="0" borderId="0" xfId="7" applyNumberFormat="1" applyFont="1" applyAlignment="1">
      <alignment vertical="center"/>
    </xf>
    <xf numFmtId="0" fontId="33" fillId="0" borderId="0" xfId="7" applyFont="1" applyAlignment="1">
      <alignment vertical="center"/>
    </xf>
    <xf numFmtId="14" fontId="1" fillId="0" borderId="0" xfId="7" applyNumberFormat="1" applyFont="1" applyAlignment="1">
      <alignment vertical="center"/>
    </xf>
    <xf numFmtId="14" fontId="33" fillId="0" borderId="0" xfId="7" applyNumberFormat="1" applyFont="1" applyAlignment="1">
      <alignment vertical="center"/>
    </xf>
    <xf numFmtId="17" fontId="1" fillId="0" borderId="0" xfId="0" applyNumberFormat="1" applyFont="1" applyAlignment="1">
      <alignment horizontal="center" vertical="center"/>
    </xf>
    <xf numFmtId="0" fontId="33" fillId="0" borderId="0" xfId="7" applyFont="1" applyAlignment="1">
      <alignment horizontal="center" vertical="center"/>
    </xf>
    <xf numFmtId="10" fontId="2" fillId="0" borderId="0" xfId="3" applyNumberFormat="1" applyFont="1" applyAlignment="1">
      <alignment horizontal="center" vertical="center"/>
    </xf>
    <xf numFmtId="3" fontId="35" fillId="9" borderId="18" xfId="7" applyNumberFormat="1" applyFont="1" applyFill="1" applyBorder="1" applyAlignment="1">
      <alignment horizontal="center" vertical="center" wrapText="1"/>
    </xf>
    <xf numFmtId="14" fontId="60" fillId="0" borderId="0" xfId="0" applyNumberFormat="1" applyFont="1"/>
    <xf numFmtId="0" fontId="60" fillId="0" borderId="0" xfId="0" applyFont="1" applyAlignment="1">
      <alignment horizontal="center" vertical="center"/>
    </xf>
    <xf numFmtId="0" fontId="61" fillId="0" borderId="0" xfId="7" applyFont="1" applyAlignment="1">
      <alignment horizontal="center" vertical="center"/>
    </xf>
    <xf numFmtId="0" fontId="30" fillId="0" borderId="0" xfId="7" applyFont="1" applyAlignment="1">
      <alignment horizontal="center"/>
    </xf>
    <xf numFmtId="3" fontId="32" fillId="0" borderId="0" xfId="7" applyNumberFormat="1" applyFont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1" fillId="0" borderId="0" xfId="7" applyFont="1" applyAlignment="1">
      <alignment horizontal="center" vertical="center"/>
    </xf>
    <xf numFmtId="10" fontId="0" fillId="0" borderId="1" xfId="0" applyNumberFormat="1" applyBorder="1"/>
    <xf numFmtId="43" fontId="5" fillId="0" borderId="0" xfId="1" applyFont="1" applyAlignment="1">
      <alignment vertical="center"/>
    </xf>
    <xf numFmtId="0" fontId="12" fillId="0" borderId="0" xfId="0" applyFont="1" applyAlignment="1">
      <alignment horizontal="center"/>
    </xf>
    <xf numFmtId="43" fontId="12" fillId="0" borderId="0" xfId="1" applyFont="1"/>
    <xf numFmtId="169" fontId="12" fillId="0" borderId="0" xfId="1" applyNumberFormat="1" applyFont="1"/>
    <xf numFmtId="10" fontId="10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179" fontId="5" fillId="0" borderId="0" xfId="3" applyNumberFormat="1" applyFont="1" applyFill="1" applyBorder="1" applyAlignment="1"/>
    <xf numFmtId="182" fontId="5" fillId="0" borderId="0" xfId="0" applyNumberFormat="1" applyFont="1" applyFill="1" applyBorder="1" applyAlignment="1"/>
    <xf numFmtId="0" fontId="5" fillId="0" borderId="0" xfId="0" applyFont="1" applyAlignment="1">
      <alignment vertical="center"/>
    </xf>
    <xf numFmtId="2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left"/>
    </xf>
    <xf numFmtId="0" fontId="62" fillId="0" borderId="0" xfId="0" applyFont="1" applyAlignment="1">
      <alignment horizontal="right" vertical="top"/>
    </xf>
    <xf numFmtId="0" fontId="17" fillId="0" borderId="0" xfId="0" applyFont="1"/>
    <xf numFmtId="0" fontId="17" fillId="0" borderId="0" xfId="0" applyFont="1" applyAlignment="1">
      <alignment horizontal="center"/>
    </xf>
    <xf numFmtId="182" fontId="17" fillId="0" borderId="0" xfId="0" applyNumberFormat="1" applyFont="1"/>
    <xf numFmtId="170" fontId="17" fillId="0" borderId="0" xfId="0" applyNumberFormat="1" applyFont="1"/>
    <xf numFmtId="0" fontId="13" fillId="0" borderId="0" xfId="0" applyFont="1"/>
    <xf numFmtId="182" fontId="13" fillId="0" borderId="0" xfId="0" applyNumberFormat="1" applyFont="1"/>
    <xf numFmtId="170" fontId="13" fillId="0" borderId="0" xfId="0" applyNumberFormat="1" applyFont="1"/>
    <xf numFmtId="182" fontId="17" fillId="0" borderId="0" xfId="3" applyNumberFormat="1" applyFont="1"/>
    <xf numFmtId="182" fontId="13" fillId="0" borderId="0" xfId="3" applyNumberFormat="1" applyFont="1"/>
    <xf numFmtId="175" fontId="17" fillId="0" borderId="0" xfId="1" applyNumberFormat="1" applyFont="1"/>
    <xf numFmtId="177" fontId="17" fillId="0" borderId="0" xfId="1" applyNumberFormat="1" applyFont="1"/>
    <xf numFmtId="183" fontId="17" fillId="0" borderId="0" xfId="3" applyNumberFormat="1" applyFont="1"/>
    <xf numFmtId="0" fontId="5" fillId="0" borderId="0" xfId="0" applyFont="1" applyAlignment="1">
      <alignment vertical="top" wrapText="1"/>
    </xf>
    <xf numFmtId="0" fontId="63" fillId="0" borderId="0" xfId="0" applyFont="1"/>
    <xf numFmtId="170" fontId="8" fillId="2" borderId="3" xfId="0" applyNumberFormat="1" applyFont="1" applyFill="1" applyBorder="1" applyAlignment="1">
      <alignment horizontal="center" vertical="center"/>
    </xf>
    <xf numFmtId="170" fontId="36" fillId="2" borderId="3" xfId="0" applyNumberFormat="1" applyFont="1" applyFill="1" applyBorder="1" applyAlignment="1">
      <alignment horizontal="center" vertical="center"/>
    </xf>
    <xf numFmtId="0" fontId="61" fillId="0" borderId="0" xfId="0" applyFont="1"/>
    <xf numFmtId="10" fontId="61" fillId="0" borderId="0" xfId="0" applyNumberFormat="1" applyFont="1"/>
    <xf numFmtId="0" fontId="64" fillId="0" borderId="0" xfId="0" applyFont="1" applyAlignment="1">
      <alignment horizontal="center"/>
    </xf>
    <xf numFmtId="10" fontId="64" fillId="0" borderId="0" xfId="0" applyNumberFormat="1" applyFont="1" applyAlignment="1">
      <alignment horizontal="center"/>
    </xf>
    <xf numFmtId="167" fontId="37" fillId="0" borderId="0" xfId="1" applyNumberFormat="1" applyFont="1"/>
    <xf numFmtId="43" fontId="0" fillId="0" borderId="0" xfId="0" applyNumberFormat="1" applyAlignment="1">
      <alignment vertical="center"/>
    </xf>
    <xf numFmtId="43" fontId="10" fillId="6" borderId="3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8" fontId="0" fillId="0" borderId="0" xfId="1" applyNumberFormat="1" applyFont="1" applyAlignment="1">
      <alignment horizontal="center"/>
    </xf>
    <xf numFmtId="178" fontId="2" fillId="6" borderId="1" xfId="1" applyNumberFormat="1" applyFont="1" applyFill="1" applyBorder="1" applyAlignment="1">
      <alignment horizontal="center"/>
    </xf>
    <xf numFmtId="178" fontId="2" fillId="6" borderId="7" xfId="1" applyNumberFormat="1" applyFont="1" applyFill="1" applyBorder="1" applyAlignment="1">
      <alignment horizontal="center"/>
    </xf>
    <xf numFmtId="178" fontId="0" fillId="0" borderId="7" xfId="1" applyNumberFormat="1" applyFont="1" applyBorder="1" applyAlignment="1">
      <alignment horizontal="center"/>
    </xf>
    <xf numFmtId="10" fontId="64" fillId="0" borderId="0" xfId="0" applyNumberFormat="1" applyFont="1" applyAlignment="1">
      <alignment horizontal="center" vertical="top"/>
    </xf>
    <xf numFmtId="0" fontId="29" fillId="0" borderId="0" xfId="0" applyFont="1" applyFill="1" applyAlignment="1">
      <alignment vertical="top" wrapText="1"/>
    </xf>
    <xf numFmtId="0" fontId="10" fillId="0" borderId="0" xfId="0" applyFont="1" applyAlignment="1">
      <alignment horizontal="right" vertical="center"/>
    </xf>
    <xf numFmtId="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6" fontId="10" fillId="0" borderId="0" xfId="3" applyNumberFormat="1" applyFont="1" applyAlignment="1">
      <alignment vertical="center"/>
    </xf>
    <xf numFmtId="10" fontId="10" fillId="0" borderId="7" xfId="3" applyNumberFormat="1" applyFont="1" applyBorder="1" applyAlignment="1">
      <alignment horizontal="center" vertical="center"/>
    </xf>
    <xf numFmtId="10" fontId="10" fillId="0" borderId="0" xfId="3" applyNumberFormat="1" applyFont="1" applyBorder="1" applyAlignment="1">
      <alignment horizontal="center" vertical="center"/>
    </xf>
    <xf numFmtId="10" fontId="8" fillId="0" borderId="7" xfId="0" applyNumberFormat="1" applyFont="1" applyBorder="1" applyAlignment="1">
      <alignment horizontal="center" vertical="center"/>
    </xf>
    <xf numFmtId="10" fontId="10" fillId="0" borderId="0" xfId="3" applyNumberFormat="1" applyFont="1" applyAlignment="1">
      <alignment vertical="center"/>
    </xf>
    <xf numFmtId="166" fontId="28" fillId="0" borderId="0" xfId="3" applyNumberFormat="1" applyFont="1" applyAlignment="1">
      <alignment horizontal="center" vertical="center"/>
    </xf>
    <xf numFmtId="10" fontId="28" fillId="0" borderId="7" xfId="3" applyNumberFormat="1" applyFont="1" applyBorder="1" applyAlignment="1">
      <alignment horizontal="center" vertical="center"/>
    </xf>
    <xf numFmtId="10" fontId="28" fillId="0" borderId="0" xfId="3" applyNumberFormat="1" applyFont="1" applyBorder="1" applyAlignment="1">
      <alignment horizontal="center" vertical="center"/>
    </xf>
    <xf numFmtId="10" fontId="58" fillId="0" borderId="7" xfId="0" applyNumberFormat="1" applyFont="1" applyBorder="1" applyAlignment="1">
      <alignment horizontal="center" vertical="center"/>
    </xf>
    <xf numFmtId="174" fontId="28" fillId="0" borderId="0" xfId="3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9" fontId="10" fillId="0" borderId="7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9" fontId="37" fillId="0" borderId="7" xfId="0" applyNumberFormat="1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166" fontId="28" fillId="0" borderId="7" xfId="3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9" fontId="37" fillId="0" borderId="0" xfId="0" applyNumberFormat="1" applyFont="1" applyBorder="1" applyAlignment="1">
      <alignment horizontal="center" vertical="center"/>
    </xf>
    <xf numFmtId="9" fontId="37" fillId="0" borderId="16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166" fontId="28" fillId="0" borderId="0" xfId="3" applyNumberFormat="1" applyFont="1" applyBorder="1" applyAlignment="1">
      <alignment horizontal="center" vertical="center"/>
    </xf>
    <xf numFmtId="166" fontId="28" fillId="0" borderId="16" xfId="3" applyNumberFormat="1" applyFont="1" applyBorder="1" applyAlignment="1">
      <alignment horizontal="center" vertical="center"/>
    </xf>
    <xf numFmtId="166" fontId="28" fillId="0" borderId="1" xfId="3" applyNumberFormat="1" applyFont="1" applyBorder="1" applyAlignment="1">
      <alignment horizontal="center" vertical="center"/>
    </xf>
    <xf numFmtId="166" fontId="28" fillId="0" borderId="6" xfId="3" applyNumberFormat="1" applyFont="1" applyBorder="1" applyAlignment="1">
      <alignment horizontal="center" vertical="center"/>
    </xf>
    <xf numFmtId="166" fontId="28" fillId="0" borderId="17" xfId="3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9" fontId="65" fillId="0" borderId="0" xfId="0" applyNumberFormat="1" applyFont="1" applyBorder="1" applyAlignment="1">
      <alignment horizontal="center" vertical="center"/>
    </xf>
    <xf numFmtId="9" fontId="28" fillId="0" borderId="0" xfId="0" applyNumberFormat="1" applyFont="1" applyBorder="1" applyAlignment="1">
      <alignment horizontal="center" vertical="center"/>
    </xf>
    <xf numFmtId="9" fontId="28" fillId="0" borderId="1" xfId="0" applyNumberFormat="1" applyFont="1" applyBorder="1" applyAlignment="1">
      <alignment horizontal="center" vertical="center"/>
    </xf>
    <xf numFmtId="166" fontId="8" fillId="0" borderId="0" xfId="3" applyNumberFormat="1" applyFont="1" applyAlignment="1">
      <alignment horizontal="center" vertical="center"/>
    </xf>
    <xf numFmtId="166" fontId="8" fillId="0" borderId="1" xfId="3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28" fillId="0" borderId="6" xfId="3" applyNumberFormat="1" applyFont="1" applyBorder="1" applyAlignment="1">
      <alignment horizontal="center" vertical="center"/>
    </xf>
    <xf numFmtId="10" fontId="28" fillId="0" borderId="1" xfId="3" applyNumberFormat="1" applyFont="1" applyBorder="1" applyAlignment="1">
      <alignment horizontal="center" vertical="center"/>
    </xf>
    <xf numFmtId="10" fontId="58" fillId="0" borderId="6" xfId="0" applyNumberFormat="1" applyFont="1" applyBorder="1" applyAlignment="1">
      <alignment horizontal="center" vertical="center"/>
    </xf>
    <xf numFmtId="10" fontId="10" fillId="0" borderId="6" xfId="3" applyNumberFormat="1" applyFont="1" applyBorder="1" applyAlignment="1">
      <alignment horizontal="center" vertical="center"/>
    </xf>
    <xf numFmtId="10" fontId="10" fillId="0" borderId="1" xfId="3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10" fontId="10" fillId="0" borderId="7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67" fontId="10" fillId="0" borderId="0" xfId="1" applyNumberFormat="1" applyFont="1" applyAlignment="1">
      <alignment horizontal="center" vertical="center"/>
    </xf>
    <xf numFmtId="10" fontId="10" fillId="0" borderId="17" xfId="0" applyNumberFormat="1" applyFont="1" applyBorder="1" applyAlignment="1">
      <alignment horizontal="center" vertical="center"/>
    </xf>
    <xf numFmtId="167" fontId="10" fillId="0" borderId="1" xfId="1" applyNumberFormat="1" applyFont="1" applyBorder="1" applyAlignment="1">
      <alignment horizontal="center" vertical="center"/>
    </xf>
    <xf numFmtId="10" fontId="28" fillId="0" borderId="0" xfId="0" applyNumberFormat="1" applyFont="1" applyAlignment="1">
      <alignment horizontal="center" vertical="center"/>
    </xf>
    <xf numFmtId="9" fontId="28" fillId="0" borderId="7" xfId="0" applyNumberFormat="1" applyFont="1" applyBorder="1" applyAlignment="1">
      <alignment horizontal="center" vertical="center"/>
    </xf>
    <xf numFmtId="10" fontId="28" fillId="0" borderId="0" xfId="0" applyNumberFormat="1" applyFont="1" applyBorder="1" applyAlignment="1">
      <alignment horizontal="center" vertical="center"/>
    </xf>
    <xf numFmtId="10" fontId="28" fillId="0" borderId="16" xfId="0" applyNumberFormat="1" applyFont="1" applyBorder="1" applyAlignment="1">
      <alignment horizontal="center" vertical="center"/>
    </xf>
    <xf numFmtId="167" fontId="28" fillId="0" borderId="0" xfId="0" applyNumberFormat="1" applyFont="1" applyAlignment="1">
      <alignment horizontal="center" vertical="center"/>
    </xf>
    <xf numFmtId="10" fontId="28" fillId="0" borderId="1" xfId="0" applyNumberFormat="1" applyFont="1" applyBorder="1" applyAlignment="1">
      <alignment horizontal="center" vertical="center"/>
    </xf>
    <xf numFmtId="9" fontId="28" fillId="0" borderId="6" xfId="0" applyNumberFormat="1" applyFont="1" applyBorder="1" applyAlignment="1">
      <alignment horizontal="center" vertical="center"/>
    </xf>
    <xf numFmtId="10" fontId="28" fillId="0" borderId="17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72" fontId="10" fillId="2" borderId="19" xfId="0" applyNumberFormat="1" applyFont="1" applyFill="1" applyBorder="1" applyAlignment="1">
      <alignment horizontal="center"/>
    </xf>
    <xf numFmtId="0" fontId="0" fillId="0" borderId="19" xfId="0" applyBorder="1"/>
    <xf numFmtId="10" fontId="10" fillId="0" borderId="19" xfId="3" applyNumberFormat="1" applyFont="1" applyBorder="1" applyAlignment="1">
      <alignment horizontal="center"/>
    </xf>
    <xf numFmtId="10" fontId="37" fillId="0" borderId="19" xfId="3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0" fontId="0" fillId="0" borderId="0" xfId="0" applyNumberFormat="1" applyAlignment="1">
      <alignment horizontal="left" vertical="center"/>
    </xf>
    <xf numFmtId="166" fontId="8" fillId="0" borderId="0" xfId="0" applyNumberFormat="1" applyFont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10" fillId="2" borderId="3" xfId="3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174" fontId="10" fillId="0" borderId="3" xfId="3" applyNumberFormat="1" applyFont="1" applyBorder="1" applyAlignment="1">
      <alignment horizontal="center" vertical="center"/>
    </xf>
    <xf numFmtId="174" fontId="8" fillId="4" borderId="3" xfId="3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49" fillId="0" borderId="0" xfId="0" applyFont="1" applyFill="1" applyAlignment="1">
      <alignment horizontal="center"/>
    </xf>
    <xf numFmtId="17" fontId="49" fillId="0" borderId="0" xfId="0" applyNumberFormat="1" applyFont="1" applyFill="1"/>
    <xf numFmtId="10" fontId="49" fillId="0" borderId="0" xfId="0" applyNumberFormat="1" applyFont="1" applyFill="1"/>
    <xf numFmtId="10" fontId="49" fillId="0" borderId="0" xfId="3" applyNumberFormat="1" applyFont="1" applyFill="1"/>
    <xf numFmtId="17" fontId="49" fillId="0" borderId="1" xfId="0" applyNumberFormat="1" applyFont="1" applyFill="1" applyBorder="1"/>
    <xf numFmtId="0" fontId="49" fillId="0" borderId="1" xfId="0" applyFont="1" applyFill="1" applyBorder="1"/>
    <xf numFmtId="10" fontId="49" fillId="0" borderId="1" xfId="0" applyNumberFormat="1" applyFont="1" applyFill="1" applyBorder="1"/>
    <xf numFmtId="10" fontId="49" fillId="0" borderId="1" xfId="3" applyNumberFormat="1" applyFont="1" applyFill="1" applyBorder="1"/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5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2" borderId="3" xfId="0" applyFont="1" applyFill="1" applyBorder="1" applyAlignment="1">
      <alignment horizontal="left"/>
    </xf>
    <xf numFmtId="0" fontId="38" fillId="0" borderId="2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1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9" fontId="10" fillId="0" borderId="3" xfId="3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9" fontId="10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4" fillId="10" borderId="3" xfId="7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3" fillId="0" borderId="0" xfId="0" applyFont="1" applyAlignment="1">
      <alignment vertical="top"/>
    </xf>
  </cellXfs>
  <cellStyles count="8">
    <cellStyle name="Moeda" xfId="2" builtinId="4"/>
    <cellStyle name="Normal" xfId="0" builtinId="0"/>
    <cellStyle name="Normal 2" xfId="6" xr:uid="{00000000-0005-0000-0000-000002000000}"/>
    <cellStyle name="Normal 3" xfId="7" xr:uid="{00000000-0005-0000-0000-000003000000}"/>
    <cellStyle name="Porcentagem" xfId="3" builtinId="5"/>
    <cellStyle name="TextNormal" xfId="5" xr:uid="{00000000-0005-0000-0000-000005000000}"/>
    <cellStyle name="Vírgula" xfId="1" builtinId="3"/>
    <cellStyle name="Vírgula 2" xfId="4" xr:uid="{00000000-0005-0000-0000-000007000000}"/>
  </cellStyles>
  <dxfs count="0"/>
  <tableStyles count="0" defaultTableStyle="TableStyleMedium2" defaultPivotStyle="PivotStyleLight16"/>
  <colors>
    <mruColors>
      <color rgb="FFE8E8E8"/>
      <color rgb="FFF0F0F0"/>
      <color rgb="FF5497D4"/>
      <color rgb="FFFFDC6D"/>
      <color rgb="FF046420"/>
      <color rgb="FF076372"/>
      <color rgb="FF77BF32"/>
      <color rgb="FF0886A3"/>
      <color rgb="FF086085"/>
      <color rgb="FF0560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/>
              <a:t>Regressão X (CSMG3)</a:t>
            </a:r>
            <a:r>
              <a:rPr lang="pt-BR" sz="1050" baseline="0"/>
              <a:t> Y (IBOV)</a:t>
            </a:r>
            <a:endParaRPr lang="pt-BR" sz="1050"/>
          </a:p>
        </c:rich>
      </c:tx>
      <c:layout>
        <c:manualLayout>
          <c:xMode val="edge"/>
          <c:yMode val="edge"/>
          <c:x val="0.56057128947591228"/>
          <c:y val="1.960784313725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477354603149121E-2"/>
          <c:y val="0.12154418197725285"/>
          <c:w val="0.90987438548865363"/>
          <c:h val="0.7928184344603983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Beta!$Y$15:$Y$164</c:f>
              <c:numCache>
                <c:formatCode>0.00%</c:formatCode>
                <c:ptCount val="150"/>
                <c:pt idx="0">
                  <c:v>3.2868420704677138E-2</c:v>
                </c:pt>
                <c:pt idx="1">
                  <c:v>9.5384057256603077E-3</c:v>
                </c:pt>
                <c:pt idx="2">
                  <c:v>2.5158790096630228E-2</c:v>
                </c:pt>
                <c:pt idx="3">
                  <c:v>2.5690416149142664E-2</c:v>
                </c:pt>
                <c:pt idx="4">
                  <c:v>4.47191595358568E-3</c:v>
                </c:pt>
                <c:pt idx="5">
                  <c:v>-1.8931975859989483E-2</c:v>
                </c:pt>
                <c:pt idx="6">
                  <c:v>3.0363020192801127E-2</c:v>
                </c:pt>
                <c:pt idx="7">
                  <c:v>6.6438227929153113E-3</c:v>
                </c:pt>
                <c:pt idx="8">
                  <c:v>-8.9385055143492639E-3</c:v>
                </c:pt>
                <c:pt idx="9">
                  <c:v>-3.1187079232113243E-3</c:v>
                </c:pt>
                <c:pt idx="10">
                  <c:v>-2.4651297169928268E-2</c:v>
                </c:pt>
                <c:pt idx="11">
                  <c:v>-1.6596790174541253E-2</c:v>
                </c:pt>
                <c:pt idx="12">
                  <c:v>-8.4247580196401255E-3</c:v>
                </c:pt>
                <c:pt idx="13">
                  <c:v>2.8711611652666901E-2</c:v>
                </c:pt>
                <c:pt idx="14">
                  <c:v>-2.0794736117194138E-2</c:v>
                </c:pt>
                <c:pt idx="15">
                  <c:v>-9.1209048106208183E-4</c:v>
                </c:pt>
                <c:pt idx="16">
                  <c:v>2.8735612523834099E-3</c:v>
                </c:pt>
                <c:pt idx="17">
                  <c:v>1.5173570101991742E-2</c:v>
                </c:pt>
                <c:pt idx="18">
                  <c:v>2.7285977874601498E-2</c:v>
                </c:pt>
                <c:pt idx="19">
                  <c:v>3.1738273556156667E-2</c:v>
                </c:pt>
                <c:pt idx="20">
                  <c:v>6.4628119950170693E-3</c:v>
                </c:pt>
                <c:pt idx="21">
                  <c:v>2.335909110394525E-2</c:v>
                </c:pt>
                <c:pt idx="22">
                  <c:v>3.2452229715975375E-2</c:v>
                </c:pt>
                <c:pt idx="23">
                  <c:v>6.0981630848041188E-3</c:v>
                </c:pt>
                <c:pt idx="24">
                  <c:v>-2.2654712929304703E-2</c:v>
                </c:pt>
                <c:pt idx="25">
                  <c:v>2.7135397751701557E-2</c:v>
                </c:pt>
                <c:pt idx="26">
                  <c:v>2.5244779518218984E-2</c:v>
                </c:pt>
                <c:pt idx="27">
                  <c:v>-9.060782721501839E-3</c:v>
                </c:pt>
                <c:pt idx="28">
                  <c:v>-4.3074795973433735E-4</c:v>
                </c:pt>
                <c:pt idx="29">
                  <c:v>-7.5530278245611029E-3</c:v>
                </c:pt>
                <c:pt idx="30">
                  <c:v>-6.5636065078559062E-3</c:v>
                </c:pt>
                <c:pt idx="31">
                  <c:v>-2.9130144020608466E-3</c:v>
                </c:pt>
                <c:pt idx="32">
                  <c:v>4.2038575452215841E-4</c:v>
                </c:pt>
                <c:pt idx="33">
                  <c:v>1.7994213488342818E-4</c:v>
                </c:pt>
                <c:pt idx="34">
                  <c:v>1.0461287490666287E-2</c:v>
                </c:pt>
                <c:pt idx="35">
                  <c:v>6.1147413324394587E-3</c:v>
                </c:pt>
                <c:pt idx="36">
                  <c:v>-2.9232250511529223E-2</c:v>
                </c:pt>
                <c:pt idx="37">
                  <c:v>1.5346753260763166E-2</c:v>
                </c:pt>
                <c:pt idx="38">
                  <c:v>-7.9363238345954053E-3</c:v>
                </c:pt>
                <c:pt idx="39">
                  <c:v>-5.4290692256936286E-2</c:v>
                </c:pt>
                <c:pt idx="40">
                  <c:v>-3.1016399743559464E-2</c:v>
                </c:pt>
                <c:pt idx="41">
                  <c:v>-3.6872939035575925E-2</c:v>
                </c:pt>
                <c:pt idx="42">
                  <c:v>-4.1145869547671056E-2</c:v>
                </c:pt>
                <c:pt idx="43">
                  <c:v>-4.7299738774135604E-3</c:v>
                </c:pt>
                <c:pt idx="44">
                  <c:v>1.1749858789461011E-2</c:v>
                </c:pt>
                <c:pt idx="45">
                  <c:v>3.5758330974817065E-2</c:v>
                </c:pt>
                <c:pt idx="46">
                  <c:v>1.5706909540042772E-2</c:v>
                </c:pt>
                <c:pt idx="47">
                  <c:v>2.9127830322374627E-2</c:v>
                </c:pt>
                <c:pt idx="48">
                  <c:v>2.3776369980139506E-2</c:v>
                </c:pt>
                <c:pt idx="49">
                  <c:v>4.3148528920857005E-3</c:v>
                </c:pt>
                <c:pt idx="50">
                  <c:v>-2.1107525529530557E-2</c:v>
                </c:pt>
                <c:pt idx="51">
                  <c:v>-1.9098984547625254E-2</c:v>
                </c:pt>
                <c:pt idx="52">
                  <c:v>-7.6894964444122046E-3</c:v>
                </c:pt>
                <c:pt idx="53">
                  <c:v>8.4193732419274251E-3</c:v>
                </c:pt>
                <c:pt idx="54">
                  <c:v>-1.7858716810491945E-2</c:v>
                </c:pt>
                <c:pt idx="55">
                  <c:v>-4.3257944534508853E-3</c:v>
                </c:pt>
                <c:pt idx="56">
                  <c:v>3.9916111087363697E-2</c:v>
                </c:pt>
                <c:pt idx="57">
                  <c:v>8.1928211957973188E-3</c:v>
                </c:pt>
                <c:pt idx="58">
                  <c:v>5.1748090611019801E-2</c:v>
                </c:pt>
                <c:pt idx="59">
                  <c:v>1.2035081126301988E-2</c:v>
                </c:pt>
                <c:pt idx="60">
                  <c:v>-7.5102671356553647E-3</c:v>
                </c:pt>
                <c:pt idx="61">
                  <c:v>4.2780900744888987E-2</c:v>
                </c:pt>
                <c:pt idx="62">
                  <c:v>-1.6575320866582293E-2</c:v>
                </c:pt>
                <c:pt idx="63">
                  <c:v>2.2131970058892059E-3</c:v>
                </c:pt>
                <c:pt idx="64">
                  <c:v>-2.2484032843842162E-3</c:v>
                </c:pt>
                <c:pt idx="65">
                  <c:v>2.9620747204991076E-2</c:v>
                </c:pt>
                <c:pt idx="66">
                  <c:v>-1.2712245856598961E-2</c:v>
                </c:pt>
                <c:pt idx="67">
                  <c:v>-1.2459832857019357E-2</c:v>
                </c:pt>
                <c:pt idx="68">
                  <c:v>-1.3938818336701865E-2</c:v>
                </c:pt>
                <c:pt idx="69">
                  <c:v>4.0529555664252483E-3</c:v>
                </c:pt>
                <c:pt idx="70">
                  <c:v>6.0438222862733433E-2</c:v>
                </c:pt>
                <c:pt idx="71">
                  <c:v>2.1483098685864972E-2</c:v>
                </c:pt>
                <c:pt idx="72">
                  <c:v>1.7645583914047983E-2</c:v>
                </c:pt>
                <c:pt idx="73">
                  <c:v>1.059803447351804E-2</c:v>
                </c:pt>
                <c:pt idx="74">
                  <c:v>1.1373243761898244E-2</c:v>
                </c:pt>
                <c:pt idx="75">
                  <c:v>-1.9448758912821686E-2</c:v>
                </c:pt>
                <c:pt idx="76">
                  <c:v>1.4465955519027879E-2</c:v>
                </c:pt>
                <c:pt idx="77">
                  <c:v>4.5366414583974815E-3</c:v>
                </c:pt>
                <c:pt idx="78">
                  <c:v>-1.010617462604004E-2</c:v>
                </c:pt>
                <c:pt idx="79">
                  <c:v>-3.7862835545690765E-3</c:v>
                </c:pt>
                <c:pt idx="80">
                  <c:v>3.0627322027961923E-2</c:v>
                </c:pt>
                <c:pt idx="81">
                  <c:v>-2.6046751070925942E-2</c:v>
                </c:pt>
                <c:pt idx="82">
                  <c:v>-1.8196544695285463E-2</c:v>
                </c:pt>
                <c:pt idx="83">
                  <c:v>1.5937661725518335E-2</c:v>
                </c:pt>
                <c:pt idx="84">
                  <c:v>-1.6170213474615471E-2</c:v>
                </c:pt>
                <c:pt idx="85">
                  <c:v>-4.1909593535910056E-3</c:v>
                </c:pt>
                <c:pt idx="86">
                  <c:v>1.885380015934994E-2</c:v>
                </c:pt>
                <c:pt idx="87">
                  <c:v>-2.7572439412676792E-3</c:v>
                </c:pt>
                <c:pt idx="88">
                  <c:v>-1.6523417024407641E-2</c:v>
                </c:pt>
                <c:pt idx="89">
                  <c:v>-3.2602349734529232E-2</c:v>
                </c:pt>
                <c:pt idx="90">
                  <c:v>3.3598074992403908E-2</c:v>
                </c:pt>
                <c:pt idx="91">
                  <c:v>2.7664822834637684E-2</c:v>
                </c:pt>
                <c:pt idx="92">
                  <c:v>2.8958971697242513E-3</c:v>
                </c:pt>
                <c:pt idx="93">
                  <c:v>1.1960166709716924E-2</c:v>
                </c:pt>
                <c:pt idx="94">
                  <c:v>2.6113298240889829E-2</c:v>
                </c:pt>
                <c:pt idx="95">
                  <c:v>-1.8135122003250126E-3</c:v>
                </c:pt>
                <c:pt idx="96">
                  <c:v>2.1773365933147756E-2</c:v>
                </c:pt>
                <c:pt idx="97">
                  <c:v>1.6252815037432995E-2</c:v>
                </c:pt>
                <c:pt idx="98">
                  <c:v>-6.8853457122613161E-3</c:v>
                </c:pt>
                <c:pt idx="99">
                  <c:v>-5.7268156476760852E-3</c:v>
                </c:pt>
                <c:pt idx="100">
                  <c:v>-1.3908706482693243E-2</c:v>
                </c:pt>
                <c:pt idx="101">
                  <c:v>1.0402049649675152E-2</c:v>
                </c:pt>
                <c:pt idx="102">
                  <c:v>-2.5733550549417356E-2</c:v>
                </c:pt>
                <c:pt idx="103">
                  <c:v>-1.476711890505779E-2</c:v>
                </c:pt>
                <c:pt idx="104">
                  <c:v>6.4961272980903935E-3</c:v>
                </c:pt>
                <c:pt idx="105">
                  <c:v>2.2813393804875726E-2</c:v>
                </c:pt>
                <c:pt idx="106">
                  <c:v>1.7111773738241666E-2</c:v>
                </c:pt>
                <c:pt idx="107">
                  <c:v>9.4393158693855464E-3</c:v>
                </c:pt>
                <c:pt idx="108">
                  <c:v>1.0626485793203432E-3</c:v>
                </c:pt>
                <c:pt idx="109">
                  <c:v>-2.6665717330148046E-2</c:v>
                </c:pt>
                <c:pt idx="110">
                  <c:v>2.8543321645150572E-3</c:v>
                </c:pt>
                <c:pt idx="111">
                  <c:v>2.7968927666153384E-2</c:v>
                </c:pt>
                <c:pt idx="112">
                  <c:v>2.2165397238588454E-2</c:v>
                </c:pt>
                <c:pt idx="113">
                  <c:v>4.6758939259209324E-3</c:v>
                </c:pt>
                <c:pt idx="114">
                  <c:v>4.1231151201254791E-3</c:v>
                </c:pt>
                <c:pt idx="115">
                  <c:v>-1.9006530685265578E-2</c:v>
                </c:pt>
                <c:pt idx="116">
                  <c:v>1.0815286869902073E-2</c:v>
                </c:pt>
                <c:pt idx="117">
                  <c:v>4.7531033409333838E-3</c:v>
                </c:pt>
                <c:pt idx="118">
                  <c:v>2.1296508649950894E-2</c:v>
                </c:pt>
                <c:pt idx="119">
                  <c:v>1.1375641796977896E-2</c:v>
                </c:pt>
                <c:pt idx="120">
                  <c:v>2.6074913877900219E-2</c:v>
                </c:pt>
                <c:pt idx="121">
                  <c:v>1.6938134700523851E-2</c:v>
                </c:pt>
                <c:pt idx="122">
                  <c:v>9.8370452026565001E-3</c:v>
                </c:pt>
                <c:pt idx="123">
                  <c:v>-1.1813827676468569E-2</c:v>
                </c:pt>
                <c:pt idx="124">
                  <c:v>1.095265245908479E-2</c:v>
                </c:pt>
                <c:pt idx="125">
                  <c:v>-4.8813966185497627E-4</c:v>
                </c:pt>
                <c:pt idx="126">
                  <c:v>-2.0662740913606269E-2</c:v>
                </c:pt>
                <c:pt idx="127">
                  <c:v>-4.6427221771280138E-3</c:v>
                </c:pt>
                <c:pt idx="128">
                  <c:v>7.4436768525995437E-3</c:v>
                </c:pt>
                <c:pt idx="129">
                  <c:v>-4.6775559105166576E-3</c:v>
                </c:pt>
                <c:pt idx="130">
                  <c:v>-4.6798592650011017E-2</c:v>
                </c:pt>
                <c:pt idx="131">
                  <c:v>-2.906621713769833E-2</c:v>
                </c:pt>
                <c:pt idx="132">
                  <c:v>1.3133875127927231E-2</c:v>
                </c:pt>
                <c:pt idx="133">
                  <c:v>-5.3663925037796727E-3</c:v>
                </c:pt>
                <c:pt idx="134">
                  <c:v>3.1156731176611347E-2</c:v>
                </c:pt>
                <c:pt idx="135">
                  <c:v>-2.210155793426E-2</c:v>
                </c:pt>
                <c:pt idx="136">
                  <c:v>-6.5265981850210382E-3</c:v>
                </c:pt>
                <c:pt idx="137">
                  <c:v>4.8421399166015129E-2</c:v>
                </c:pt>
                <c:pt idx="138">
                  <c:v>5.526590767404356E-2</c:v>
                </c:pt>
                <c:pt idx="139">
                  <c:v>7.4541471035647358E-2</c:v>
                </c:pt>
                <c:pt idx="140">
                  <c:v>1.2668534631452158E-3</c:v>
                </c:pt>
                <c:pt idx="141">
                  <c:v>1.3411379389620072E-2</c:v>
                </c:pt>
                <c:pt idx="142">
                  <c:v>-2.5330150005176376E-3</c:v>
                </c:pt>
                <c:pt idx="143">
                  <c:v>1.5206215221776299E-2</c:v>
                </c:pt>
                <c:pt idx="144">
                  <c:v>2.4983519216746332E-2</c:v>
                </c:pt>
                <c:pt idx="145">
                  <c:v>2.9196976463959308E-2</c:v>
                </c:pt>
                <c:pt idx="146">
                  <c:v>1.4893499015060905E-2</c:v>
                </c:pt>
                <c:pt idx="147">
                  <c:v>5.2262796221542954E-3</c:v>
                </c:pt>
                <c:pt idx="148">
                  <c:v>-1.1791456732083152E-2</c:v>
                </c:pt>
                <c:pt idx="149">
                  <c:v>-1.6985600485511034E-2</c:v>
                </c:pt>
              </c:numCache>
            </c:numRef>
          </c:xVal>
          <c:yVal>
            <c:numRef>
              <c:f>Beta!$X$15:$X$164</c:f>
              <c:numCache>
                <c:formatCode>0.00%</c:formatCode>
                <c:ptCount val="150"/>
                <c:pt idx="0">
                  <c:v>1.1928667456794001E-2</c:v>
                </c:pt>
                <c:pt idx="1">
                  <c:v>2.6306635893849867E-2</c:v>
                </c:pt>
                <c:pt idx="2">
                  <c:v>3.1188427669986193E-2</c:v>
                </c:pt>
                <c:pt idx="3">
                  <c:v>3.146612154208645E-3</c:v>
                </c:pt>
                <c:pt idx="4">
                  <c:v>-1.5628757312486967E-2</c:v>
                </c:pt>
                <c:pt idx="5">
                  <c:v>-2.4986667734509305E-2</c:v>
                </c:pt>
                <c:pt idx="6">
                  <c:v>2.7595756465896525E-2</c:v>
                </c:pt>
                <c:pt idx="7">
                  <c:v>4.9408437359393731E-3</c:v>
                </c:pt>
                <c:pt idx="8">
                  <c:v>-3.725854317367925E-2</c:v>
                </c:pt>
                <c:pt idx="9">
                  <c:v>-2.2042701268809448E-2</c:v>
                </c:pt>
                <c:pt idx="10">
                  <c:v>-1.3098672743529894E-2</c:v>
                </c:pt>
                <c:pt idx="11">
                  <c:v>-1.3297450090856948E-2</c:v>
                </c:pt>
                <c:pt idx="12">
                  <c:v>5.8209654153805841E-3</c:v>
                </c:pt>
                <c:pt idx="13">
                  <c:v>7.8222424969414311E-2</c:v>
                </c:pt>
                <c:pt idx="14">
                  <c:v>-2.5546712779321266E-2</c:v>
                </c:pt>
                <c:pt idx="15">
                  <c:v>1.4480160048535119E-2</c:v>
                </c:pt>
                <c:pt idx="16">
                  <c:v>-1.0949114009908133E-2</c:v>
                </c:pt>
                <c:pt idx="17">
                  <c:v>4.0958490997959002E-3</c:v>
                </c:pt>
                <c:pt idx="18">
                  <c:v>3.2817057343088367E-2</c:v>
                </c:pt>
                <c:pt idx="19">
                  <c:v>-3.904975638942541E-3</c:v>
                </c:pt>
                <c:pt idx="20">
                  <c:v>3.4046288000201107E-3</c:v>
                </c:pt>
                <c:pt idx="21">
                  <c:v>2.0279019988780352E-2</c:v>
                </c:pt>
                <c:pt idx="22">
                  <c:v>3.0586320500472133E-2</c:v>
                </c:pt>
                <c:pt idx="23">
                  <c:v>-5.1350763284250872E-3</c:v>
                </c:pt>
                <c:pt idx="24">
                  <c:v>-2.5246020403188983E-2</c:v>
                </c:pt>
                <c:pt idx="25">
                  <c:v>1.6026212343078966E-2</c:v>
                </c:pt>
                <c:pt idx="26">
                  <c:v>6.3692168107656738E-3</c:v>
                </c:pt>
                <c:pt idx="27">
                  <c:v>-1.6177328675096448E-3</c:v>
                </c:pt>
                <c:pt idx="28">
                  <c:v>3.5119394459546247E-2</c:v>
                </c:pt>
                <c:pt idx="29">
                  <c:v>4.4656003488276377E-2</c:v>
                </c:pt>
                <c:pt idx="30">
                  <c:v>3.4020762375941628E-2</c:v>
                </c:pt>
                <c:pt idx="31">
                  <c:v>-2.7488358470342946E-2</c:v>
                </c:pt>
                <c:pt idx="32">
                  <c:v>-3.5198926023531786E-2</c:v>
                </c:pt>
                <c:pt idx="33">
                  <c:v>-5.8235137395746452E-3</c:v>
                </c:pt>
                <c:pt idx="34">
                  <c:v>5.5073743759510616E-2</c:v>
                </c:pt>
                <c:pt idx="35">
                  <c:v>3.4422522831550097E-2</c:v>
                </c:pt>
                <c:pt idx="36">
                  <c:v>-1.0557312071320784E-2</c:v>
                </c:pt>
                <c:pt idx="37">
                  <c:v>8.8519736359980485E-3</c:v>
                </c:pt>
                <c:pt idx="38">
                  <c:v>-6.0076516945013869E-2</c:v>
                </c:pt>
                <c:pt idx="39">
                  <c:v>-4.3605411727543959E-2</c:v>
                </c:pt>
                <c:pt idx="40">
                  <c:v>6.2812030670913368E-3</c:v>
                </c:pt>
                <c:pt idx="41">
                  <c:v>-2.1076896769401613E-2</c:v>
                </c:pt>
                <c:pt idx="42">
                  <c:v>-4.5747940314262908E-2</c:v>
                </c:pt>
                <c:pt idx="43">
                  <c:v>1.4416326342148719E-2</c:v>
                </c:pt>
                <c:pt idx="44">
                  <c:v>5.6271680173799778E-3</c:v>
                </c:pt>
                <c:pt idx="45">
                  <c:v>1.5110547335292454E-2</c:v>
                </c:pt>
                <c:pt idx="46">
                  <c:v>6.9570346056409607E-4</c:v>
                </c:pt>
                <c:pt idx="47">
                  <c:v>4.1158013136208815E-3</c:v>
                </c:pt>
                <c:pt idx="48">
                  <c:v>7.6125771700939759E-3</c:v>
                </c:pt>
                <c:pt idx="49">
                  <c:v>-1.163252054818887E-2</c:v>
                </c:pt>
                <c:pt idx="50">
                  <c:v>1.6408268961385017E-2</c:v>
                </c:pt>
                <c:pt idx="51">
                  <c:v>8.1276035680169344E-3</c:v>
                </c:pt>
                <c:pt idx="52">
                  <c:v>-4.5077250955245313E-2</c:v>
                </c:pt>
                <c:pt idx="53">
                  <c:v>1.1582224026219218E-2</c:v>
                </c:pt>
                <c:pt idx="54">
                  <c:v>1.0264919507210084E-2</c:v>
                </c:pt>
                <c:pt idx="55">
                  <c:v>-3.7385749919942771E-2</c:v>
                </c:pt>
                <c:pt idx="56">
                  <c:v>2.978454551690908E-3</c:v>
                </c:pt>
                <c:pt idx="57">
                  <c:v>-1.9231168442624812E-2</c:v>
                </c:pt>
                <c:pt idx="58">
                  <c:v>0.12497074476081757</c:v>
                </c:pt>
                <c:pt idx="59">
                  <c:v>1.6650048694631134E-2</c:v>
                </c:pt>
                <c:pt idx="60">
                  <c:v>6.9284287626247528E-3</c:v>
                </c:pt>
                <c:pt idx="61">
                  <c:v>-2.771070044475623E-2</c:v>
                </c:pt>
                <c:pt idx="62">
                  <c:v>-2.513836931691104E-2</c:v>
                </c:pt>
                <c:pt idx="63">
                  <c:v>8.7372131835634758E-3</c:v>
                </c:pt>
                <c:pt idx="64">
                  <c:v>1.8469425606698772E-2</c:v>
                </c:pt>
                <c:pt idx="65">
                  <c:v>1.8134416931202435E-2</c:v>
                </c:pt>
                <c:pt idx="66">
                  <c:v>3.4337434710262483E-3</c:v>
                </c:pt>
                <c:pt idx="67">
                  <c:v>3.8681385828390993E-2</c:v>
                </c:pt>
                <c:pt idx="68">
                  <c:v>2.7663302663027925E-2</c:v>
                </c:pt>
                <c:pt idx="69">
                  <c:v>6.4831344871784977E-2</c:v>
                </c:pt>
                <c:pt idx="70">
                  <c:v>8.380766036171583E-2</c:v>
                </c:pt>
                <c:pt idx="71">
                  <c:v>-9.2767864274637731E-3</c:v>
                </c:pt>
                <c:pt idx="72">
                  <c:v>-3.4863317447137057E-3</c:v>
                </c:pt>
                <c:pt idx="73">
                  <c:v>-2.7892234515455368E-2</c:v>
                </c:pt>
                <c:pt idx="74">
                  <c:v>-2.6115541842849636E-2</c:v>
                </c:pt>
                <c:pt idx="75">
                  <c:v>-1.6811683672241371E-2</c:v>
                </c:pt>
                <c:pt idx="76">
                  <c:v>1.0481913652228718E-2</c:v>
                </c:pt>
                <c:pt idx="77">
                  <c:v>1.4400201614427476E-2</c:v>
                </c:pt>
                <c:pt idx="78">
                  <c:v>2.6502018998829723E-2</c:v>
                </c:pt>
                <c:pt idx="79">
                  <c:v>-3.8997575206907546E-2</c:v>
                </c:pt>
                <c:pt idx="80">
                  <c:v>3.8463127570903137E-2</c:v>
                </c:pt>
                <c:pt idx="81">
                  <c:v>-6.3892354673613311E-3</c:v>
                </c:pt>
                <c:pt idx="82">
                  <c:v>7.4669580839245783E-3</c:v>
                </c:pt>
                <c:pt idx="83">
                  <c:v>1.7456798327249706E-2</c:v>
                </c:pt>
                <c:pt idx="84">
                  <c:v>7.6770698403476872E-3</c:v>
                </c:pt>
                <c:pt idx="85">
                  <c:v>3.4355489505443755E-3</c:v>
                </c:pt>
                <c:pt idx="86">
                  <c:v>3.7766248697478744E-2</c:v>
                </c:pt>
                <c:pt idx="87">
                  <c:v>3.7857473215862629E-2</c:v>
                </c:pt>
                <c:pt idx="88">
                  <c:v>-5.2489108009852847E-2</c:v>
                </c:pt>
                <c:pt idx="89">
                  <c:v>-0.11333241313415723</c:v>
                </c:pt>
                <c:pt idx="90">
                  <c:v>1.5626675751488715E-3</c:v>
                </c:pt>
                <c:pt idx="91">
                  <c:v>5.4886935757527948E-2</c:v>
                </c:pt>
                <c:pt idx="92">
                  <c:v>7.0412940780856609E-2</c:v>
                </c:pt>
                <c:pt idx="93">
                  <c:v>4.7033446543171967E-3</c:v>
                </c:pt>
                <c:pt idx="94">
                  <c:v>1.5478558828403389E-2</c:v>
                </c:pt>
                <c:pt idx="95">
                  <c:v>-3.6609793465072963E-3</c:v>
                </c:pt>
                <c:pt idx="96">
                  <c:v>1.5129319353678054E-2</c:v>
                </c:pt>
                <c:pt idx="97">
                  <c:v>1.0661886507336257E-2</c:v>
                </c:pt>
                <c:pt idx="98">
                  <c:v>-1.710504404439506E-2</c:v>
                </c:pt>
                <c:pt idx="99">
                  <c:v>-1.9094181420666795E-2</c:v>
                </c:pt>
                <c:pt idx="100">
                  <c:v>4.6661433627380941E-2</c:v>
                </c:pt>
                <c:pt idx="101">
                  <c:v>2.41029810749307E-2</c:v>
                </c:pt>
                <c:pt idx="102">
                  <c:v>1.0938069804883155E-2</c:v>
                </c:pt>
                <c:pt idx="103">
                  <c:v>1.4788205144966309E-2</c:v>
                </c:pt>
                <c:pt idx="104">
                  <c:v>-4.2635456518788806E-2</c:v>
                </c:pt>
                <c:pt idx="105">
                  <c:v>4.1246667177537964E-3</c:v>
                </c:pt>
                <c:pt idx="106">
                  <c:v>-1.7626617405721814E-2</c:v>
                </c:pt>
                <c:pt idx="107">
                  <c:v>-1.2558703035176392E-2</c:v>
                </c:pt>
                <c:pt idx="108">
                  <c:v>-2.3665038707389358E-2</c:v>
                </c:pt>
                <c:pt idx="109">
                  <c:v>7.9239070871471914E-3</c:v>
                </c:pt>
                <c:pt idx="110">
                  <c:v>-1.9940877918888177E-2</c:v>
                </c:pt>
                <c:pt idx="111">
                  <c:v>6.2301430943780224E-3</c:v>
                </c:pt>
                <c:pt idx="112">
                  <c:v>9.7908120941201035E-3</c:v>
                </c:pt>
                <c:pt idx="113">
                  <c:v>3.2117812554851792E-2</c:v>
                </c:pt>
                <c:pt idx="114">
                  <c:v>-2.2512406393300127E-2</c:v>
                </c:pt>
                <c:pt idx="115">
                  <c:v>-2.7856432930513458E-2</c:v>
                </c:pt>
                <c:pt idx="116">
                  <c:v>1.8661966405686081E-2</c:v>
                </c:pt>
                <c:pt idx="117">
                  <c:v>2.5940751150317309E-2</c:v>
                </c:pt>
                <c:pt idx="118">
                  <c:v>8.739602383098094E-3</c:v>
                </c:pt>
                <c:pt idx="119">
                  <c:v>-1.4330354020831867E-2</c:v>
                </c:pt>
                <c:pt idx="120">
                  <c:v>-2.9998421831981235E-2</c:v>
                </c:pt>
                <c:pt idx="121">
                  <c:v>4.3828940475999091E-2</c:v>
                </c:pt>
                <c:pt idx="122">
                  <c:v>-4.1261972990891517E-3</c:v>
                </c:pt>
                <c:pt idx="123">
                  <c:v>-1.9232786506644874E-2</c:v>
                </c:pt>
                <c:pt idx="124">
                  <c:v>3.78418586768096E-2</c:v>
                </c:pt>
                <c:pt idx="125">
                  <c:v>1.4533185759182705E-2</c:v>
                </c:pt>
                <c:pt idx="126">
                  <c:v>-6.0466006459202878E-3</c:v>
                </c:pt>
                <c:pt idx="127">
                  <c:v>-3.5548251381280087E-2</c:v>
                </c:pt>
                <c:pt idx="128">
                  <c:v>-8.9753827425530092E-3</c:v>
                </c:pt>
                <c:pt idx="129">
                  <c:v>1.628289525547465E-2</c:v>
                </c:pt>
                <c:pt idx="130">
                  <c:v>-5.0533305500765527E-2</c:v>
                </c:pt>
                <c:pt idx="131">
                  <c:v>1.8609775871560486E-2</c:v>
                </c:pt>
                <c:pt idx="132">
                  <c:v>6.3943056479732058E-2</c:v>
                </c:pt>
                <c:pt idx="133">
                  <c:v>1.6465939233401936E-2</c:v>
                </c:pt>
                <c:pt idx="134">
                  <c:v>-8.5700922310648336E-3</c:v>
                </c:pt>
                <c:pt idx="135">
                  <c:v>-1.0184121272766428E-2</c:v>
                </c:pt>
                <c:pt idx="136">
                  <c:v>-4.3545317966985596E-2</c:v>
                </c:pt>
                <c:pt idx="137">
                  <c:v>0.10041904806204383</c:v>
                </c:pt>
                <c:pt idx="138">
                  <c:v>0.13044750433806129</c:v>
                </c:pt>
                <c:pt idx="139">
                  <c:v>-1.6857466335600792E-2</c:v>
                </c:pt>
                <c:pt idx="140">
                  <c:v>3.2875087091765527E-3</c:v>
                </c:pt>
                <c:pt idx="141">
                  <c:v>4.772475865275505E-2</c:v>
                </c:pt>
                <c:pt idx="142">
                  <c:v>-1.8824351619483697E-2</c:v>
                </c:pt>
                <c:pt idx="143">
                  <c:v>-6.1514912985126792E-3</c:v>
                </c:pt>
                <c:pt idx="144">
                  <c:v>-1.619053399876445E-3</c:v>
                </c:pt>
                <c:pt idx="145">
                  <c:v>-1.2035157902521887E-2</c:v>
                </c:pt>
                <c:pt idx="146">
                  <c:v>-2.0730536295377501E-2</c:v>
                </c:pt>
                <c:pt idx="147">
                  <c:v>-3.3949443086791854E-2</c:v>
                </c:pt>
                <c:pt idx="148">
                  <c:v>-1.7585745641857258E-2</c:v>
                </c:pt>
                <c:pt idx="149">
                  <c:v>-2.0079436472265635E-2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E-4216-BB47-14481F78736F}"/>
            </c:ext>
          </c:extLst>
        </c:ser>
        <c:ser>
          <c:idx val="1"/>
          <c:order val="1"/>
          <c:tx>
            <c:v>Y previsto</c:v>
          </c:tx>
          <c:spPr>
            <a:ln w="19050">
              <a:noFill/>
            </a:ln>
          </c:spPr>
          <c:xVal>
            <c:numRef>
              <c:f>Beta!$Y$15:$Y$164</c:f>
              <c:numCache>
                <c:formatCode>0.00%</c:formatCode>
                <c:ptCount val="150"/>
                <c:pt idx="0">
                  <c:v>3.2868420704677138E-2</c:v>
                </c:pt>
                <c:pt idx="1">
                  <c:v>9.5384057256603077E-3</c:v>
                </c:pt>
                <c:pt idx="2">
                  <c:v>2.5158790096630228E-2</c:v>
                </c:pt>
                <c:pt idx="3">
                  <c:v>2.5690416149142664E-2</c:v>
                </c:pt>
                <c:pt idx="4">
                  <c:v>4.47191595358568E-3</c:v>
                </c:pt>
                <c:pt idx="5">
                  <c:v>-1.8931975859989483E-2</c:v>
                </c:pt>
                <c:pt idx="6">
                  <c:v>3.0363020192801127E-2</c:v>
                </c:pt>
                <c:pt idx="7">
                  <c:v>6.6438227929153113E-3</c:v>
                </c:pt>
                <c:pt idx="8">
                  <c:v>-8.9385055143492639E-3</c:v>
                </c:pt>
                <c:pt idx="9">
                  <c:v>-3.1187079232113243E-3</c:v>
                </c:pt>
                <c:pt idx="10">
                  <c:v>-2.4651297169928268E-2</c:v>
                </c:pt>
                <c:pt idx="11">
                  <c:v>-1.6596790174541253E-2</c:v>
                </c:pt>
                <c:pt idx="12">
                  <c:v>-8.4247580196401255E-3</c:v>
                </c:pt>
                <c:pt idx="13">
                  <c:v>2.8711611652666901E-2</c:v>
                </c:pt>
                <c:pt idx="14">
                  <c:v>-2.0794736117194138E-2</c:v>
                </c:pt>
                <c:pt idx="15">
                  <c:v>-9.1209048106208183E-4</c:v>
                </c:pt>
                <c:pt idx="16">
                  <c:v>2.8735612523834099E-3</c:v>
                </c:pt>
                <c:pt idx="17">
                  <c:v>1.5173570101991742E-2</c:v>
                </c:pt>
                <c:pt idx="18">
                  <c:v>2.7285977874601498E-2</c:v>
                </c:pt>
                <c:pt idx="19">
                  <c:v>3.1738273556156667E-2</c:v>
                </c:pt>
                <c:pt idx="20">
                  <c:v>6.4628119950170693E-3</c:v>
                </c:pt>
                <c:pt idx="21">
                  <c:v>2.335909110394525E-2</c:v>
                </c:pt>
                <c:pt idx="22">
                  <c:v>3.2452229715975375E-2</c:v>
                </c:pt>
                <c:pt idx="23">
                  <c:v>6.0981630848041188E-3</c:v>
                </c:pt>
                <c:pt idx="24">
                  <c:v>-2.2654712929304703E-2</c:v>
                </c:pt>
                <c:pt idx="25">
                  <c:v>2.7135397751701557E-2</c:v>
                </c:pt>
                <c:pt idx="26">
                  <c:v>2.5244779518218984E-2</c:v>
                </c:pt>
                <c:pt idx="27">
                  <c:v>-9.060782721501839E-3</c:v>
                </c:pt>
                <c:pt idx="28">
                  <c:v>-4.3074795973433735E-4</c:v>
                </c:pt>
                <c:pt idx="29">
                  <c:v>-7.5530278245611029E-3</c:v>
                </c:pt>
                <c:pt idx="30">
                  <c:v>-6.5636065078559062E-3</c:v>
                </c:pt>
                <c:pt idx="31">
                  <c:v>-2.9130144020608466E-3</c:v>
                </c:pt>
                <c:pt idx="32">
                  <c:v>4.2038575452215841E-4</c:v>
                </c:pt>
                <c:pt idx="33">
                  <c:v>1.7994213488342818E-4</c:v>
                </c:pt>
                <c:pt idx="34">
                  <c:v>1.0461287490666287E-2</c:v>
                </c:pt>
                <c:pt idx="35">
                  <c:v>6.1147413324394587E-3</c:v>
                </c:pt>
                <c:pt idx="36">
                  <c:v>-2.9232250511529223E-2</c:v>
                </c:pt>
                <c:pt idx="37">
                  <c:v>1.5346753260763166E-2</c:v>
                </c:pt>
                <c:pt idx="38">
                  <c:v>-7.9363238345954053E-3</c:v>
                </c:pt>
                <c:pt idx="39">
                  <c:v>-5.4290692256936286E-2</c:v>
                </c:pt>
                <c:pt idx="40">
                  <c:v>-3.1016399743559464E-2</c:v>
                </c:pt>
                <c:pt idx="41">
                  <c:v>-3.6872939035575925E-2</c:v>
                </c:pt>
                <c:pt idx="42">
                  <c:v>-4.1145869547671056E-2</c:v>
                </c:pt>
                <c:pt idx="43">
                  <c:v>-4.7299738774135604E-3</c:v>
                </c:pt>
                <c:pt idx="44">
                  <c:v>1.1749858789461011E-2</c:v>
                </c:pt>
                <c:pt idx="45">
                  <c:v>3.5758330974817065E-2</c:v>
                </c:pt>
                <c:pt idx="46">
                  <c:v>1.5706909540042772E-2</c:v>
                </c:pt>
                <c:pt idx="47">
                  <c:v>2.9127830322374627E-2</c:v>
                </c:pt>
                <c:pt idx="48">
                  <c:v>2.3776369980139506E-2</c:v>
                </c:pt>
                <c:pt idx="49">
                  <c:v>4.3148528920857005E-3</c:v>
                </c:pt>
                <c:pt idx="50">
                  <c:v>-2.1107525529530557E-2</c:v>
                </c:pt>
                <c:pt idx="51">
                  <c:v>-1.9098984547625254E-2</c:v>
                </c:pt>
                <c:pt idx="52">
                  <c:v>-7.6894964444122046E-3</c:v>
                </c:pt>
                <c:pt idx="53">
                  <c:v>8.4193732419274251E-3</c:v>
                </c:pt>
                <c:pt idx="54">
                  <c:v>-1.7858716810491945E-2</c:v>
                </c:pt>
                <c:pt idx="55">
                  <c:v>-4.3257944534508853E-3</c:v>
                </c:pt>
                <c:pt idx="56">
                  <c:v>3.9916111087363697E-2</c:v>
                </c:pt>
                <c:pt idx="57">
                  <c:v>8.1928211957973188E-3</c:v>
                </c:pt>
                <c:pt idx="58">
                  <c:v>5.1748090611019801E-2</c:v>
                </c:pt>
                <c:pt idx="59">
                  <c:v>1.2035081126301988E-2</c:v>
                </c:pt>
                <c:pt idx="60">
                  <c:v>-7.5102671356553647E-3</c:v>
                </c:pt>
                <c:pt idx="61">
                  <c:v>4.2780900744888987E-2</c:v>
                </c:pt>
                <c:pt idx="62">
                  <c:v>-1.6575320866582293E-2</c:v>
                </c:pt>
                <c:pt idx="63">
                  <c:v>2.2131970058892059E-3</c:v>
                </c:pt>
                <c:pt idx="64">
                  <c:v>-2.2484032843842162E-3</c:v>
                </c:pt>
                <c:pt idx="65">
                  <c:v>2.9620747204991076E-2</c:v>
                </c:pt>
                <c:pt idx="66">
                  <c:v>-1.2712245856598961E-2</c:v>
                </c:pt>
                <c:pt idx="67">
                  <c:v>-1.2459832857019357E-2</c:v>
                </c:pt>
                <c:pt idx="68">
                  <c:v>-1.3938818336701865E-2</c:v>
                </c:pt>
                <c:pt idx="69">
                  <c:v>4.0529555664252483E-3</c:v>
                </c:pt>
                <c:pt idx="70">
                  <c:v>6.0438222862733433E-2</c:v>
                </c:pt>
                <c:pt idx="71">
                  <c:v>2.1483098685864972E-2</c:v>
                </c:pt>
                <c:pt idx="72">
                  <c:v>1.7645583914047983E-2</c:v>
                </c:pt>
                <c:pt idx="73">
                  <c:v>1.059803447351804E-2</c:v>
                </c:pt>
                <c:pt idx="74">
                  <c:v>1.1373243761898244E-2</c:v>
                </c:pt>
                <c:pt idx="75">
                  <c:v>-1.9448758912821686E-2</c:v>
                </c:pt>
                <c:pt idx="76">
                  <c:v>1.4465955519027879E-2</c:v>
                </c:pt>
                <c:pt idx="77">
                  <c:v>4.5366414583974815E-3</c:v>
                </c:pt>
                <c:pt idx="78">
                  <c:v>-1.010617462604004E-2</c:v>
                </c:pt>
                <c:pt idx="79">
                  <c:v>-3.7862835545690765E-3</c:v>
                </c:pt>
                <c:pt idx="80">
                  <c:v>3.0627322027961923E-2</c:v>
                </c:pt>
                <c:pt idx="81">
                  <c:v>-2.6046751070925942E-2</c:v>
                </c:pt>
                <c:pt idx="82">
                  <c:v>-1.8196544695285463E-2</c:v>
                </c:pt>
                <c:pt idx="83">
                  <c:v>1.5937661725518335E-2</c:v>
                </c:pt>
                <c:pt idx="84">
                  <c:v>-1.6170213474615471E-2</c:v>
                </c:pt>
                <c:pt idx="85">
                  <c:v>-4.1909593535910056E-3</c:v>
                </c:pt>
                <c:pt idx="86">
                  <c:v>1.885380015934994E-2</c:v>
                </c:pt>
                <c:pt idx="87">
                  <c:v>-2.7572439412676792E-3</c:v>
                </c:pt>
                <c:pt idx="88">
                  <c:v>-1.6523417024407641E-2</c:v>
                </c:pt>
                <c:pt idx="89">
                  <c:v>-3.2602349734529232E-2</c:v>
                </c:pt>
                <c:pt idx="90">
                  <c:v>3.3598074992403908E-2</c:v>
                </c:pt>
                <c:pt idx="91">
                  <c:v>2.7664822834637684E-2</c:v>
                </c:pt>
                <c:pt idx="92">
                  <c:v>2.8958971697242513E-3</c:v>
                </c:pt>
                <c:pt idx="93">
                  <c:v>1.1960166709716924E-2</c:v>
                </c:pt>
                <c:pt idx="94">
                  <c:v>2.6113298240889829E-2</c:v>
                </c:pt>
                <c:pt idx="95">
                  <c:v>-1.8135122003250126E-3</c:v>
                </c:pt>
                <c:pt idx="96">
                  <c:v>2.1773365933147756E-2</c:v>
                </c:pt>
                <c:pt idx="97">
                  <c:v>1.6252815037432995E-2</c:v>
                </c:pt>
                <c:pt idx="98">
                  <c:v>-6.8853457122613161E-3</c:v>
                </c:pt>
                <c:pt idx="99">
                  <c:v>-5.7268156476760852E-3</c:v>
                </c:pt>
                <c:pt idx="100">
                  <c:v>-1.3908706482693243E-2</c:v>
                </c:pt>
                <c:pt idx="101">
                  <c:v>1.0402049649675152E-2</c:v>
                </c:pt>
                <c:pt idx="102">
                  <c:v>-2.5733550549417356E-2</c:v>
                </c:pt>
                <c:pt idx="103">
                  <c:v>-1.476711890505779E-2</c:v>
                </c:pt>
                <c:pt idx="104">
                  <c:v>6.4961272980903935E-3</c:v>
                </c:pt>
                <c:pt idx="105">
                  <c:v>2.2813393804875726E-2</c:v>
                </c:pt>
                <c:pt idx="106">
                  <c:v>1.7111773738241666E-2</c:v>
                </c:pt>
                <c:pt idx="107">
                  <c:v>9.4393158693855464E-3</c:v>
                </c:pt>
                <c:pt idx="108">
                  <c:v>1.0626485793203432E-3</c:v>
                </c:pt>
                <c:pt idx="109">
                  <c:v>-2.6665717330148046E-2</c:v>
                </c:pt>
                <c:pt idx="110">
                  <c:v>2.8543321645150572E-3</c:v>
                </c:pt>
                <c:pt idx="111">
                  <c:v>2.7968927666153384E-2</c:v>
                </c:pt>
                <c:pt idx="112">
                  <c:v>2.2165397238588454E-2</c:v>
                </c:pt>
                <c:pt idx="113">
                  <c:v>4.6758939259209324E-3</c:v>
                </c:pt>
                <c:pt idx="114">
                  <c:v>4.1231151201254791E-3</c:v>
                </c:pt>
                <c:pt idx="115">
                  <c:v>-1.9006530685265578E-2</c:v>
                </c:pt>
                <c:pt idx="116">
                  <c:v>1.0815286869902073E-2</c:v>
                </c:pt>
                <c:pt idx="117">
                  <c:v>4.7531033409333838E-3</c:v>
                </c:pt>
                <c:pt idx="118">
                  <c:v>2.1296508649950894E-2</c:v>
                </c:pt>
                <c:pt idx="119">
                  <c:v>1.1375641796977896E-2</c:v>
                </c:pt>
                <c:pt idx="120">
                  <c:v>2.6074913877900219E-2</c:v>
                </c:pt>
                <c:pt idx="121">
                  <c:v>1.6938134700523851E-2</c:v>
                </c:pt>
                <c:pt idx="122">
                  <c:v>9.8370452026565001E-3</c:v>
                </c:pt>
                <c:pt idx="123">
                  <c:v>-1.1813827676468569E-2</c:v>
                </c:pt>
                <c:pt idx="124">
                  <c:v>1.095265245908479E-2</c:v>
                </c:pt>
                <c:pt idx="125">
                  <c:v>-4.8813966185497627E-4</c:v>
                </c:pt>
                <c:pt idx="126">
                  <c:v>-2.0662740913606269E-2</c:v>
                </c:pt>
                <c:pt idx="127">
                  <c:v>-4.6427221771280138E-3</c:v>
                </c:pt>
                <c:pt idx="128">
                  <c:v>7.4436768525995437E-3</c:v>
                </c:pt>
                <c:pt idx="129">
                  <c:v>-4.6775559105166576E-3</c:v>
                </c:pt>
                <c:pt idx="130">
                  <c:v>-4.6798592650011017E-2</c:v>
                </c:pt>
                <c:pt idx="131">
                  <c:v>-2.906621713769833E-2</c:v>
                </c:pt>
                <c:pt idx="132">
                  <c:v>1.3133875127927231E-2</c:v>
                </c:pt>
                <c:pt idx="133">
                  <c:v>-5.3663925037796727E-3</c:v>
                </c:pt>
                <c:pt idx="134">
                  <c:v>3.1156731176611347E-2</c:v>
                </c:pt>
                <c:pt idx="135">
                  <c:v>-2.210155793426E-2</c:v>
                </c:pt>
                <c:pt idx="136">
                  <c:v>-6.5265981850210382E-3</c:v>
                </c:pt>
                <c:pt idx="137">
                  <c:v>4.8421399166015129E-2</c:v>
                </c:pt>
                <c:pt idx="138">
                  <c:v>5.526590767404356E-2</c:v>
                </c:pt>
                <c:pt idx="139">
                  <c:v>7.4541471035647358E-2</c:v>
                </c:pt>
                <c:pt idx="140">
                  <c:v>1.2668534631452158E-3</c:v>
                </c:pt>
                <c:pt idx="141">
                  <c:v>1.3411379389620072E-2</c:v>
                </c:pt>
                <c:pt idx="142">
                  <c:v>-2.5330150005176376E-3</c:v>
                </c:pt>
                <c:pt idx="143">
                  <c:v>1.5206215221776299E-2</c:v>
                </c:pt>
                <c:pt idx="144">
                  <c:v>2.4983519216746332E-2</c:v>
                </c:pt>
                <c:pt idx="145">
                  <c:v>2.9196976463959308E-2</c:v>
                </c:pt>
                <c:pt idx="146">
                  <c:v>1.4893499015060905E-2</c:v>
                </c:pt>
                <c:pt idx="147">
                  <c:v>5.2262796221542954E-3</c:v>
                </c:pt>
                <c:pt idx="148">
                  <c:v>-1.1791456732083152E-2</c:v>
                </c:pt>
                <c:pt idx="149">
                  <c:v>-1.6985600485511034E-2</c:v>
                </c:pt>
              </c:numCache>
            </c:numRef>
          </c:xVal>
          <c:yVal>
            <c:numRef>
              <c:f>Beta!$AJ$38:$AJ$187</c:f>
              <c:numCache>
                <c:formatCode>General</c:formatCode>
                <c:ptCount val="1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E-4216-BB47-14481F787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2091119"/>
        <c:axId val="1633144879"/>
      </c:scatterChart>
      <c:valAx>
        <c:axId val="15020911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Variável X 1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1633144879"/>
        <c:crosses val="autoZero"/>
        <c:crossBetween val="midCat"/>
      </c:valAx>
      <c:valAx>
        <c:axId val="163314487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Y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1502091119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144614800814405"/>
          <c:y val="0.73190211517677939"/>
          <c:w val="0.10020989095605952"/>
          <c:h val="0.11818897637795275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100" b="1">
                <a:solidFill>
                  <a:sysClr val="windowText" lastClr="000000"/>
                </a:solidFill>
              </a:rPr>
              <a:t>Retornos</a:t>
            </a:r>
            <a:r>
              <a:rPr lang="pt-BR" sz="1100" b="1" baseline="0">
                <a:solidFill>
                  <a:sysClr val="windowText" lastClr="000000"/>
                </a:solidFill>
              </a:rPr>
              <a:t> logarítmicos do Ibovespa (IBOV) e das ações da Copasa (CSMG3)</a:t>
            </a:r>
            <a:endParaRPr lang="pt-BR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607551127932211"/>
          <c:y val="4.0549637177705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CSMG3</c:v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Beta!$B$15:$B$341</c:f>
              <c:numCache>
                <c:formatCode>m/d/yyyy</c:formatCode>
                <c:ptCount val="327"/>
                <c:pt idx="0">
                  <c:v>41778</c:v>
                </c:pt>
                <c:pt idx="1">
                  <c:v>41785</c:v>
                </c:pt>
                <c:pt idx="2">
                  <c:v>41792</c:v>
                </c:pt>
                <c:pt idx="3">
                  <c:v>41799</c:v>
                </c:pt>
                <c:pt idx="4">
                  <c:v>41806</c:v>
                </c:pt>
                <c:pt idx="5">
                  <c:v>41813</c:v>
                </c:pt>
                <c:pt idx="6">
                  <c:v>41820</c:v>
                </c:pt>
                <c:pt idx="7">
                  <c:v>41827</c:v>
                </c:pt>
                <c:pt idx="8">
                  <c:v>41834</c:v>
                </c:pt>
                <c:pt idx="9">
                  <c:v>41841</c:v>
                </c:pt>
                <c:pt idx="10">
                  <c:v>41848</c:v>
                </c:pt>
                <c:pt idx="11">
                  <c:v>41855</c:v>
                </c:pt>
                <c:pt idx="12">
                  <c:v>41862</c:v>
                </c:pt>
                <c:pt idx="13">
                  <c:v>41869</c:v>
                </c:pt>
                <c:pt idx="14">
                  <c:v>41876</c:v>
                </c:pt>
                <c:pt idx="15">
                  <c:v>41883</c:v>
                </c:pt>
                <c:pt idx="16">
                  <c:v>41890</c:v>
                </c:pt>
                <c:pt idx="17">
                  <c:v>41897</c:v>
                </c:pt>
                <c:pt idx="18">
                  <c:v>41904</c:v>
                </c:pt>
                <c:pt idx="19">
                  <c:v>41911</c:v>
                </c:pt>
                <c:pt idx="20">
                  <c:v>41918</c:v>
                </c:pt>
                <c:pt idx="21">
                  <c:v>41925</c:v>
                </c:pt>
                <c:pt idx="22">
                  <c:v>41932</c:v>
                </c:pt>
                <c:pt idx="23">
                  <c:v>41939</c:v>
                </c:pt>
                <c:pt idx="24">
                  <c:v>41946</c:v>
                </c:pt>
                <c:pt idx="25">
                  <c:v>41953</c:v>
                </c:pt>
                <c:pt idx="26">
                  <c:v>41960</c:v>
                </c:pt>
                <c:pt idx="27">
                  <c:v>41967</c:v>
                </c:pt>
                <c:pt idx="28">
                  <c:v>41974</c:v>
                </c:pt>
                <c:pt idx="29">
                  <c:v>41981</c:v>
                </c:pt>
                <c:pt idx="30">
                  <c:v>41988</c:v>
                </c:pt>
                <c:pt idx="31">
                  <c:v>41995</c:v>
                </c:pt>
                <c:pt idx="32">
                  <c:v>42002</c:v>
                </c:pt>
                <c:pt idx="33">
                  <c:v>42009</c:v>
                </c:pt>
                <c:pt idx="34">
                  <c:v>42016</c:v>
                </c:pt>
                <c:pt idx="35">
                  <c:v>42023</c:v>
                </c:pt>
                <c:pt idx="36">
                  <c:v>42030</c:v>
                </c:pt>
                <c:pt idx="37">
                  <c:v>42037</c:v>
                </c:pt>
                <c:pt idx="38">
                  <c:v>42044</c:v>
                </c:pt>
                <c:pt idx="39">
                  <c:v>42051</c:v>
                </c:pt>
                <c:pt idx="40">
                  <c:v>42058</c:v>
                </c:pt>
                <c:pt idx="41">
                  <c:v>42065</c:v>
                </c:pt>
                <c:pt idx="42">
                  <c:v>42072</c:v>
                </c:pt>
                <c:pt idx="43">
                  <c:v>42079</c:v>
                </c:pt>
                <c:pt idx="44">
                  <c:v>42086</c:v>
                </c:pt>
                <c:pt idx="45">
                  <c:v>42093</c:v>
                </c:pt>
                <c:pt idx="46">
                  <c:v>42100</c:v>
                </c:pt>
                <c:pt idx="47">
                  <c:v>42107</c:v>
                </c:pt>
                <c:pt idx="48">
                  <c:v>42114</c:v>
                </c:pt>
                <c:pt idx="49">
                  <c:v>42121</c:v>
                </c:pt>
                <c:pt idx="50">
                  <c:v>42128</c:v>
                </c:pt>
                <c:pt idx="51">
                  <c:v>42135</c:v>
                </c:pt>
                <c:pt idx="52">
                  <c:v>42142</c:v>
                </c:pt>
                <c:pt idx="53">
                  <c:v>42149</c:v>
                </c:pt>
                <c:pt idx="54">
                  <c:v>42156</c:v>
                </c:pt>
                <c:pt idx="55">
                  <c:v>42163</c:v>
                </c:pt>
                <c:pt idx="56">
                  <c:v>42170</c:v>
                </c:pt>
                <c:pt idx="57">
                  <c:v>42177</c:v>
                </c:pt>
                <c:pt idx="58">
                  <c:v>42184</c:v>
                </c:pt>
                <c:pt idx="59">
                  <c:v>42191</c:v>
                </c:pt>
                <c:pt idx="60">
                  <c:v>42198</c:v>
                </c:pt>
                <c:pt idx="61">
                  <c:v>42205</c:v>
                </c:pt>
                <c:pt idx="62">
                  <c:v>42212</c:v>
                </c:pt>
                <c:pt idx="63">
                  <c:v>42219</c:v>
                </c:pt>
                <c:pt idx="64">
                  <c:v>42226</c:v>
                </c:pt>
                <c:pt idx="65">
                  <c:v>42233</c:v>
                </c:pt>
                <c:pt idx="66">
                  <c:v>42240</c:v>
                </c:pt>
                <c:pt idx="67">
                  <c:v>42247</c:v>
                </c:pt>
                <c:pt idx="68">
                  <c:v>42254</c:v>
                </c:pt>
                <c:pt idx="69">
                  <c:v>42261</c:v>
                </c:pt>
                <c:pt idx="70">
                  <c:v>42268</c:v>
                </c:pt>
                <c:pt idx="71">
                  <c:v>42275</c:v>
                </c:pt>
                <c:pt idx="72">
                  <c:v>42282</c:v>
                </c:pt>
                <c:pt idx="73">
                  <c:v>42289</c:v>
                </c:pt>
                <c:pt idx="74">
                  <c:v>42296</c:v>
                </c:pt>
                <c:pt idx="75">
                  <c:v>42303</c:v>
                </c:pt>
                <c:pt idx="76">
                  <c:v>42310</c:v>
                </c:pt>
                <c:pt idx="77">
                  <c:v>42317</c:v>
                </c:pt>
                <c:pt idx="78">
                  <c:v>42324</c:v>
                </c:pt>
                <c:pt idx="79">
                  <c:v>42331</c:v>
                </c:pt>
                <c:pt idx="80">
                  <c:v>42338</c:v>
                </c:pt>
                <c:pt idx="81">
                  <c:v>42345</c:v>
                </c:pt>
                <c:pt idx="82">
                  <c:v>42352</c:v>
                </c:pt>
                <c:pt idx="83">
                  <c:v>42359</c:v>
                </c:pt>
                <c:pt idx="84">
                  <c:v>42366</c:v>
                </c:pt>
                <c:pt idx="85">
                  <c:v>42373</c:v>
                </c:pt>
                <c:pt idx="86">
                  <c:v>42380</c:v>
                </c:pt>
                <c:pt idx="87">
                  <c:v>42387</c:v>
                </c:pt>
                <c:pt idx="88">
                  <c:v>42394</c:v>
                </c:pt>
                <c:pt idx="89">
                  <c:v>42401</c:v>
                </c:pt>
                <c:pt idx="90">
                  <c:v>42408</c:v>
                </c:pt>
                <c:pt idx="91">
                  <c:v>42415</c:v>
                </c:pt>
                <c:pt idx="92">
                  <c:v>42422</c:v>
                </c:pt>
                <c:pt idx="93">
                  <c:v>42429</c:v>
                </c:pt>
                <c:pt idx="94">
                  <c:v>42436</c:v>
                </c:pt>
                <c:pt idx="95">
                  <c:v>42443</c:v>
                </c:pt>
                <c:pt idx="96">
                  <c:v>42450</c:v>
                </c:pt>
                <c:pt idx="97">
                  <c:v>42457</c:v>
                </c:pt>
                <c:pt idx="98">
                  <c:v>42464</c:v>
                </c:pt>
                <c:pt idx="99">
                  <c:v>42471</c:v>
                </c:pt>
                <c:pt idx="100">
                  <c:v>42478</c:v>
                </c:pt>
                <c:pt idx="101">
                  <c:v>42485</c:v>
                </c:pt>
                <c:pt idx="102">
                  <c:v>42492</c:v>
                </c:pt>
                <c:pt idx="103">
                  <c:v>42499</c:v>
                </c:pt>
                <c:pt idx="104">
                  <c:v>42506</c:v>
                </c:pt>
                <c:pt idx="105">
                  <c:v>42513</c:v>
                </c:pt>
                <c:pt idx="106">
                  <c:v>42520</c:v>
                </c:pt>
                <c:pt idx="107">
                  <c:v>42527</c:v>
                </c:pt>
                <c:pt idx="108">
                  <c:v>42534</c:v>
                </c:pt>
                <c:pt idx="109">
                  <c:v>42541</c:v>
                </c:pt>
                <c:pt idx="110">
                  <c:v>42548</c:v>
                </c:pt>
                <c:pt idx="111">
                  <c:v>42555</c:v>
                </c:pt>
                <c:pt idx="112">
                  <c:v>42562</c:v>
                </c:pt>
                <c:pt idx="113">
                  <c:v>42569</c:v>
                </c:pt>
                <c:pt idx="114">
                  <c:v>42576</c:v>
                </c:pt>
                <c:pt idx="115">
                  <c:v>42583</c:v>
                </c:pt>
                <c:pt idx="116">
                  <c:v>42590</c:v>
                </c:pt>
                <c:pt idx="117">
                  <c:v>42597</c:v>
                </c:pt>
                <c:pt idx="118">
                  <c:v>42604</c:v>
                </c:pt>
                <c:pt idx="119">
                  <c:v>42611</c:v>
                </c:pt>
                <c:pt idx="120">
                  <c:v>42618</c:v>
                </c:pt>
                <c:pt idx="121">
                  <c:v>42625</c:v>
                </c:pt>
                <c:pt idx="122">
                  <c:v>42632</c:v>
                </c:pt>
                <c:pt idx="123">
                  <c:v>42639</c:v>
                </c:pt>
                <c:pt idx="124">
                  <c:v>42646</c:v>
                </c:pt>
                <c:pt idx="125">
                  <c:v>42653</c:v>
                </c:pt>
                <c:pt idx="126">
                  <c:v>42660</c:v>
                </c:pt>
                <c:pt idx="127">
                  <c:v>42667</c:v>
                </c:pt>
                <c:pt idx="128">
                  <c:v>42674</c:v>
                </c:pt>
                <c:pt idx="129">
                  <c:v>42681</c:v>
                </c:pt>
                <c:pt idx="130">
                  <c:v>42688</c:v>
                </c:pt>
                <c:pt idx="131">
                  <c:v>42695</c:v>
                </c:pt>
                <c:pt idx="132">
                  <c:v>42702</c:v>
                </c:pt>
                <c:pt idx="133">
                  <c:v>42709</c:v>
                </c:pt>
                <c:pt idx="134">
                  <c:v>42716</c:v>
                </c:pt>
                <c:pt idx="135">
                  <c:v>42723</c:v>
                </c:pt>
                <c:pt idx="136">
                  <c:v>42730</c:v>
                </c:pt>
                <c:pt idx="137">
                  <c:v>42737</c:v>
                </c:pt>
                <c:pt idx="138">
                  <c:v>42744</c:v>
                </c:pt>
                <c:pt idx="139">
                  <c:v>42751</c:v>
                </c:pt>
                <c:pt idx="140">
                  <c:v>42758</c:v>
                </c:pt>
                <c:pt idx="141">
                  <c:v>42765</c:v>
                </c:pt>
                <c:pt idx="142">
                  <c:v>42772</c:v>
                </c:pt>
                <c:pt idx="143">
                  <c:v>42779</c:v>
                </c:pt>
                <c:pt idx="144">
                  <c:v>42786</c:v>
                </c:pt>
                <c:pt idx="145">
                  <c:v>42793</c:v>
                </c:pt>
                <c:pt idx="146">
                  <c:v>42800</c:v>
                </c:pt>
                <c:pt idx="147">
                  <c:v>42807</c:v>
                </c:pt>
                <c:pt idx="148">
                  <c:v>42814</c:v>
                </c:pt>
                <c:pt idx="149">
                  <c:v>42821</c:v>
                </c:pt>
                <c:pt idx="150">
                  <c:v>42828</c:v>
                </c:pt>
                <c:pt idx="151">
                  <c:v>42835</c:v>
                </c:pt>
                <c:pt idx="152">
                  <c:v>42842</c:v>
                </c:pt>
                <c:pt idx="153">
                  <c:v>42849</c:v>
                </c:pt>
                <c:pt idx="154">
                  <c:v>42856</c:v>
                </c:pt>
                <c:pt idx="155">
                  <c:v>42863</c:v>
                </c:pt>
                <c:pt idx="156">
                  <c:v>42870</c:v>
                </c:pt>
                <c:pt idx="157">
                  <c:v>42877</c:v>
                </c:pt>
                <c:pt idx="158">
                  <c:v>42884</c:v>
                </c:pt>
                <c:pt idx="159">
                  <c:v>42891</c:v>
                </c:pt>
                <c:pt idx="160">
                  <c:v>42898</c:v>
                </c:pt>
                <c:pt idx="161">
                  <c:v>42905</c:v>
                </c:pt>
                <c:pt idx="162">
                  <c:v>42912</c:v>
                </c:pt>
                <c:pt idx="163">
                  <c:v>42919</c:v>
                </c:pt>
                <c:pt idx="164">
                  <c:v>42926</c:v>
                </c:pt>
                <c:pt idx="165">
                  <c:v>42933</c:v>
                </c:pt>
                <c:pt idx="166">
                  <c:v>42940</c:v>
                </c:pt>
                <c:pt idx="167">
                  <c:v>42947</c:v>
                </c:pt>
                <c:pt idx="168">
                  <c:v>42954</c:v>
                </c:pt>
                <c:pt idx="169">
                  <c:v>42961</c:v>
                </c:pt>
                <c:pt idx="170">
                  <c:v>42968</c:v>
                </c:pt>
                <c:pt idx="171">
                  <c:v>42975</c:v>
                </c:pt>
                <c:pt idx="172">
                  <c:v>42982</c:v>
                </c:pt>
                <c:pt idx="173">
                  <c:v>42989</c:v>
                </c:pt>
                <c:pt idx="174">
                  <c:v>42996</c:v>
                </c:pt>
                <c:pt idx="175">
                  <c:v>43003</c:v>
                </c:pt>
                <c:pt idx="176">
                  <c:v>43010</c:v>
                </c:pt>
                <c:pt idx="177">
                  <c:v>43017</c:v>
                </c:pt>
                <c:pt idx="178">
                  <c:v>43024</c:v>
                </c:pt>
                <c:pt idx="179">
                  <c:v>43031</c:v>
                </c:pt>
                <c:pt idx="180">
                  <c:v>43038</c:v>
                </c:pt>
                <c:pt idx="181">
                  <c:v>43045</c:v>
                </c:pt>
                <c:pt idx="182">
                  <c:v>43052</c:v>
                </c:pt>
                <c:pt idx="183">
                  <c:v>43059</c:v>
                </c:pt>
                <c:pt idx="184">
                  <c:v>43066</c:v>
                </c:pt>
                <c:pt idx="185">
                  <c:v>43073</c:v>
                </c:pt>
                <c:pt idx="186">
                  <c:v>43080</c:v>
                </c:pt>
                <c:pt idx="187">
                  <c:v>43087</c:v>
                </c:pt>
                <c:pt idx="188">
                  <c:v>43094</c:v>
                </c:pt>
                <c:pt idx="189">
                  <c:v>43101</c:v>
                </c:pt>
                <c:pt idx="190">
                  <c:v>43108</c:v>
                </c:pt>
                <c:pt idx="191">
                  <c:v>43115</c:v>
                </c:pt>
                <c:pt idx="192">
                  <c:v>43122</c:v>
                </c:pt>
                <c:pt idx="193">
                  <c:v>43129</c:v>
                </c:pt>
                <c:pt idx="194">
                  <c:v>43136</c:v>
                </c:pt>
                <c:pt idx="195">
                  <c:v>43143</c:v>
                </c:pt>
                <c:pt idx="196">
                  <c:v>43150</c:v>
                </c:pt>
                <c:pt idx="197">
                  <c:v>43157</c:v>
                </c:pt>
                <c:pt idx="198">
                  <c:v>43164</c:v>
                </c:pt>
                <c:pt idx="199">
                  <c:v>43171</c:v>
                </c:pt>
                <c:pt idx="200">
                  <c:v>43178</c:v>
                </c:pt>
                <c:pt idx="201">
                  <c:v>43185</c:v>
                </c:pt>
                <c:pt idx="202">
                  <c:v>43192</c:v>
                </c:pt>
                <c:pt idx="203">
                  <c:v>43199</c:v>
                </c:pt>
                <c:pt idx="204">
                  <c:v>43206</c:v>
                </c:pt>
                <c:pt idx="205">
                  <c:v>43213</c:v>
                </c:pt>
                <c:pt idx="206">
                  <c:v>43220</c:v>
                </c:pt>
                <c:pt idx="207">
                  <c:v>43227</c:v>
                </c:pt>
                <c:pt idx="208">
                  <c:v>43234</c:v>
                </c:pt>
                <c:pt idx="209">
                  <c:v>43241</c:v>
                </c:pt>
                <c:pt idx="210">
                  <c:v>43248</c:v>
                </c:pt>
                <c:pt idx="211">
                  <c:v>43255</c:v>
                </c:pt>
                <c:pt idx="212">
                  <c:v>43262</c:v>
                </c:pt>
                <c:pt idx="213">
                  <c:v>43269</c:v>
                </c:pt>
                <c:pt idx="214">
                  <c:v>43276</c:v>
                </c:pt>
                <c:pt idx="215">
                  <c:v>43283</c:v>
                </c:pt>
                <c:pt idx="216">
                  <c:v>43290</c:v>
                </c:pt>
                <c:pt idx="217">
                  <c:v>43297</c:v>
                </c:pt>
                <c:pt idx="218">
                  <c:v>43304</c:v>
                </c:pt>
                <c:pt idx="219">
                  <c:v>43311</c:v>
                </c:pt>
                <c:pt idx="220">
                  <c:v>43318</c:v>
                </c:pt>
                <c:pt idx="221">
                  <c:v>43325</c:v>
                </c:pt>
                <c:pt idx="222">
                  <c:v>43332</c:v>
                </c:pt>
                <c:pt idx="223">
                  <c:v>43339</c:v>
                </c:pt>
                <c:pt idx="224">
                  <c:v>43346</c:v>
                </c:pt>
                <c:pt idx="225">
                  <c:v>43353</c:v>
                </c:pt>
                <c:pt idx="226">
                  <c:v>43360</c:v>
                </c:pt>
                <c:pt idx="227">
                  <c:v>43367</c:v>
                </c:pt>
                <c:pt idx="228">
                  <c:v>43374</c:v>
                </c:pt>
                <c:pt idx="229">
                  <c:v>43381</c:v>
                </c:pt>
                <c:pt idx="230">
                  <c:v>43388</c:v>
                </c:pt>
                <c:pt idx="231">
                  <c:v>43395</c:v>
                </c:pt>
                <c:pt idx="232">
                  <c:v>43402</c:v>
                </c:pt>
                <c:pt idx="233">
                  <c:v>43409</c:v>
                </c:pt>
                <c:pt idx="234">
                  <c:v>43416</c:v>
                </c:pt>
                <c:pt idx="235">
                  <c:v>43423</c:v>
                </c:pt>
                <c:pt idx="236">
                  <c:v>43430</c:v>
                </c:pt>
                <c:pt idx="237">
                  <c:v>43437</c:v>
                </c:pt>
                <c:pt idx="238">
                  <c:v>43444</c:v>
                </c:pt>
                <c:pt idx="239">
                  <c:v>43451</c:v>
                </c:pt>
                <c:pt idx="240">
                  <c:v>43458</c:v>
                </c:pt>
                <c:pt idx="241">
                  <c:v>43465</c:v>
                </c:pt>
                <c:pt idx="242">
                  <c:v>43472</c:v>
                </c:pt>
                <c:pt idx="243">
                  <c:v>43479</c:v>
                </c:pt>
                <c:pt idx="244">
                  <c:v>43486</c:v>
                </c:pt>
                <c:pt idx="245">
                  <c:v>43493</c:v>
                </c:pt>
                <c:pt idx="246">
                  <c:v>43500</c:v>
                </c:pt>
                <c:pt idx="247">
                  <c:v>43507</c:v>
                </c:pt>
                <c:pt idx="248">
                  <c:v>43514</c:v>
                </c:pt>
                <c:pt idx="249">
                  <c:v>43521</c:v>
                </c:pt>
                <c:pt idx="250">
                  <c:v>43528</c:v>
                </c:pt>
                <c:pt idx="251">
                  <c:v>43535</c:v>
                </c:pt>
                <c:pt idx="252">
                  <c:v>43542</c:v>
                </c:pt>
                <c:pt idx="253">
                  <c:v>43549</c:v>
                </c:pt>
                <c:pt idx="254">
                  <c:v>43556</c:v>
                </c:pt>
                <c:pt idx="255">
                  <c:v>43563</c:v>
                </c:pt>
                <c:pt idx="256">
                  <c:v>43570</c:v>
                </c:pt>
                <c:pt idx="257">
                  <c:v>43577</c:v>
                </c:pt>
                <c:pt idx="258">
                  <c:v>43584</c:v>
                </c:pt>
                <c:pt idx="259">
                  <c:v>43591</c:v>
                </c:pt>
                <c:pt idx="260">
                  <c:v>43598</c:v>
                </c:pt>
                <c:pt idx="261">
                  <c:v>43605</c:v>
                </c:pt>
                <c:pt idx="262">
                  <c:v>43612</c:v>
                </c:pt>
                <c:pt idx="263">
                  <c:v>43619</c:v>
                </c:pt>
                <c:pt idx="264">
                  <c:v>43626</c:v>
                </c:pt>
                <c:pt idx="265">
                  <c:v>43633</c:v>
                </c:pt>
                <c:pt idx="266">
                  <c:v>43640</c:v>
                </c:pt>
                <c:pt idx="267">
                  <c:v>43647</c:v>
                </c:pt>
                <c:pt idx="268">
                  <c:v>43654</c:v>
                </c:pt>
                <c:pt idx="269">
                  <c:v>43661</c:v>
                </c:pt>
                <c:pt idx="270">
                  <c:v>43668</c:v>
                </c:pt>
                <c:pt idx="271">
                  <c:v>43675</c:v>
                </c:pt>
                <c:pt idx="272">
                  <c:v>43682</c:v>
                </c:pt>
                <c:pt idx="273">
                  <c:v>43689</c:v>
                </c:pt>
                <c:pt idx="274">
                  <c:v>43696</c:v>
                </c:pt>
                <c:pt idx="275">
                  <c:v>43703</c:v>
                </c:pt>
                <c:pt idx="276">
                  <c:v>43710</c:v>
                </c:pt>
                <c:pt idx="277">
                  <c:v>43717</c:v>
                </c:pt>
                <c:pt idx="278">
                  <c:v>43724</c:v>
                </c:pt>
                <c:pt idx="279">
                  <c:v>43731</c:v>
                </c:pt>
                <c:pt idx="280">
                  <c:v>43738</c:v>
                </c:pt>
                <c:pt idx="281">
                  <c:v>43745</c:v>
                </c:pt>
                <c:pt idx="282">
                  <c:v>43752</c:v>
                </c:pt>
                <c:pt idx="283">
                  <c:v>43759</c:v>
                </c:pt>
                <c:pt idx="284">
                  <c:v>43766</c:v>
                </c:pt>
                <c:pt idx="285">
                  <c:v>43773</c:v>
                </c:pt>
                <c:pt idx="286">
                  <c:v>43780</c:v>
                </c:pt>
                <c:pt idx="287">
                  <c:v>43787</c:v>
                </c:pt>
                <c:pt idx="288">
                  <c:v>43794</c:v>
                </c:pt>
                <c:pt idx="289">
                  <c:v>43801</c:v>
                </c:pt>
                <c:pt idx="290">
                  <c:v>43808</c:v>
                </c:pt>
                <c:pt idx="291">
                  <c:v>43815</c:v>
                </c:pt>
                <c:pt idx="292">
                  <c:v>43822</c:v>
                </c:pt>
                <c:pt idx="293">
                  <c:v>43829</c:v>
                </c:pt>
                <c:pt idx="294">
                  <c:v>43836</c:v>
                </c:pt>
                <c:pt idx="295">
                  <c:v>43843</c:v>
                </c:pt>
                <c:pt idx="296">
                  <c:v>43850</c:v>
                </c:pt>
                <c:pt idx="297">
                  <c:v>43857</c:v>
                </c:pt>
                <c:pt idx="298">
                  <c:v>43864</c:v>
                </c:pt>
                <c:pt idx="299">
                  <c:v>43871</c:v>
                </c:pt>
                <c:pt idx="300">
                  <c:v>43878</c:v>
                </c:pt>
                <c:pt idx="301">
                  <c:v>43885</c:v>
                </c:pt>
                <c:pt idx="302">
                  <c:v>43892</c:v>
                </c:pt>
                <c:pt idx="303">
                  <c:v>43899</c:v>
                </c:pt>
                <c:pt idx="304">
                  <c:v>43906</c:v>
                </c:pt>
                <c:pt idx="305">
                  <c:v>43913</c:v>
                </c:pt>
                <c:pt idx="306">
                  <c:v>43920</c:v>
                </c:pt>
                <c:pt idx="307">
                  <c:v>43927</c:v>
                </c:pt>
                <c:pt idx="308">
                  <c:v>43934</c:v>
                </c:pt>
                <c:pt idx="309">
                  <c:v>43941</c:v>
                </c:pt>
                <c:pt idx="310">
                  <c:v>43948</c:v>
                </c:pt>
                <c:pt idx="311">
                  <c:v>43955</c:v>
                </c:pt>
                <c:pt idx="312">
                  <c:v>43962</c:v>
                </c:pt>
                <c:pt idx="313">
                  <c:v>43969</c:v>
                </c:pt>
                <c:pt idx="314">
                  <c:v>43976</c:v>
                </c:pt>
                <c:pt idx="315">
                  <c:v>43983</c:v>
                </c:pt>
                <c:pt idx="316">
                  <c:v>43990</c:v>
                </c:pt>
                <c:pt idx="317">
                  <c:v>43997</c:v>
                </c:pt>
                <c:pt idx="318">
                  <c:v>44004</c:v>
                </c:pt>
                <c:pt idx="319">
                  <c:v>44011</c:v>
                </c:pt>
                <c:pt idx="320">
                  <c:v>44018</c:v>
                </c:pt>
                <c:pt idx="321">
                  <c:v>44025</c:v>
                </c:pt>
                <c:pt idx="322">
                  <c:v>44032</c:v>
                </c:pt>
                <c:pt idx="323">
                  <c:v>44039</c:v>
                </c:pt>
                <c:pt idx="324">
                  <c:v>44046</c:v>
                </c:pt>
                <c:pt idx="325">
                  <c:v>44053</c:v>
                </c:pt>
                <c:pt idx="326">
                  <c:v>44060</c:v>
                </c:pt>
              </c:numCache>
            </c:numRef>
          </c:cat>
          <c:val>
            <c:numRef>
              <c:f>Beta!$I$15:$I$341</c:f>
              <c:numCache>
                <c:formatCode>0.00%</c:formatCode>
                <c:ptCount val="327"/>
                <c:pt idx="0">
                  <c:v>8.7627543285723655E-2</c:v>
                </c:pt>
                <c:pt idx="1">
                  <c:v>2.5417927944641087E-2</c:v>
                </c:pt>
                <c:pt idx="2">
                  <c:v>-4.9898445180650607E-3</c:v>
                </c:pt>
                <c:pt idx="3">
                  <c:v>1.2507284086595257E-2</c:v>
                </c:pt>
                <c:pt idx="4">
                  <c:v>2.7998980778835714E-2</c:v>
                </c:pt>
                <c:pt idx="5">
                  <c:v>1.1688895315630849E-2</c:v>
                </c:pt>
                <c:pt idx="6">
                  <c:v>6.8381122340620808E-3</c:v>
                </c:pt>
                <c:pt idx="7">
                  <c:v>-9.6743564036502992E-3</c:v>
                </c:pt>
                <c:pt idx="8">
                  <c:v>6.2904339297365905E-3</c:v>
                </c:pt>
                <c:pt idx="9">
                  <c:v>-1.7610304425754581E-2</c:v>
                </c:pt>
                <c:pt idx="10">
                  <c:v>-1.4917233132228289E-2</c:v>
                </c:pt>
                <c:pt idx="11">
                  <c:v>-2.8489406180222557E-2</c:v>
                </c:pt>
                <c:pt idx="12">
                  <c:v>-9.427958917906782E-3</c:v>
                </c:pt>
                <c:pt idx="13">
                  <c:v>2.4930043213590582E-2</c:v>
                </c:pt>
                <c:pt idx="14">
                  <c:v>6.3320632517777737E-3</c:v>
                </c:pt>
                <c:pt idx="15">
                  <c:v>2.350992401940943E-2</c:v>
                </c:pt>
                <c:pt idx="16">
                  <c:v>1.0643548872123055E-2</c:v>
                </c:pt>
                <c:pt idx="17">
                  <c:v>-4.4964911015333764E-3</c:v>
                </c:pt>
                <c:pt idx="18">
                  <c:v>-0.10712952424124604</c:v>
                </c:pt>
                <c:pt idx="19">
                  <c:v>-5.152515131858719E-2</c:v>
                </c:pt>
                <c:pt idx="20">
                  <c:v>-7.1290352558240608E-2</c:v>
                </c:pt>
                <c:pt idx="21">
                  <c:v>3.5846870437967082E-2</c:v>
                </c:pt>
                <c:pt idx="22">
                  <c:v>8.0270079749151218E-3</c:v>
                </c:pt>
                <c:pt idx="23">
                  <c:v>-7.9653497283333846E-2</c:v>
                </c:pt>
                <c:pt idx="24">
                  <c:v>-7.8667904322776552E-2</c:v>
                </c:pt>
                <c:pt idx="25">
                  <c:v>-8.7273368236846754E-2</c:v>
                </c:pt>
                <c:pt idx="26">
                  <c:v>-5.3530028287405343E-2</c:v>
                </c:pt>
                <c:pt idx="27">
                  <c:v>3.3537209821373833E-3</c:v>
                </c:pt>
                <c:pt idx="28">
                  <c:v>2.0090755593498981E-2</c:v>
                </c:pt>
                <c:pt idx="29">
                  <c:v>-2.2283259781925125E-2</c:v>
                </c:pt>
                <c:pt idx="30">
                  <c:v>-6.1940438525668488E-2</c:v>
                </c:pt>
                <c:pt idx="31">
                  <c:v>9.2995125939676852E-3</c:v>
                </c:pt>
                <c:pt idx="32">
                  <c:v>7.4815333857029293E-2</c:v>
                </c:pt>
                <c:pt idx="33">
                  <c:v>2.5465625797928867E-2</c:v>
                </c:pt>
                <c:pt idx="34">
                  <c:v>3.0648594433209914E-2</c:v>
                </c:pt>
                <c:pt idx="35">
                  <c:v>-0.13014525934896728</c:v>
                </c:pt>
                <c:pt idx="36">
                  <c:v>-9.3304301133193809E-2</c:v>
                </c:pt>
                <c:pt idx="37">
                  <c:v>-0.20498994353589836</c:v>
                </c:pt>
                <c:pt idx="38">
                  <c:v>-5.0769274470664739E-2</c:v>
                </c:pt>
                <c:pt idx="39">
                  <c:v>-6.4702366599126121E-2</c:v>
                </c:pt>
                <c:pt idx="40">
                  <c:v>0.13324222014107687</c:v>
                </c:pt>
                <c:pt idx="41">
                  <c:v>0.10146028434448322</c:v>
                </c:pt>
                <c:pt idx="42">
                  <c:v>-6.5220053339745523E-2</c:v>
                </c:pt>
                <c:pt idx="43">
                  <c:v>-6.7267143216636169E-2</c:v>
                </c:pt>
                <c:pt idx="44">
                  <c:v>0.10218518475512391</c:v>
                </c:pt>
                <c:pt idx="45">
                  <c:v>-1.3799800673446206E-2</c:v>
                </c:pt>
                <c:pt idx="46">
                  <c:v>2.5048526884044662E-2</c:v>
                </c:pt>
                <c:pt idx="47">
                  <c:v>-3.3310633992615058E-3</c:v>
                </c:pt>
                <c:pt idx="48">
                  <c:v>-2.2910874630344431E-2</c:v>
                </c:pt>
                <c:pt idx="49">
                  <c:v>2.7308854329461316E-2</c:v>
                </c:pt>
                <c:pt idx="50">
                  <c:v>-7.341728278496636E-3</c:v>
                </c:pt>
                <c:pt idx="51">
                  <c:v>2.6593671506136389E-2</c:v>
                </c:pt>
                <c:pt idx="52">
                  <c:v>-7.2950070725010266E-2</c:v>
                </c:pt>
                <c:pt idx="53">
                  <c:v>-2.9446863389943182E-2</c:v>
                </c:pt>
                <c:pt idx="54">
                  <c:v>-4.6712478017068744E-2</c:v>
                </c:pt>
                <c:pt idx="55">
                  <c:v>7.5273689985030133E-3</c:v>
                </c:pt>
                <c:pt idx="56">
                  <c:v>-5.2967217981679485E-2</c:v>
                </c:pt>
                <c:pt idx="57">
                  <c:v>-7.9407792161515889E-2</c:v>
                </c:pt>
                <c:pt idx="58">
                  <c:v>-4.2990996488093701E-2</c:v>
                </c:pt>
                <c:pt idx="59">
                  <c:v>-1.4603840311270344E-2</c:v>
                </c:pt>
                <c:pt idx="60">
                  <c:v>2.6414242050510895E-2</c:v>
                </c:pt>
                <c:pt idx="61">
                  <c:v>-7.799461154747128E-3</c:v>
                </c:pt>
                <c:pt idx="62">
                  <c:v>-6.7726747757649225E-2</c:v>
                </c:pt>
                <c:pt idx="63">
                  <c:v>-6.0548615115776028E-2</c:v>
                </c:pt>
                <c:pt idx="64">
                  <c:v>-0.12336559473453795</c:v>
                </c:pt>
                <c:pt idx="65">
                  <c:v>-7.7502220942742603E-2</c:v>
                </c:pt>
                <c:pt idx="66">
                  <c:v>-6.1749152041890819E-2</c:v>
                </c:pt>
                <c:pt idx="67">
                  <c:v>-2.4195464673998367E-2</c:v>
                </c:pt>
                <c:pt idx="68">
                  <c:v>-1.0950426991691648E-2</c:v>
                </c:pt>
                <c:pt idx="69">
                  <c:v>3.9579095648044474E-2</c:v>
                </c:pt>
                <c:pt idx="70">
                  <c:v>0.14192033846305716</c:v>
                </c:pt>
                <c:pt idx="71">
                  <c:v>5.3891544903411588E-2</c:v>
                </c:pt>
                <c:pt idx="72">
                  <c:v>4.5858106925608155E-2</c:v>
                </c:pt>
                <c:pt idx="73">
                  <c:v>4.1711521113180199E-3</c:v>
                </c:pt>
                <c:pt idx="74">
                  <c:v>9.4054329152131258E-2</c:v>
                </c:pt>
                <c:pt idx="75">
                  <c:v>-6.2320752458093993E-2</c:v>
                </c:pt>
                <c:pt idx="76">
                  <c:v>-1.1170307289322271E-3</c:v>
                </c:pt>
                <c:pt idx="77">
                  <c:v>0.12393941656884022</c:v>
                </c:pt>
                <c:pt idx="78">
                  <c:v>5.0979904321292291E-2</c:v>
                </c:pt>
                <c:pt idx="79">
                  <c:v>7.2110810623790211E-2</c:v>
                </c:pt>
                <c:pt idx="80">
                  <c:v>3.057889024474968E-2</c:v>
                </c:pt>
                <c:pt idx="81">
                  <c:v>-3.3898841767279093E-2</c:v>
                </c:pt>
                <c:pt idx="82">
                  <c:v>-6.3266178816697799E-2</c:v>
                </c:pt>
                <c:pt idx="83">
                  <c:v>-5.1668589031405074E-2</c:v>
                </c:pt>
                <c:pt idx="84">
                  <c:v>2.0192055451951591E-2</c:v>
                </c:pt>
                <c:pt idx="85">
                  <c:v>2.1585708706151976E-2</c:v>
                </c:pt>
                <c:pt idx="86">
                  <c:v>-0.16766216321433813</c:v>
                </c:pt>
                <c:pt idx="87">
                  <c:v>-9.9370243399631922E-2</c:v>
                </c:pt>
                <c:pt idx="88">
                  <c:v>-5.0310340301775384E-2</c:v>
                </c:pt>
                <c:pt idx="89">
                  <c:v>0.12921683153325336</c:v>
                </c:pt>
                <c:pt idx="90">
                  <c:v>5.1250981187536515E-2</c:v>
                </c:pt>
                <c:pt idx="91">
                  <c:v>-2.5657039643003185E-2</c:v>
                </c:pt>
                <c:pt idx="92">
                  <c:v>3.5507882206182069E-2</c:v>
                </c:pt>
                <c:pt idx="93">
                  <c:v>6.95120781819316E-2</c:v>
                </c:pt>
                <c:pt idx="94">
                  <c:v>8.919944641504568E-2</c:v>
                </c:pt>
                <c:pt idx="95">
                  <c:v>5.479695709875352E-2</c:v>
                </c:pt>
                <c:pt idx="96">
                  <c:v>9.00889920866563E-2</c:v>
                </c:pt>
                <c:pt idx="97">
                  <c:v>2.9384536473504756E-2</c:v>
                </c:pt>
                <c:pt idx="98">
                  <c:v>1.9163740873002506E-2</c:v>
                </c:pt>
                <c:pt idx="99">
                  <c:v>-5.5583515548062783E-2</c:v>
                </c:pt>
                <c:pt idx="100">
                  <c:v>9.8895873079049249E-2</c:v>
                </c:pt>
                <c:pt idx="101">
                  <c:v>4.1195008415032715E-2</c:v>
                </c:pt>
                <c:pt idx="102">
                  <c:v>4.9925544043053147E-2</c:v>
                </c:pt>
                <c:pt idx="103">
                  <c:v>4.4022838207462701E-2</c:v>
                </c:pt>
                <c:pt idx="104">
                  <c:v>0.12913923354769896</c:v>
                </c:pt>
                <c:pt idx="105">
                  <c:v>1.3805688028859793E-2</c:v>
                </c:pt>
                <c:pt idx="106">
                  <c:v>-2.883115298640752E-2</c:v>
                </c:pt>
                <c:pt idx="107">
                  <c:v>5.0093816007958501E-2</c:v>
                </c:pt>
                <c:pt idx="108">
                  <c:v>2.3007381096805293E-2</c:v>
                </c:pt>
                <c:pt idx="109">
                  <c:v>1.6330944513256413E-2</c:v>
                </c:pt>
                <c:pt idx="110">
                  <c:v>1.7031752859505294E-2</c:v>
                </c:pt>
                <c:pt idx="111">
                  <c:v>6.9866548471305412E-2</c:v>
                </c:pt>
                <c:pt idx="112">
                  <c:v>6.9885855800360289E-2</c:v>
                </c:pt>
                <c:pt idx="113">
                  <c:v>7.761200149186194E-2</c:v>
                </c:pt>
                <c:pt idx="114">
                  <c:v>-1.4830205496155708E-2</c:v>
                </c:pt>
                <c:pt idx="115">
                  <c:v>-1.3922077356356695E-3</c:v>
                </c:pt>
                <c:pt idx="116">
                  <c:v>-1.2066003085232049E-2</c:v>
                </c:pt>
                <c:pt idx="117">
                  <c:v>-3.9930077460624477E-3</c:v>
                </c:pt>
                <c:pt idx="118">
                  <c:v>-9.959387069743468E-3</c:v>
                </c:pt>
                <c:pt idx="119">
                  <c:v>-7.8015530973908421E-3</c:v>
                </c:pt>
                <c:pt idx="120">
                  <c:v>3.6858823520410929E-2</c:v>
                </c:pt>
                <c:pt idx="121">
                  <c:v>6.3203480705574227E-3</c:v>
                </c:pt>
                <c:pt idx="122">
                  <c:v>-5.3390783087898699E-2</c:v>
                </c:pt>
                <c:pt idx="123">
                  <c:v>1.6627433895492295E-2</c:v>
                </c:pt>
                <c:pt idx="124">
                  <c:v>2.3179097465643148E-2</c:v>
                </c:pt>
                <c:pt idx="125">
                  <c:v>1.6044085454786357E-2</c:v>
                </c:pt>
                <c:pt idx="126">
                  <c:v>4.9914291504671851E-3</c:v>
                </c:pt>
                <c:pt idx="127">
                  <c:v>-1.2004753066960476E-3</c:v>
                </c:pt>
                <c:pt idx="128">
                  <c:v>-2.8267867957185245E-3</c:v>
                </c:pt>
                <c:pt idx="129">
                  <c:v>8.9640572885367545E-3</c:v>
                </c:pt>
                <c:pt idx="130">
                  <c:v>-2.3097072679720627E-2</c:v>
                </c:pt>
                <c:pt idx="131">
                  <c:v>-2.7408074141312976E-2</c:v>
                </c:pt>
                <c:pt idx="132">
                  <c:v>6.6727802666881803E-2</c:v>
                </c:pt>
                <c:pt idx="133">
                  <c:v>-6.4122045592452997E-3</c:v>
                </c:pt>
                <c:pt idx="134">
                  <c:v>-5.3751239367821248E-3</c:v>
                </c:pt>
                <c:pt idx="135">
                  <c:v>1.704067643022858E-2</c:v>
                </c:pt>
                <c:pt idx="136">
                  <c:v>1.79123799112701E-2</c:v>
                </c:pt>
                <c:pt idx="137">
                  <c:v>4.1804499139247046E-2</c:v>
                </c:pt>
                <c:pt idx="138">
                  <c:v>7.1150748282095997E-3</c:v>
                </c:pt>
                <c:pt idx="139">
                  <c:v>6.3936048601364953E-2</c:v>
                </c:pt>
                <c:pt idx="140">
                  <c:v>2.8867899505494468E-2</c:v>
                </c:pt>
                <c:pt idx="141">
                  <c:v>3.7987536323881958E-2</c:v>
                </c:pt>
                <c:pt idx="142">
                  <c:v>7.7081816903106642E-2</c:v>
                </c:pt>
                <c:pt idx="143">
                  <c:v>5.041624086672844E-2</c:v>
                </c:pt>
                <c:pt idx="144">
                  <c:v>4.9777938654615009E-2</c:v>
                </c:pt>
                <c:pt idx="145">
                  <c:v>2.6967919244313715E-2</c:v>
                </c:pt>
                <c:pt idx="146">
                  <c:v>5.5217192438980094E-2</c:v>
                </c:pt>
                <c:pt idx="147">
                  <c:v>-7.372307831439677E-2</c:v>
                </c:pt>
                <c:pt idx="148">
                  <c:v>-5.6738725457885733E-2</c:v>
                </c:pt>
                <c:pt idx="149">
                  <c:v>-4.5927720706002761E-2</c:v>
                </c:pt>
                <c:pt idx="150">
                  <c:v>-1.5525318837136679E-2</c:v>
                </c:pt>
                <c:pt idx="151">
                  <c:v>3.5809419616971913E-2</c:v>
                </c:pt>
                <c:pt idx="152">
                  <c:v>1.5809445963274042E-2</c:v>
                </c:pt>
                <c:pt idx="153">
                  <c:v>-0.10242418315303189</c:v>
                </c:pt>
                <c:pt idx="154">
                  <c:v>-0.17507740400421271</c:v>
                </c:pt>
                <c:pt idx="155">
                  <c:v>7.4226563879895457E-2</c:v>
                </c:pt>
                <c:pt idx="156">
                  <c:v>3.7677940522824896E-3</c:v>
                </c:pt>
                <c:pt idx="157">
                  <c:v>-9.9264190322584114E-2</c:v>
                </c:pt>
                <c:pt idx="158">
                  <c:v>-2.8600451423147176E-2</c:v>
                </c:pt>
                <c:pt idx="159">
                  <c:v>4.5192089314447403E-2</c:v>
                </c:pt>
                <c:pt idx="160">
                  <c:v>5.9524190673229796E-2</c:v>
                </c:pt>
                <c:pt idx="161">
                  <c:v>3.8575212715819179E-2</c:v>
                </c:pt>
                <c:pt idx="162">
                  <c:v>-1.6985563145691156E-2</c:v>
                </c:pt>
                <c:pt idx="163">
                  <c:v>5.9063720661348518E-2</c:v>
                </c:pt>
                <c:pt idx="164">
                  <c:v>0.11196301043315107</c:v>
                </c:pt>
                <c:pt idx="165">
                  <c:v>2.6377558208262031E-2</c:v>
                </c:pt>
                <c:pt idx="166">
                  <c:v>-1.259047280542255E-2</c:v>
                </c:pt>
                <c:pt idx="167">
                  <c:v>-3.4508810868776114E-2</c:v>
                </c:pt>
                <c:pt idx="168">
                  <c:v>5.3238145065283467E-3</c:v>
                </c:pt>
                <c:pt idx="169">
                  <c:v>-2.441792714805914E-2</c:v>
                </c:pt>
                <c:pt idx="170">
                  <c:v>-3.922082994015999E-2</c:v>
                </c:pt>
                <c:pt idx="171">
                  <c:v>1.1928667456794001E-2</c:v>
                </c:pt>
                <c:pt idx="172">
                  <c:v>2.6306635893849867E-2</c:v>
                </c:pt>
                <c:pt idx="173">
                  <c:v>3.1188427669986193E-2</c:v>
                </c:pt>
                <c:pt idx="174">
                  <c:v>3.146612154208645E-3</c:v>
                </c:pt>
                <c:pt idx="175">
                  <c:v>-1.5628757312486967E-2</c:v>
                </c:pt>
                <c:pt idx="176">
                  <c:v>-2.4986667734509305E-2</c:v>
                </c:pt>
                <c:pt idx="177">
                  <c:v>2.7595756465896525E-2</c:v>
                </c:pt>
                <c:pt idx="178">
                  <c:v>4.9408437359393731E-3</c:v>
                </c:pt>
                <c:pt idx="179">
                  <c:v>-3.725854317367925E-2</c:v>
                </c:pt>
                <c:pt idx="180">
                  <c:v>-2.2042701268809448E-2</c:v>
                </c:pt>
                <c:pt idx="181">
                  <c:v>-1.3098672743529894E-2</c:v>
                </c:pt>
                <c:pt idx="182">
                  <c:v>-1.3297450090856948E-2</c:v>
                </c:pt>
                <c:pt idx="183">
                  <c:v>5.8209654153805841E-3</c:v>
                </c:pt>
                <c:pt idx="184">
                  <c:v>7.8222424969414311E-2</c:v>
                </c:pt>
                <c:pt idx="185">
                  <c:v>-2.5546712779321266E-2</c:v>
                </c:pt>
                <c:pt idx="186">
                  <c:v>1.4480160048535119E-2</c:v>
                </c:pt>
                <c:pt idx="187">
                  <c:v>-1.0949114009908133E-2</c:v>
                </c:pt>
                <c:pt idx="188">
                  <c:v>4.0958490997959002E-3</c:v>
                </c:pt>
                <c:pt idx="189">
                  <c:v>3.2817057343088367E-2</c:v>
                </c:pt>
                <c:pt idx="190">
                  <c:v>-3.904975638942541E-3</c:v>
                </c:pt>
                <c:pt idx="191">
                  <c:v>3.4046288000201107E-3</c:v>
                </c:pt>
                <c:pt idx="192">
                  <c:v>2.0279019988780352E-2</c:v>
                </c:pt>
                <c:pt idx="193">
                  <c:v>3.0586320500472133E-2</c:v>
                </c:pt>
                <c:pt idx="194">
                  <c:v>-5.1350763284250872E-3</c:v>
                </c:pt>
                <c:pt idx="195">
                  <c:v>-2.5246020403188983E-2</c:v>
                </c:pt>
                <c:pt idx="196">
                  <c:v>1.6026212343078966E-2</c:v>
                </c:pt>
                <c:pt idx="197">
                  <c:v>6.3692168107656738E-3</c:v>
                </c:pt>
                <c:pt idx="198">
                  <c:v>-1.6177328675096448E-3</c:v>
                </c:pt>
                <c:pt idx="199">
                  <c:v>3.5119394459546247E-2</c:v>
                </c:pt>
                <c:pt idx="200">
                  <c:v>4.4656003488276377E-2</c:v>
                </c:pt>
                <c:pt idx="201">
                  <c:v>3.4020762375941628E-2</c:v>
                </c:pt>
                <c:pt idx="202">
                  <c:v>-2.7488358470342946E-2</c:v>
                </c:pt>
                <c:pt idx="203">
                  <c:v>-3.5198926023531786E-2</c:v>
                </c:pt>
                <c:pt idx="204">
                  <c:v>-5.8235137395746452E-3</c:v>
                </c:pt>
                <c:pt idx="205">
                  <c:v>5.5073743759510616E-2</c:v>
                </c:pt>
                <c:pt idx="206">
                  <c:v>3.4422522831550097E-2</c:v>
                </c:pt>
                <c:pt idx="207">
                  <c:v>-1.0557312071320784E-2</c:v>
                </c:pt>
                <c:pt idx="208">
                  <c:v>8.8519736359980485E-3</c:v>
                </c:pt>
                <c:pt idx="209">
                  <c:v>-6.0076516945013869E-2</c:v>
                </c:pt>
                <c:pt idx="210">
                  <c:v>-4.3605411727543959E-2</c:v>
                </c:pt>
                <c:pt idx="211">
                  <c:v>6.2812030670913368E-3</c:v>
                </c:pt>
                <c:pt idx="212">
                  <c:v>-2.1076896769401613E-2</c:v>
                </c:pt>
                <c:pt idx="213">
                  <c:v>-4.5747940314262908E-2</c:v>
                </c:pt>
                <c:pt idx="214">
                  <c:v>1.4416326342148719E-2</c:v>
                </c:pt>
                <c:pt idx="215">
                  <c:v>5.6271680173799778E-3</c:v>
                </c:pt>
                <c:pt idx="216">
                  <c:v>1.5110547335292454E-2</c:v>
                </c:pt>
                <c:pt idx="217">
                  <c:v>6.9570346056409607E-4</c:v>
                </c:pt>
                <c:pt idx="218">
                  <c:v>4.1158013136208815E-3</c:v>
                </c:pt>
                <c:pt idx="219">
                  <c:v>7.6125771700939759E-3</c:v>
                </c:pt>
                <c:pt idx="220">
                  <c:v>-1.163252054818887E-2</c:v>
                </c:pt>
                <c:pt idx="221">
                  <c:v>1.6408268961385017E-2</c:v>
                </c:pt>
                <c:pt idx="222">
                  <c:v>8.1276035680169344E-3</c:v>
                </c:pt>
                <c:pt idx="223">
                  <c:v>-4.5077250955245313E-2</c:v>
                </c:pt>
                <c:pt idx="224">
                  <c:v>1.1582224026219218E-2</c:v>
                </c:pt>
                <c:pt idx="225">
                  <c:v>1.0264919507210084E-2</c:v>
                </c:pt>
                <c:pt idx="226">
                  <c:v>-3.7385749919942771E-2</c:v>
                </c:pt>
                <c:pt idx="227">
                  <c:v>2.978454551690908E-3</c:v>
                </c:pt>
                <c:pt idx="228">
                  <c:v>-1.9231168442624812E-2</c:v>
                </c:pt>
                <c:pt idx="229">
                  <c:v>0.12497074476081757</c:v>
                </c:pt>
                <c:pt idx="230">
                  <c:v>0.13788055356544934</c:v>
                </c:pt>
                <c:pt idx="231">
                  <c:v>1.6650048694631134E-2</c:v>
                </c:pt>
                <c:pt idx="232">
                  <c:v>6.9284287626247528E-3</c:v>
                </c:pt>
                <c:pt idx="233">
                  <c:v>-2.771070044475623E-2</c:v>
                </c:pt>
                <c:pt idx="234">
                  <c:v>-2.513836931691104E-2</c:v>
                </c:pt>
                <c:pt idx="235">
                  <c:v>8.7372131835634758E-3</c:v>
                </c:pt>
                <c:pt idx="236">
                  <c:v>1.8469425606698772E-2</c:v>
                </c:pt>
                <c:pt idx="237">
                  <c:v>1.8134416931202435E-2</c:v>
                </c:pt>
                <c:pt idx="238">
                  <c:v>3.4337434710262483E-3</c:v>
                </c:pt>
                <c:pt idx="239">
                  <c:v>3.8681385828390993E-2</c:v>
                </c:pt>
                <c:pt idx="240">
                  <c:v>2.7663302663027925E-2</c:v>
                </c:pt>
                <c:pt idx="241">
                  <c:v>6.4831344871784977E-2</c:v>
                </c:pt>
                <c:pt idx="242">
                  <c:v>8.380766036171583E-2</c:v>
                </c:pt>
                <c:pt idx="243">
                  <c:v>-9.2767864274637731E-3</c:v>
                </c:pt>
                <c:pt idx="244">
                  <c:v>-3.4863317447137057E-3</c:v>
                </c:pt>
                <c:pt idx="245">
                  <c:v>-2.7892234515455368E-2</c:v>
                </c:pt>
                <c:pt idx="246">
                  <c:v>-2.6115541842849636E-2</c:v>
                </c:pt>
                <c:pt idx="247">
                  <c:v>-1.6811683672241371E-2</c:v>
                </c:pt>
                <c:pt idx="248">
                  <c:v>1.0481913652228718E-2</c:v>
                </c:pt>
                <c:pt idx="249">
                  <c:v>1.4400201614427476E-2</c:v>
                </c:pt>
                <c:pt idx="250">
                  <c:v>2.6502018998829723E-2</c:v>
                </c:pt>
                <c:pt idx="251">
                  <c:v>-3.8997575206907546E-2</c:v>
                </c:pt>
                <c:pt idx="252">
                  <c:v>3.8463127570903137E-2</c:v>
                </c:pt>
                <c:pt idx="253">
                  <c:v>-6.3892354673613311E-3</c:v>
                </c:pt>
                <c:pt idx="254">
                  <c:v>7.4669580839245783E-3</c:v>
                </c:pt>
                <c:pt idx="255">
                  <c:v>1.7456798327249706E-2</c:v>
                </c:pt>
                <c:pt idx="256">
                  <c:v>7.6770698403476872E-3</c:v>
                </c:pt>
                <c:pt idx="257">
                  <c:v>3.4355489505443755E-3</c:v>
                </c:pt>
                <c:pt idx="258">
                  <c:v>3.7766248697478744E-2</c:v>
                </c:pt>
                <c:pt idx="259">
                  <c:v>3.7857473215862629E-2</c:v>
                </c:pt>
                <c:pt idx="260">
                  <c:v>-5.2489108009852847E-2</c:v>
                </c:pt>
                <c:pt idx="261">
                  <c:v>-0.11333241313415723</c:v>
                </c:pt>
                <c:pt idx="262">
                  <c:v>1.5626675751488715E-3</c:v>
                </c:pt>
                <c:pt idx="263">
                  <c:v>5.4886935757527948E-2</c:v>
                </c:pt>
                <c:pt idx="264">
                  <c:v>7.0412940780856609E-2</c:v>
                </c:pt>
                <c:pt idx="265">
                  <c:v>4.7033446543171967E-3</c:v>
                </c:pt>
                <c:pt idx="266">
                  <c:v>1.5478558828403389E-2</c:v>
                </c:pt>
                <c:pt idx="267">
                  <c:v>-3.6609793465072963E-3</c:v>
                </c:pt>
                <c:pt idx="268">
                  <c:v>1.5129319353678054E-2</c:v>
                </c:pt>
                <c:pt idx="269">
                  <c:v>1.0661886507336257E-2</c:v>
                </c:pt>
                <c:pt idx="270">
                  <c:v>-1.710504404439506E-2</c:v>
                </c:pt>
                <c:pt idx="271">
                  <c:v>-1.9094181420666795E-2</c:v>
                </c:pt>
                <c:pt idx="272">
                  <c:v>4.6661433627380941E-2</c:v>
                </c:pt>
                <c:pt idx="273">
                  <c:v>2.41029810749307E-2</c:v>
                </c:pt>
                <c:pt idx="274">
                  <c:v>1.0938069804883155E-2</c:v>
                </c:pt>
                <c:pt idx="275">
                  <c:v>1.4788205144966309E-2</c:v>
                </c:pt>
                <c:pt idx="276">
                  <c:v>-4.2635456518788806E-2</c:v>
                </c:pt>
                <c:pt idx="277">
                  <c:v>4.1246667177537964E-3</c:v>
                </c:pt>
                <c:pt idx="278">
                  <c:v>-1.7626617405721814E-2</c:v>
                </c:pt>
                <c:pt idx="279">
                  <c:v>-1.2558703035176392E-2</c:v>
                </c:pt>
                <c:pt idx="280">
                  <c:v>-2.3665038707389358E-2</c:v>
                </c:pt>
                <c:pt idx="281">
                  <c:v>7.9239070871471914E-3</c:v>
                </c:pt>
                <c:pt idx="282">
                  <c:v>-1.9940877918888177E-2</c:v>
                </c:pt>
                <c:pt idx="283">
                  <c:v>6.2301430943780224E-3</c:v>
                </c:pt>
                <c:pt idx="284">
                  <c:v>9.7908120941201035E-3</c:v>
                </c:pt>
                <c:pt idx="285">
                  <c:v>3.2117812554851792E-2</c:v>
                </c:pt>
                <c:pt idx="286">
                  <c:v>-2.2512406393300127E-2</c:v>
                </c:pt>
                <c:pt idx="287">
                  <c:v>-2.7856432930513458E-2</c:v>
                </c:pt>
                <c:pt idx="288">
                  <c:v>1.8661966405686081E-2</c:v>
                </c:pt>
                <c:pt idx="289">
                  <c:v>2.5940751150317309E-2</c:v>
                </c:pt>
                <c:pt idx="290">
                  <c:v>8.739602383098094E-3</c:v>
                </c:pt>
                <c:pt idx="291">
                  <c:v>-1.4330354020831867E-2</c:v>
                </c:pt>
                <c:pt idx="292">
                  <c:v>-2.9998421831981235E-2</c:v>
                </c:pt>
                <c:pt idx="293">
                  <c:v>4.3828940475999091E-2</c:v>
                </c:pt>
                <c:pt idx="294">
                  <c:v>-4.1261972990891517E-3</c:v>
                </c:pt>
                <c:pt idx="295">
                  <c:v>-1.9232786506644874E-2</c:v>
                </c:pt>
                <c:pt idx="296">
                  <c:v>3.78418586768096E-2</c:v>
                </c:pt>
                <c:pt idx="297">
                  <c:v>1.4533185759182705E-2</c:v>
                </c:pt>
                <c:pt idx="298">
                  <c:v>-6.0466006459202878E-3</c:v>
                </c:pt>
                <c:pt idx="299">
                  <c:v>-3.5548251381280087E-2</c:v>
                </c:pt>
                <c:pt idx="300">
                  <c:v>-8.9753827425530092E-3</c:v>
                </c:pt>
                <c:pt idx="301">
                  <c:v>1.628289525547465E-2</c:v>
                </c:pt>
                <c:pt idx="302">
                  <c:v>-0.10467492313027837</c:v>
                </c:pt>
                <c:pt idx="303">
                  <c:v>-5.0533305500765527E-2</c:v>
                </c:pt>
                <c:pt idx="304">
                  <c:v>-0.20294085293791606</c:v>
                </c:pt>
                <c:pt idx="305">
                  <c:v>-0.20641662934321528</c:v>
                </c:pt>
                <c:pt idx="306">
                  <c:v>3.562435113835203E-2</c:v>
                </c:pt>
                <c:pt idx="307">
                  <c:v>1.8609775871560486E-2</c:v>
                </c:pt>
                <c:pt idx="308">
                  <c:v>0.13530187108160177</c:v>
                </c:pt>
                <c:pt idx="309">
                  <c:v>6.3943056479732058E-2</c:v>
                </c:pt>
                <c:pt idx="310">
                  <c:v>1.6465939233401936E-2</c:v>
                </c:pt>
                <c:pt idx="311">
                  <c:v>-8.5700922310648336E-3</c:v>
                </c:pt>
                <c:pt idx="312">
                  <c:v>-1.0184121272766428E-2</c:v>
                </c:pt>
                <c:pt idx="313">
                  <c:v>-4.3545317966985596E-2</c:v>
                </c:pt>
                <c:pt idx="314">
                  <c:v>0.10041904806204383</c:v>
                </c:pt>
                <c:pt idx="315">
                  <c:v>0.13044750433806129</c:v>
                </c:pt>
                <c:pt idx="316">
                  <c:v>-1.6857466335600792E-2</c:v>
                </c:pt>
                <c:pt idx="317">
                  <c:v>3.2875087091765527E-3</c:v>
                </c:pt>
                <c:pt idx="318">
                  <c:v>4.772475865275505E-2</c:v>
                </c:pt>
                <c:pt idx="319">
                  <c:v>-1.8824351619483697E-2</c:v>
                </c:pt>
                <c:pt idx="320">
                  <c:v>-6.1514912985126792E-3</c:v>
                </c:pt>
                <c:pt idx="321">
                  <c:v>-1.619053399876445E-3</c:v>
                </c:pt>
                <c:pt idx="322">
                  <c:v>-1.2035157902521887E-2</c:v>
                </c:pt>
                <c:pt idx="323">
                  <c:v>-2.0730536295377501E-2</c:v>
                </c:pt>
                <c:pt idx="324">
                  <c:v>-3.3949443086791854E-2</c:v>
                </c:pt>
                <c:pt idx="325">
                  <c:v>-1.7585745641857258E-2</c:v>
                </c:pt>
                <c:pt idx="326">
                  <c:v>-2.0079436472265635E-2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8-4678-B9CA-4B299094EB86}"/>
            </c:ext>
          </c:extLst>
        </c:ser>
        <c:ser>
          <c:idx val="1"/>
          <c:order val="1"/>
          <c:tx>
            <c:v>IBOV</c:v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Beta!$B$15:$B$341</c:f>
              <c:numCache>
                <c:formatCode>m/d/yyyy</c:formatCode>
                <c:ptCount val="327"/>
                <c:pt idx="0">
                  <c:v>41778</c:v>
                </c:pt>
                <c:pt idx="1">
                  <c:v>41785</c:v>
                </c:pt>
                <c:pt idx="2">
                  <c:v>41792</c:v>
                </c:pt>
                <c:pt idx="3">
                  <c:v>41799</c:v>
                </c:pt>
                <c:pt idx="4">
                  <c:v>41806</c:v>
                </c:pt>
                <c:pt idx="5">
                  <c:v>41813</c:v>
                </c:pt>
                <c:pt idx="6">
                  <c:v>41820</c:v>
                </c:pt>
                <c:pt idx="7">
                  <c:v>41827</c:v>
                </c:pt>
                <c:pt idx="8">
                  <c:v>41834</c:v>
                </c:pt>
                <c:pt idx="9">
                  <c:v>41841</c:v>
                </c:pt>
                <c:pt idx="10">
                  <c:v>41848</c:v>
                </c:pt>
                <c:pt idx="11">
                  <c:v>41855</c:v>
                </c:pt>
                <c:pt idx="12">
                  <c:v>41862</c:v>
                </c:pt>
                <c:pt idx="13">
                  <c:v>41869</c:v>
                </c:pt>
                <c:pt idx="14">
                  <c:v>41876</c:v>
                </c:pt>
                <c:pt idx="15">
                  <c:v>41883</c:v>
                </c:pt>
                <c:pt idx="16">
                  <c:v>41890</c:v>
                </c:pt>
                <c:pt idx="17">
                  <c:v>41897</c:v>
                </c:pt>
                <c:pt idx="18">
                  <c:v>41904</c:v>
                </c:pt>
                <c:pt idx="19">
                  <c:v>41911</c:v>
                </c:pt>
                <c:pt idx="20">
                  <c:v>41918</c:v>
                </c:pt>
                <c:pt idx="21">
                  <c:v>41925</c:v>
                </c:pt>
                <c:pt idx="22">
                  <c:v>41932</c:v>
                </c:pt>
                <c:pt idx="23">
                  <c:v>41939</c:v>
                </c:pt>
                <c:pt idx="24">
                  <c:v>41946</c:v>
                </c:pt>
                <c:pt idx="25">
                  <c:v>41953</c:v>
                </c:pt>
                <c:pt idx="26">
                  <c:v>41960</c:v>
                </c:pt>
                <c:pt idx="27">
                  <c:v>41967</c:v>
                </c:pt>
                <c:pt idx="28">
                  <c:v>41974</c:v>
                </c:pt>
                <c:pt idx="29">
                  <c:v>41981</c:v>
                </c:pt>
                <c:pt idx="30">
                  <c:v>41988</c:v>
                </c:pt>
                <c:pt idx="31">
                  <c:v>41995</c:v>
                </c:pt>
                <c:pt idx="32">
                  <c:v>42002</c:v>
                </c:pt>
                <c:pt idx="33">
                  <c:v>42009</c:v>
                </c:pt>
                <c:pt idx="34">
                  <c:v>42016</c:v>
                </c:pt>
                <c:pt idx="35">
                  <c:v>42023</c:v>
                </c:pt>
                <c:pt idx="36">
                  <c:v>42030</c:v>
                </c:pt>
                <c:pt idx="37">
                  <c:v>42037</c:v>
                </c:pt>
                <c:pt idx="38">
                  <c:v>42044</c:v>
                </c:pt>
                <c:pt idx="39">
                  <c:v>42051</c:v>
                </c:pt>
                <c:pt idx="40">
                  <c:v>42058</c:v>
                </c:pt>
                <c:pt idx="41">
                  <c:v>42065</c:v>
                </c:pt>
                <c:pt idx="42">
                  <c:v>42072</c:v>
                </c:pt>
                <c:pt idx="43">
                  <c:v>42079</c:v>
                </c:pt>
                <c:pt idx="44">
                  <c:v>42086</c:v>
                </c:pt>
                <c:pt idx="45">
                  <c:v>42093</c:v>
                </c:pt>
                <c:pt idx="46">
                  <c:v>42100</c:v>
                </c:pt>
                <c:pt idx="47">
                  <c:v>42107</c:v>
                </c:pt>
                <c:pt idx="48">
                  <c:v>42114</c:v>
                </c:pt>
                <c:pt idx="49">
                  <c:v>42121</c:v>
                </c:pt>
                <c:pt idx="50">
                  <c:v>42128</c:v>
                </c:pt>
                <c:pt idx="51">
                  <c:v>42135</c:v>
                </c:pt>
                <c:pt idx="52">
                  <c:v>42142</c:v>
                </c:pt>
                <c:pt idx="53">
                  <c:v>42149</c:v>
                </c:pt>
                <c:pt idx="54">
                  <c:v>42156</c:v>
                </c:pt>
                <c:pt idx="55">
                  <c:v>42163</c:v>
                </c:pt>
                <c:pt idx="56">
                  <c:v>42170</c:v>
                </c:pt>
                <c:pt idx="57">
                  <c:v>42177</c:v>
                </c:pt>
                <c:pt idx="58">
                  <c:v>42184</c:v>
                </c:pt>
                <c:pt idx="59">
                  <c:v>42191</c:v>
                </c:pt>
                <c:pt idx="60">
                  <c:v>42198</c:v>
                </c:pt>
                <c:pt idx="61">
                  <c:v>42205</c:v>
                </c:pt>
                <c:pt idx="62">
                  <c:v>42212</c:v>
                </c:pt>
                <c:pt idx="63">
                  <c:v>42219</c:v>
                </c:pt>
                <c:pt idx="64">
                  <c:v>42226</c:v>
                </c:pt>
                <c:pt idx="65">
                  <c:v>42233</c:v>
                </c:pt>
                <c:pt idx="66">
                  <c:v>42240</c:v>
                </c:pt>
                <c:pt idx="67">
                  <c:v>42247</c:v>
                </c:pt>
                <c:pt idx="68">
                  <c:v>42254</c:v>
                </c:pt>
                <c:pt idx="69">
                  <c:v>42261</c:v>
                </c:pt>
                <c:pt idx="70">
                  <c:v>42268</c:v>
                </c:pt>
                <c:pt idx="71">
                  <c:v>42275</c:v>
                </c:pt>
                <c:pt idx="72">
                  <c:v>42282</c:v>
                </c:pt>
                <c:pt idx="73">
                  <c:v>42289</c:v>
                </c:pt>
                <c:pt idx="74">
                  <c:v>42296</c:v>
                </c:pt>
                <c:pt idx="75">
                  <c:v>42303</c:v>
                </c:pt>
                <c:pt idx="76">
                  <c:v>42310</c:v>
                </c:pt>
                <c:pt idx="77">
                  <c:v>42317</c:v>
                </c:pt>
                <c:pt idx="78">
                  <c:v>42324</c:v>
                </c:pt>
                <c:pt idx="79">
                  <c:v>42331</c:v>
                </c:pt>
                <c:pt idx="80">
                  <c:v>42338</c:v>
                </c:pt>
                <c:pt idx="81">
                  <c:v>42345</c:v>
                </c:pt>
                <c:pt idx="82">
                  <c:v>42352</c:v>
                </c:pt>
                <c:pt idx="83">
                  <c:v>42359</c:v>
                </c:pt>
                <c:pt idx="84">
                  <c:v>42366</c:v>
                </c:pt>
                <c:pt idx="85">
                  <c:v>42373</c:v>
                </c:pt>
                <c:pt idx="86">
                  <c:v>42380</c:v>
                </c:pt>
                <c:pt idx="87">
                  <c:v>42387</c:v>
                </c:pt>
                <c:pt idx="88">
                  <c:v>42394</c:v>
                </c:pt>
                <c:pt idx="89">
                  <c:v>42401</c:v>
                </c:pt>
                <c:pt idx="90">
                  <c:v>42408</c:v>
                </c:pt>
                <c:pt idx="91">
                  <c:v>42415</c:v>
                </c:pt>
                <c:pt idx="92">
                  <c:v>42422</c:v>
                </c:pt>
                <c:pt idx="93">
                  <c:v>42429</c:v>
                </c:pt>
                <c:pt idx="94">
                  <c:v>42436</c:v>
                </c:pt>
                <c:pt idx="95">
                  <c:v>42443</c:v>
                </c:pt>
                <c:pt idx="96">
                  <c:v>42450</c:v>
                </c:pt>
                <c:pt idx="97">
                  <c:v>42457</c:v>
                </c:pt>
                <c:pt idx="98">
                  <c:v>42464</c:v>
                </c:pt>
                <c:pt idx="99">
                  <c:v>42471</c:v>
                </c:pt>
                <c:pt idx="100">
                  <c:v>42478</c:v>
                </c:pt>
                <c:pt idx="101">
                  <c:v>42485</c:v>
                </c:pt>
                <c:pt idx="102">
                  <c:v>42492</c:v>
                </c:pt>
                <c:pt idx="103">
                  <c:v>42499</c:v>
                </c:pt>
                <c:pt idx="104">
                  <c:v>42506</c:v>
                </c:pt>
                <c:pt idx="105">
                  <c:v>42513</c:v>
                </c:pt>
                <c:pt idx="106">
                  <c:v>42520</c:v>
                </c:pt>
                <c:pt idx="107">
                  <c:v>42527</c:v>
                </c:pt>
                <c:pt idx="108">
                  <c:v>42534</c:v>
                </c:pt>
                <c:pt idx="109">
                  <c:v>42541</c:v>
                </c:pt>
                <c:pt idx="110">
                  <c:v>42548</c:v>
                </c:pt>
                <c:pt idx="111">
                  <c:v>42555</c:v>
                </c:pt>
                <c:pt idx="112">
                  <c:v>42562</c:v>
                </c:pt>
                <c:pt idx="113">
                  <c:v>42569</c:v>
                </c:pt>
                <c:pt idx="114">
                  <c:v>42576</c:v>
                </c:pt>
                <c:pt idx="115">
                  <c:v>42583</c:v>
                </c:pt>
                <c:pt idx="116">
                  <c:v>42590</c:v>
                </c:pt>
                <c:pt idx="117">
                  <c:v>42597</c:v>
                </c:pt>
                <c:pt idx="118">
                  <c:v>42604</c:v>
                </c:pt>
                <c:pt idx="119">
                  <c:v>42611</c:v>
                </c:pt>
                <c:pt idx="120">
                  <c:v>42618</c:v>
                </c:pt>
                <c:pt idx="121">
                  <c:v>42625</c:v>
                </c:pt>
                <c:pt idx="122">
                  <c:v>42632</c:v>
                </c:pt>
                <c:pt idx="123">
                  <c:v>42639</c:v>
                </c:pt>
                <c:pt idx="124">
                  <c:v>42646</c:v>
                </c:pt>
                <c:pt idx="125">
                  <c:v>42653</c:v>
                </c:pt>
                <c:pt idx="126">
                  <c:v>42660</c:v>
                </c:pt>
                <c:pt idx="127">
                  <c:v>42667</c:v>
                </c:pt>
                <c:pt idx="128">
                  <c:v>42674</c:v>
                </c:pt>
                <c:pt idx="129">
                  <c:v>42681</c:v>
                </c:pt>
                <c:pt idx="130">
                  <c:v>42688</c:v>
                </c:pt>
                <c:pt idx="131">
                  <c:v>42695</c:v>
                </c:pt>
                <c:pt idx="132">
                  <c:v>42702</c:v>
                </c:pt>
                <c:pt idx="133">
                  <c:v>42709</c:v>
                </c:pt>
                <c:pt idx="134">
                  <c:v>42716</c:v>
                </c:pt>
                <c:pt idx="135">
                  <c:v>42723</c:v>
                </c:pt>
                <c:pt idx="136">
                  <c:v>42730</c:v>
                </c:pt>
                <c:pt idx="137">
                  <c:v>42737</c:v>
                </c:pt>
                <c:pt idx="138">
                  <c:v>42744</c:v>
                </c:pt>
                <c:pt idx="139">
                  <c:v>42751</c:v>
                </c:pt>
                <c:pt idx="140">
                  <c:v>42758</c:v>
                </c:pt>
                <c:pt idx="141">
                  <c:v>42765</c:v>
                </c:pt>
                <c:pt idx="142">
                  <c:v>42772</c:v>
                </c:pt>
                <c:pt idx="143">
                  <c:v>42779</c:v>
                </c:pt>
                <c:pt idx="144">
                  <c:v>42786</c:v>
                </c:pt>
                <c:pt idx="145">
                  <c:v>42793</c:v>
                </c:pt>
                <c:pt idx="146">
                  <c:v>42800</c:v>
                </c:pt>
                <c:pt idx="147">
                  <c:v>42807</c:v>
                </c:pt>
                <c:pt idx="148">
                  <c:v>42814</c:v>
                </c:pt>
                <c:pt idx="149">
                  <c:v>42821</c:v>
                </c:pt>
                <c:pt idx="150">
                  <c:v>42828</c:v>
                </c:pt>
                <c:pt idx="151">
                  <c:v>42835</c:v>
                </c:pt>
                <c:pt idx="152">
                  <c:v>42842</c:v>
                </c:pt>
                <c:pt idx="153">
                  <c:v>42849</c:v>
                </c:pt>
                <c:pt idx="154">
                  <c:v>42856</c:v>
                </c:pt>
                <c:pt idx="155">
                  <c:v>42863</c:v>
                </c:pt>
                <c:pt idx="156">
                  <c:v>42870</c:v>
                </c:pt>
                <c:pt idx="157">
                  <c:v>42877</c:v>
                </c:pt>
                <c:pt idx="158">
                  <c:v>42884</c:v>
                </c:pt>
                <c:pt idx="159">
                  <c:v>42891</c:v>
                </c:pt>
                <c:pt idx="160">
                  <c:v>42898</c:v>
                </c:pt>
                <c:pt idx="161">
                  <c:v>42905</c:v>
                </c:pt>
                <c:pt idx="162">
                  <c:v>42912</c:v>
                </c:pt>
                <c:pt idx="163">
                  <c:v>42919</c:v>
                </c:pt>
                <c:pt idx="164">
                  <c:v>42926</c:v>
                </c:pt>
                <c:pt idx="165">
                  <c:v>42933</c:v>
                </c:pt>
                <c:pt idx="166">
                  <c:v>42940</c:v>
                </c:pt>
                <c:pt idx="167">
                  <c:v>42947</c:v>
                </c:pt>
                <c:pt idx="168">
                  <c:v>42954</c:v>
                </c:pt>
                <c:pt idx="169">
                  <c:v>42961</c:v>
                </c:pt>
                <c:pt idx="170">
                  <c:v>42968</c:v>
                </c:pt>
                <c:pt idx="171">
                  <c:v>42975</c:v>
                </c:pt>
                <c:pt idx="172">
                  <c:v>42982</c:v>
                </c:pt>
                <c:pt idx="173">
                  <c:v>42989</c:v>
                </c:pt>
                <c:pt idx="174">
                  <c:v>42996</c:v>
                </c:pt>
                <c:pt idx="175">
                  <c:v>43003</c:v>
                </c:pt>
                <c:pt idx="176">
                  <c:v>43010</c:v>
                </c:pt>
                <c:pt idx="177">
                  <c:v>43017</c:v>
                </c:pt>
                <c:pt idx="178">
                  <c:v>43024</c:v>
                </c:pt>
                <c:pt idx="179">
                  <c:v>43031</c:v>
                </c:pt>
                <c:pt idx="180">
                  <c:v>43038</c:v>
                </c:pt>
                <c:pt idx="181">
                  <c:v>43045</c:v>
                </c:pt>
                <c:pt idx="182">
                  <c:v>43052</c:v>
                </c:pt>
                <c:pt idx="183">
                  <c:v>43059</c:v>
                </c:pt>
                <c:pt idx="184">
                  <c:v>43066</c:v>
                </c:pt>
                <c:pt idx="185">
                  <c:v>43073</c:v>
                </c:pt>
                <c:pt idx="186">
                  <c:v>43080</c:v>
                </c:pt>
                <c:pt idx="187">
                  <c:v>43087</c:v>
                </c:pt>
                <c:pt idx="188">
                  <c:v>43094</c:v>
                </c:pt>
                <c:pt idx="189">
                  <c:v>43101</c:v>
                </c:pt>
                <c:pt idx="190">
                  <c:v>43108</c:v>
                </c:pt>
                <c:pt idx="191">
                  <c:v>43115</c:v>
                </c:pt>
                <c:pt idx="192">
                  <c:v>43122</c:v>
                </c:pt>
                <c:pt idx="193">
                  <c:v>43129</c:v>
                </c:pt>
                <c:pt idx="194">
                  <c:v>43136</c:v>
                </c:pt>
                <c:pt idx="195">
                  <c:v>43143</c:v>
                </c:pt>
                <c:pt idx="196">
                  <c:v>43150</c:v>
                </c:pt>
                <c:pt idx="197">
                  <c:v>43157</c:v>
                </c:pt>
                <c:pt idx="198">
                  <c:v>43164</c:v>
                </c:pt>
                <c:pt idx="199">
                  <c:v>43171</c:v>
                </c:pt>
                <c:pt idx="200">
                  <c:v>43178</c:v>
                </c:pt>
                <c:pt idx="201">
                  <c:v>43185</c:v>
                </c:pt>
                <c:pt idx="202">
                  <c:v>43192</c:v>
                </c:pt>
                <c:pt idx="203">
                  <c:v>43199</c:v>
                </c:pt>
                <c:pt idx="204">
                  <c:v>43206</c:v>
                </c:pt>
                <c:pt idx="205">
                  <c:v>43213</c:v>
                </c:pt>
                <c:pt idx="206">
                  <c:v>43220</c:v>
                </c:pt>
                <c:pt idx="207">
                  <c:v>43227</c:v>
                </c:pt>
                <c:pt idx="208">
                  <c:v>43234</c:v>
                </c:pt>
                <c:pt idx="209">
                  <c:v>43241</c:v>
                </c:pt>
                <c:pt idx="210">
                  <c:v>43248</c:v>
                </c:pt>
                <c:pt idx="211">
                  <c:v>43255</c:v>
                </c:pt>
                <c:pt idx="212">
                  <c:v>43262</c:v>
                </c:pt>
                <c:pt idx="213">
                  <c:v>43269</c:v>
                </c:pt>
                <c:pt idx="214">
                  <c:v>43276</c:v>
                </c:pt>
                <c:pt idx="215">
                  <c:v>43283</c:v>
                </c:pt>
                <c:pt idx="216">
                  <c:v>43290</c:v>
                </c:pt>
                <c:pt idx="217">
                  <c:v>43297</c:v>
                </c:pt>
                <c:pt idx="218">
                  <c:v>43304</c:v>
                </c:pt>
                <c:pt idx="219">
                  <c:v>43311</c:v>
                </c:pt>
                <c:pt idx="220">
                  <c:v>43318</c:v>
                </c:pt>
                <c:pt idx="221">
                  <c:v>43325</c:v>
                </c:pt>
                <c:pt idx="222">
                  <c:v>43332</c:v>
                </c:pt>
                <c:pt idx="223">
                  <c:v>43339</c:v>
                </c:pt>
                <c:pt idx="224">
                  <c:v>43346</c:v>
                </c:pt>
                <c:pt idx="225">
                  <c:v>43353</c:v>
                </c:pt>
                <c:pt idx="226">
                  <c:v>43360</c:v>
                </c:pt>
                <c:pt idx="227">
                  <c:v>43367</c:v>
                </c:pt>
                <c:pt idx="228">
                  <c:v>43374</c:v>
                </c:pt>
                <c:pt idx="229">
                  <c:v>43381</c:v>
                </c:pt>
                <c:pt idx="230">
                  <c:v>43388</c:v>
                </c:pt>
                <c:pt idx="231">
                  <c:v>43395</c:v>
                </c:pt>
                <c:pt idx="232">
                  <c:v>43402</c:v>
                </c:pt>
                <c:pt idx="233">
                  <c:v>43409</c:v>
                </c:pt>
                <c:pt idx="234">
                  <c:v>43416</c:v>
                </c:pt>
                <c:pt idx="235">
                  <c:v>43423</c:v>
                </c:pt>
                <c:pt idx="236">
                  <c:v>43430</c:v>
                </c:pt>
                <c:pt idx="237">
                  <c:v>43437</c:v>
                </c:pt>
                <c:pt idx="238">
                  <c:v>43444</c:v>
                </c:pt>
                <c:pt idx="239">
                  <c:v>43451</c:v>
                </c:pt>
                <c:pt idx="240">
                  <c:v>43458</c:v>
                </c:pt>
                <c:pt idx="241">
                  <c:v>43465</c:v>
                </c:pt>
                <c:pt idx="242">
                  <c:v>43472</c:v>
                </c:pt>
                <c:pt idx="243">
                  <c:v>43479</c:v>
                </c:pt>
                <c:pt idx="244">
                  <c:v>43486</c:v>
                </c:pt>
                <c:pt idx="245">
                  <c:v>43493</c:v>
                </c:pt>
                <c:pt idx="246">
                  <c:v>43500</c:v>
                </c:pt>
                <c:pt idx="247">
                  <c:v>43507</c:v>
                </c:pt>
                <c:pt idx="248">
                  <c:v>43514</c:v>
                </c:pt>
                <c:pt idx="249">
                  <c:v>43521</c:v>
                </c:pt>
                <c:pt idx="250">
                  <c:v>43528</c:v>
                </c:pt>
                <c:pt idx="251">
                  <c:v>43535</c:v>
                </c:pt>
                <c:pt idx="252">
                  <c:v>43542</c:v>
                </c:pt>
                <c:pt idx="253">
                  <c:v>43549</c:v>
                </c:pt>
                <c:pt idx="254">
                  <c:v>43556</c:v>
                </c:pt>
                <c:pt idx="255">
                  <c:v>43563</c:v>
                </c:pt>
                <c:pt idx="256">
                  <c:v>43570</c:v>
                </c:pt>
                <c:pt idx="257">
                  <c:v>43577</c:v>
                </c:pt>
                <c:pt idx="258">
                  <c:v>43584</c:v>
                </c:pt>
                <c:pt idx="259">
                  <c:v>43591</c:v>
                </c:pt>
                <c:pt idx="260">
                  <c:v>43598</c:v>
                </c:pt>
                <c:pt idx="261">
                  <c:v>43605</c:v>
                </c:pt>
                <c:pt idx="262">
                  <c:v>43612</c:v>
                </c:pt>
                <c:pt idx="263">
                  <c:v>43619</c:v>
                </c:pt>
                <c:pt idx="264">
                  <c:v>43626</c:v>
                </c:pt>
                <c:pt idx="265">
                  <c:v>43633</c:v>
                </c:pt>
                <c:pt idx="266">
                  <c:v>43640</c:v>
                </c:pt>
                <c:pt idx="267">
                  <c:v>43647</c:v>
                </c:pt>
                <c:pt idx="268">
                  <c:v>43654</c:v>
                </c:pt>
                <c:pt idx="269">
                  <c:v>43661</c:v>
                </c:pt>
                <c:pt idx="270">
                  <c:v>43668</c:v>
                </c:pt>
                <c:pt idx="271">
                  <c:v>43675</c:v>
                </c:pt>
                <c:pt idx="272">
                  <c:v>43682</c:v>
                </c:pt>
                <c:pt idx="273">
                  <c:v>43689</c:v>
                </c:pt>
                <c:pt idx="274">
                  <c:v>43696</c:v>
                </c:pt>
                <c:pt idx="275">
                  <c:v>43703</c:v>
                </c:pt>
                <c:pt idx="276">
                  <c:v>43710</c:v>
                </c:pt>
                <c:pt idx="277">
                  <c:v>43717</c:v>
                </c:pt>
                <c:pt idx="278">
                  <c:v>43724</c:v>
                </c:pt>
                <c:pt idx="279">
                  <c:v>43731</c:v>
                </c:pt>
                <c:pt idx="280">
                  <c:v>43738</c:v>
                </c:pt>
                <c:pt idx="281">
                  <c:v>43745</c:v>
                </c:pt>
                <c:pt idx="282">
                  <c:v>43752</c:v>
                </c:pt>
                <c:pt idx="283">
                  <c:v>43759</c:v>
                </c:pt>
                <c:pt idx="284">
                  <c:v>43766</c:v>
                </c:pt>
                <c:pt idx="285">
                  <c:v>43773</c:v>
                </c:pt>
                <c:pt idx="286">
                  <c:v>43780</c:v>
                </c:pt>
                <c:pt idx="287">
                  <c:v>43787</c:v>
                </c:pt>
                <c:pt idx="288">
                  <c:v>43794</c:v>
                </c:pt>
                <c:pt idx="289">
                  <c:v>43801</c:v>
                </c:pt>
                <c:pt idx="290">
                  <c:v>43808</c:v>
                </c:pt>
                <c:pt idx="291">
                  <c:v>43815</c:v>
                </c:pt>
                <c:pt idx="292">
                  <c:v>43822</c:v>
                </c:pt>
                <c:pt idx="293">
                  <c:v>43829</c:v>
                </c:pt>
                <c:pt idx="294">
                  <c:v>43836</c:v>
                </c:pt>
                <c:pt idx="295">
                  <c:v>43843</c:v>
                </c:pt>
                <c:pt idx="296">
                  <c:v>43850</c:v>
                </c:pt>
                <c:pt idx="297">
                  <c:v>43857</c:v>
                </c:pt>
                <c:pt idx="298">
                  <c:v>43864</c:v>
                </c:pt>
                <c:pt idx="299">
                  <c:v>43871</c:v>
                </c:pt>
                <c:pt idx="300">
                  <c:v>43878</c:v>
                </c:pt>
                <c:pt idx="301">
                  <c:v>43885</c:v>
                </c:pt>
                <c:pt idx="302">
                  <c:v>43892</c:v>
                </c:pt>
                <c:pt idx="303">
                  <c:v>43899</c:v>
                </c:pt>
                <c:pt idx="304">
                  <c:v>43906</c:v>
                </c:pt>
                <c:pt idx="305">
                  <c:v>43913</c:v>
                </c:pt>
                <c:pt idx="306">
                  <c:v>43920</c:v>
                </c:pt>
                <c:pt idx="307">
                  <c:v>43927</c:v>
                </c:pt>
                <c:pt idx="308">
                  <c:v>43934</c:v>
                </c:pt>
                <c:pt idx="309">
                  <c:v>43941</c:v>
                </c:pt>
                <c:pt idx="310">
                  <c:v>43948</c:v>
                </c:pt>
                <c:pt idx="311">
                  <c:v>43955</c:v>
                </c:pt>
                <c:pt idx="312">
                  <c:v>43962</c:v>
                </c:pt>
                <c:pt idx="313">
                  <c:v>43969</c:v>
                </c:pt>
                <c:pt idx="314">
                  <c:v>43976</c:v>
                </c:pt>
                <c:pt idx="315">
                  <c:v>43983</c:v>
                </c:pt>
                <c:pt idx="316">
                  <c:v>43990</c:v>
                </c:pt>
                <c:pt idx="317">
                  <c:v>43997</c:v>
                </c:pt>
                <c:pt idx="318">
                  <c:v>44004</c:v>
                </c:pt>
                <c:pt idx="319">
                  <c:v>44011</c:v>
                </c:pt>
                <c:pt idx="320">
                  <c:v>44018</c:v>
                </c:pt>
                <c:pt idx="321">
                  <c:v>44025</c:v>
                </c:pt>
                <c:pt idx="322">
                  <c:v>44032</c:v>
                </c:pt>
                <c:pt idx="323">
                  <c:v>44039</c:v>
                </c:pt>
                <c:pt idx="324">
                  <c:v>44046</c:v>
                </c:pt>
                <c:pt idx="325">
                  <c:v>44053</c:v>
                </c:pt>
                <c:pt idx="326">
                  <c:v>44060</c:v>
                </c:pt>
              </c:numCache>
            </c:numRef>
          </c:cat>
          <c:val>
            <c:numRef>
              <c:f>Beta!$J$15:$J$341</c:f>
              <c:numCache>
                <c:formatCode>0.00%</c:formatCode>
                <c:ptCount val="327"/>
                <c:pt idx="0">
                  <c:v>4.0787321400016802E-3</c:v>
                </c:pt>
                <c:pt idx="1">
                  <c:v>-2.4687696181611415E-2</c:v>
                </c:pt>
                <c:pt idx="2">
                  <c:v>-1.1617695876845743E-2</c:v>
                </c:pt>
                <c:pt idx="3">
                  <c:v>1.1210665273556868E-2</c:v>
                </c:pt>
                <c:pt idx="4">
                  <c:v>4.1375819808623149E-2</c:v>
                </c:pt>
                <c:pt idx="5">
                  <c:v>-3.6206250380069111E-3</c:v>
                </c:pt>
                <c:pt idx="6">
                  <c:v>-1.9985798716542109E-2</c:v>
                </c:pt>
                <c:pt idx="7">
                  <c:v>1.471604650510877E-3</c:v>
                </c:pt>
                <c:pt idx="8">
                  <c:v>2.0376430339456925E-2</c:v>
                </c:pt>
                <c:pt idx="9">
                  <c:v>3.0712313621594489E-2</c:v>
                </c:pt>
                <c:pt idx="10">
                  <c:v>2.425172370418446E-2</c:v>
                </c:pt>
                <c:pt idx="11">
                  <c:v>-2.2943957193314612E-2</c:v>
                </c:pt>
                <c:pt idx="12">
                  <c:v>-4.550883951153553E-3</c:v>
                </c:pt>
                <c:pt idx="13">
                  <c:v>4.4906721117167142E-3</c:v>
                </c:pt>
                <c:pt idx="14">
                  <c:v>4.2077050873682902E-2</c:v>
                </c:pt>
                <c:pt idx="15">
                  <c:v>3.0208684530319604E-2</c:v>
                </c:pt>
                <c:pt idx="16">
                  <c:v>3.0103707721273326E-3</c:v>
                </c:pt>
                <c:pt idx="17">
                  <c:v>-4.8177849331814196E-2</c:v>
                </c:pt>
                <c:pt idx="18">
                  <c:v>3.8362800427955762E-3</c:v>
                </c:pt>
                <c:pt idx="19">
                  <c:v>-3.5085923510630383E-2</c:v>
                </c:pt>
                <c:pt idx="20">
                  <c:v>-3.2588418552077177E-2</c:v>
                </c:pt>
                <c:pt idx="21">
                  <c:v>4.6248235854019666E-2</c:v>
                </c:pt>
                <c:pt idx="22">
                  <c:v>-2.326965755198409E-2</c:v>
                </c:pt>
                <c:pt idx="23">
                  <c:v>-7.6364827848155431E-2</c:v>
                </c:pt>
                <c:pt idx="24">
                  <c:v>2.409109163491328E-2</c:v>
                </c:pt>
                <c:pt idx="25">
                  <c:v>8.9461364810249668E-3</c:v>
                </c:pt>
                <c:pt idx="26">
                  <c:v>-2.4058314593010281E-2</c:v>
                </c:pt>
                <c:pt idx="27">
                  <c:v>4.0895744912087549E-2</c:v>
                </c:pt>
                <c:pt idx="28">
                  <c:v>4.1397260668957292E-3</c:v>
                </c:pt>
                <c:pt idx="29">
                  <c:v>-5.5472806174386172E-2</c:v>
                </c:pt>
                <c:pt idx="30">
                  <c:v>-5.1786789307058607E-2</c:v>
                </c:pt>
                <c:pt idx="31">
                  <c:v>-2.5910090567709573E-3</c:v>
                </c:pt>
                <c:pt idx="32">
                  <c:v>3.5135130709308682E-2</c:v>
                </c:pt>
                <c:pt idx="33">
                  <c:v>-3.7583581134012861E-2</c:v>
                </c:pt>
                <c:pt idx="34">
                  <c:v>4.074243971271845E-3</c:v>
                </c:pt>
                <c:pt idx="35">
                  <c:v>-1.6078683939299534E-2</c:v>
                </c:pt>
                <c:pt idx="36">
                  <c:v>1.406755446932713E-2</c:v>
                </c:pt>
                <c:pt idx="37">
                  <c:v>-2.1924057886062064E-2</c:v>
                </c:pt>
                <c:pt idx="38">
                  <c:v>2.918760678464441E-2</c:v>
                </c:pt>
                <c:pt idx="39">
                  <c:v>1.9305741649975196E-3</c:v>
                </c:pt>
                <c:pt idx="40">
                  <c:v>4.0671058130312208E-2</c:v>
                </c:pt>
                <c:pt idx="41">
                  <c:v>6.546278477455445E-3</c:v>
                </c:pt>
                <c:pt idx="42">
                  <c:v>-2.6509899360707526E-2</c:v>
                </c:pt>
                <c:pt idx="43">
                  <c:v>-3.1432071319901236E-2</c:v>
                </c:pt>
                <c:pt idx="44">
                  <c:v>5.2462930764022267E-2</c:v>
                </c:pt>
                <c:pt idx="45">
                  <c:v>-5.3055082042226843E-3</c:v>
                </c:pt>
                <c:pt idx="46">
                  <c:v>2.946196954907826E-2</c:v>
                </c:pt>
                <c:pt idx="47">
                  <c:v>2.52829101652432E-2</c:v>
                </c:pt>
                <c:pt idx="48">
                  <c:v>6.0783493178298226E-3</c:v>
                </c:pt>
                <c:pt idx="49">
                  <c:v>2.4568446960094529E-2</c:v>
                </c:pt>
                <c:pt idx="50">
                  <c:v>1.0238241644025132E-2</c:v>
                </c:pt>
                <c:pt idx="51">
                  <c:v>1.9467513668580284E-2</c:v>
                </c:pt>
                <c:pt idx="52">
                  <c:v>-1.1051620656936906E-2</c:v>
                </c:pt>
                <c:pt idx="53">
                  <c:v>-3.1470652173298086E-2</c:v>
                </c:pt>
                <c:pt idx="54">
                  <c:v>-2.5327335911906893E-2</c:v>
                </c:pt>
                <c:pt idx="55">
                  <c:v>-2.6395530893720534E-3</c:v>
                </c:pt>
                <c:pt idx="56">
                  <c:v>-2.2667899447838122E-4</c:v>
                </c:pt>
                <c:pt idx="57">
                  <c:v>7.2283623482137906E-3</c:v>
                </c:pt>
                <c:pt idx="58">
                  <c:v>-3.6561885592747796E-3</c:v>
                </c:pt>
                <c:pt idx="59">
                  <c:v>-1.5840462182230695E-2</c:v>
                </c:pt>
                <c:pt idx="60">
                  <c:v>-5.0122940109361292E-3</c:v>
                </c:pt>
                <c:pt idx="61">
                  <c:v>3.2657875282566268E-3</c:v>
                </c:pt>
                <c:pt idx="62">
                  <c:v>-5.0558950420280073E-2</c:v>
                </c:pt>
                <c:pt idx="63">
                  <c:v>2.2678010062627228E-3</c:v>
                </c:pt>
                <c:pt idx="64">
                  <c:v>-9.8631551454494183E-3</c:v>
                </c:pt>
                <c:pt idx="65">
                  <c:v>-3.3130214074798284E-2</c:v>
                </c:pt>
                <c:pt idx="66">
                  <c:v>-4.0142222564497565E-2</c:v>
                </c:pt>
                <c:pt idx="67">
                  <c:v>5.7646511799353938E-3</c:v>
                </c:pt>
                <c:pt idx="68">
                  <c:v>7.677659304951692E-4</c:v>
                </c:pt>
                <c:pt idx="69">
                  <c:v>5.7946475672438864E-3</c:v>
                </c:pt>
                <c:pt idx="70">
                  <c:v>1.9986764891965537E-2</c:v>
                </c:pt>
                <c:pt idx="71">
                  <c:v>-5.4482478735284702E-2</c:v>
                </c:pt>
                <c:pt idx="72">
                  <c:v>1.517112779404046E-2</c:v>
                </c:pt>
                <c:pt idx="73">
                  <c:v>6.2313695504165857E-2</c:v>
                </c:pt>
                <c:pt idx="74">
                  <c:v>-3.3144996759418746E-2</c:v>
                </c:pt>
                <c:pt idx="75">
                  <c:v>3.2331946624506104E-3</c:v>
                </c:pt>
                <c:pt idx="76">
                  <c:v>-2.1696099992755534E-2</c:v>
                </c:pt>
                <c:pt idx="77">
                  <c:v>2.2726492435368523E-2</c:v>
                </c:pt>
                <c:pt idx="78">
                  <c:v>-1.4595820076206382E-2</c:v>
                </c:pt>
                <c:pt idx="79">
                  <c:v>2.2127792831798648E-2</c:v>
                </c:pt>
                <c:pt idx="80">
                  <c:v>-2.2993293269303654E-2</c:v>
                </c:pt>
                <c:pt idx="81">
                  <c:v>-2.760105594045675E-2</c:v>
                </c:pt>
                <c:pt idx="82">
                  <c:v>-3.2970627774138862E-3</c:v>
                </c:pt>
                <c:pt idx="83">
                  <c:v>-1.753632836717629E-2</c:v>
                </c:pt>
                <c:pt idx="84">
                  <c:v>-1.5925961596420818E-2</c:v>
                </c:pt>
                <c:pt idx="85">
                  <c:v>-1.6160478275532637E-2</c:v>
                </c:pt>
                <c:pt idx="86">
                  <c:v>-4.6563599932295988E-2</c:v>
                </c:pt>
                <c:pt idx="87">
                  <c:v>-5.4950772000306118E-2</c:v>
                </c:pt>
                <c:pt idx="88">
                  <c:v>-2.6847967165488724E-2</c:v>
                </c:pt>
                <c:pt idx="89">
                  <c:v>3.205386798856287E-2</c:v>
                </c:pt>
                <c:pt idx="90">
                  <c:v>2.0355013870109556E-2</c:v>
                </c:pt>
                <c:pt idx="91">
                  <c:v>-1.879728692543108E-5</c:v>
                </c:pt>
                <c:pt idx="92">
                  <c:v>4.5755293122933194E-2</c:v>
                </c:pt>
                <c:pt idx="93">
                  <c:v>9.7495268541466003E-3</c:v>
                </c:pt>
                <c:pt idx="94">
                  <c:v>0.10632789202249975</c:v>
                </c:pt>
                <c:pt idx="95">
                  <c:v>4.7075303076279669E-2</c:v>
                </c:pt>
                <c:pt idx="96">
                  <c:v>7.9005673917781419E-3</c:v>
                </c:pt>
                <c:pt idx="97">
                  <c:v>1.4820382509532814E-2</c:v>
                </c:pt>
                <c:pt idx="98">
                  <c:v>1.2209546718654103E-3</c:v>
                </c:pt>
                <c:pt idx="99">
                  <c:v>-2.2815808085532591E-2</c:v>
                </c:pt>
                <c:pt idx="100">
                  <c:v>6.893192399725806E-2</c:v>
                </c:pt>
                <c:pt idx="101">
                  <c:v>5.4980649491683815E-3</c:v>
                </c:pt>
                <c:pt idx="102">
                  <c:v>1.5743524580961586E-2</c:v>
                </c:pt>
                <c:pt idx="103">
                  <c:v>-3.8427698645814475E-2</c:v>
                </c:pt>
                <c:pt idx="104">
                  <c:v>1.3378882193339972E-2</c:v>
                </c:pt>
                <c:pt idx="105">
                  <c:v>-4.7141816380034743E-2</c:v>
                </c:pt>
                <c:pt idx="106">
                  <c:v>-1.8256157617023011E-2</c:v>
                </c:pt>
                <c:pt idx="107">
                  <c:v>9.5829303649249339E-3</c:v>
                </c:pt>
                <c:pt idx="108">
                  <c:v>1.5557258375214595E-2</c:v>
                </c:pt>
                <c:pt idx="109">
                  <c:v>-2.1957945735179445E-2</c:v>
                </c:pt>
                <c:pt idx="110">
                  <c:v>2.0319781302537754E-2</c:v>
                </c:pt>
                <c:pt idx="111">
                  <c:v>2.1338363599200962E-2</c:v>
                </c:pt>
                <c:pt idx="112">
                  <c:v>2.1231175146601618E-2</c:v>
                </c:pt>
                <c:pt idx="113">
                  <c:v>5.021666694572776E-2</c:v>
                </c:pt>
                <c:pt idx="114">
                  <c:v>2.6403337463640798E-2</c:v>
                </c:pt>
                <c:pt idx="115">
                  <c:v>2.0240819781439032E-3</c:v>
                </c:pt>
                <c:pt idx="116">
                  <c:v>6.1771006375265086E-3</c:v>
                </c:pt>
                <c:pt idx="117">
                  <c:v>1.4654666043279018E-2</c:v>
                </c:pt>
                <c:pt idx="118">
                  <c:v>1.3247356641546073E-2</c:v>
                </c:pt>
                <c:pt idx="119">
                  <c:v>-1.5202061222813883E-2</c:v>
                </c:pt>
                <c:pt idx="120">
                  <c:v>1.4076438568389327E-2</c:v>
                </c:pt>
                <c:pt idx="121">
                  <c:v>7.760880639432215E-3</c:v>
                </c:pt>
                <c:pt idx="122">
                  <c:v>-3.4222786688052682E-2</c:v>
                </c:pt>
                <c:pt idx="123">
                  <c:v>1.956837636248104E-2</c:v>
                </c:pt>
                <c:pt idx="124">
                  <c:v>6.9717861325542989E-3</c:v>
                </c:pt>
                <c:pt idx="125">
                  <c:v>3.0481594506714657E-2</c:v>
                </c:pt>
                <c:pt idx="126">
                  <c:v>1.7148353450632741E-2</c:v>
                </c:pt>
                <c:pt idx="127">
                  <c:v>3.5184945925574543E-2</c:v>
                </c:pt>
                <c:pt idx="128">
                  <c:v>5.8738374790354847E-3</c:v>
                </c:pt>
                <c:pt idx="129">
                  <c:v>-2.4481885203602644E-2</c:v>
                </c:pt>
                <c:pt idx="130">
                  <c:v>-1.9165768161982365E-2</c:v>
                </c:pt>
                <c:pt idx="131">
                  <c:v>-1.8072912048508818E-2</c:v>
                </c:pt>
                <c:pt idx="132">
                  <c:v>2.5499940005672225E-2</c:v>
                </c:pt>
                <c:pt idx="133">
                  <c:v>-2.3525577940377736E-2</c:v>
                </c:pt>
                <c:pt idx="134">
                  <c:v>1.0274080985414227E-3</c:v>
                </c:pt>
                <c:pt idx="135">
                  <c:v>-3.8608206417716645E-2</c:v>
                </c:pt>
                <c:pt idx="136">
                  <c:v>-8.0871379767388455E-3</c:v>
                </c:pt>
                <c:pt idx="137">
                  <c:v>3.0080946970303675E-2</c:v>
                </c:pt>
                <c:pt idx="138">
                  <c:v>3.616715226956041E-2</c:v>
                </c:pt>
                <c:pt idx="139">
                  <c:v>2.2969575301931711E-2</c:v>
                </c:pt>
                <c:pt idx="140">
                  <c:v>2.1010886578017161E-2</c:v>
                </c:pt>
                <c:pt idx="141">
                  <c:v>1.6087270887520863E-2</c:v>
                </c:pt>
                <c:pt idx="142">
                  <c:v>-1.5136448757434943E-2</c:v>
                </c:pt>
                <c:pt idx="143">
                  <c:v>1.2490087369901882E-2</c:v>
                </c:pt>
                <c:pt idx="144">
                  <c:v>3.5121259268208631E-2</c:v>
                </c:pt>
                <c:pt idx="145">
                  <c:v>2.7185374233055556E-3</c:v>
                </c:pt>
                <c:pt idx="146">
                  <c:v>-2.1550441988147831E-2</c:v>
                </c:pt>
                <c:pt idx="147">
                  <c:v>-2.1924416047005822E-2</c:v>
                </c:pt>
                <c:pt idx="148">
                  <c:v>1.7110430936774974E-3</c:v>
                </c:pt>
                <c:pt idx="149">
                  <c:v>-2.3656198982257692E-2</c:v>
                </c:pt>
                <c:pt idx="150">
                  <c:v>2.3097436840739692E-2</c:v>
                </c:pt>
                <c:pt idx="151">
                  <c:v>-4.984316987709984E-3</c:v>
                </c:pt>
                <c:pt idx="152">
                  <c:v>-1.4748985348151175E-2</c:v>
                </c:pt>
                <c:pt idx="153">
                  <c:v>1.1856108164209666E-3</c:v>
                </c:pt>
                <c:pt idx="154">
                  <c:v>1.6960271296630289E-2</c:v>
                </c:pt>
                <c:pt idx="155">
                  <c:v>1.1628082443938202E-2</c:v>
                </c:pt>
                <c:pt idx="156">
                  <c:v>2.6838169366325666E-2</c:v>
                </c:pt>
                <c:pt idx="157">
                  <c:v>-4.7673024345041164E-2</c:v>
                </c:pt>
                <c:pt idx="158">
                  <c:v>-1.6087966777921011E-2</c:v>
                </c:pt>
                <c:pt idx="159">
                  <c:v>-9.728804059514512E-3</c:v>
                </c:pt>
                <c:pt idx="160">
                  <c:v>-3.6061030021287605E-3</c:v>
                </c:pt>
                <c:pt idx="161">
                  <c:v>-1.1423955451855256E-2</c:v>
                </c:pt>
                <c:pt idx="162">
                  <c:v>-1.0287504492294902E-2</c:v>
                </c:pt>
                <c:pt idx="163">
                  <c:v>1.953192779259769E-2</c:v>
                </c:pt>
                <c:pt idx="164">
                  <c:v>6.6771760819228435E-3</c:v>
                </c:pt>
                <c:pt idx="165">
                  <c:v>3.2227772154111448E-2</c:v>
                </c:pt>
                <c:pt idx="166">
                  <c:v>2.2963253510255963E-3</c:v>
                </c:pt>
                <c:pt idx="167">
                  <c:v>6.5368222675924667E-3</c:v>
                </c:pt>
                <c:pt idx="168">
                  <c:v>2.3827035695477138E-2</c:v>
                </c:pt>
                <c:pt idx="169">
                  <c:v>8.727947986071783E-3</c:v>
                </c:pt>
                <c:pt idx="170">
                  <c:v>1.1962251854119884E-2</c:v>
                </c:pt>
                <c:pt idx="171">
                  <c:v>3.2868420704677138E-2</c:v>
                </c:pt>
                <c:pt idx="172">
                  <c:v>9.5384057256603077E-3</c:v>
                </c:pt>
                <c:pt idx="173">
                  <c:v>2.5158790096630228E-2</c:v>
                </c:pt>
                <c:pt idx="174">
                  <c:v>2.5690416149142664E-2</c:v>
                </c:pt>
                <c:pt idx="175">
                  <c:v>4.47191595358568E-3</c:v>
                </c:pt>
                <c:pt idx="176">
                  <c:v>-1.8931975859989483E-2</c:v>
                </c:pt>
                <c:pt idx="177">
                  <c:v>3.0363020192801127E-2</c:v>
                </c:pt>
                <c:pt idx="178">
                  <c:v>6.6438227929153113E-3</c:v>
                </c:pt>
                <c:pt idx="179">
                  <c:v>-8.9385055143492639E-3</c:v>
                </c:pt>
                <c:pt idx="180">
                  <c:v>-3.1187079232113243E-3</c:v>
                </c:pt>
                <c:pt idx="181">
                  <c:v>-2.4651297169928268E-2</c:v>
                </c:pt>
                <c:pt idx="182">
                  <c:v>-1.6596790174541253E-2</c:v>
                </c:pt>
                <c:pt idx="183">
                  <c:v>-8.4247580196401255E-3</c:v>
                </c:pt>
                <c:pt idx="184">
                  <c:v>2.8711611652666901E-2</c:v>
                </c:pt>
                <c:pt idx="185">
                  <c:v>-2.0794736117194138E-2</c:v>
                </c:pt>
                <c:pt idx="186">
                  <c:v>-9.1209048106208183E-4</c:v>
                </c:pt>
                <c:pt idx="187">
                  <c:v>2.8735612523834099E-3</c:v>
                </c:pt>
                <c:pt idx="188">
                  <c:v>1.5173570101991742E-2</c:v>
                </c:pt>
                <c:pt idx="189">
                  <c:v>2.7285977874601498E-2</c:v>
                </c:pt>
                <c:pt idx="190">
                  <c:v>3.1738273556156667E-2</c:v>
                </c:pt>
                <c:pt idx="191">
                  <c:v>6.4628119950170693E-3</c:v>
                </c:pt>
                <c:pt idx="192">
                  <c:v>2.335909110394525E-2</c:v>
                </c:pt>
                <c:pt idx="193">
                  <c:v>3.2452229715975375E-2</c:v>
                </c:pt>
                <c:pt idx="194">
                  <c:v>6.0981630848041188E-3</c:v>
                </c:pt>
                <c:pt idx="195">
                  <c:v>-2.2654712929304703E-2</c:v>
                </c:pt>
                <c:pt idx="196">
                  <c:v>2.7135397751701557E-2</c:v>
                </c:pt>
                <c:pt idx="197">
                  <c:v>2.5244779518218984E-2</c:v>
                </c:pt>
                <c:pt idx="198">
                  <c:v>-9.060782721501839E-3</c:v>
                </c:pt>
                <c:pt idx="199">
                  <c:v>-4.3074795973433735E-4</c:v>
                </c:pt>
                <c:pt idx="200">
                  <c:v>-7.5530278245611029E-3</c:v>
                </c:pt>
                <c:pt idx="201">
                  <c:v>-6.5636065078559062E-3</c:v>
                </c:pt>
                <c:pt idx="202">
                  <c:v>-2.9130144020608466E-3</c:v>
                </c:pt>
                <c:pt idx="203">
                  <c:v>4.2038575452215841E-4</c:v>
                </c:pt>
                <c:pt idx="204">
                  <c:v>1.7994213488342818E-4</c:v>
                </c:pt>
                <c:pt idx="205">
                  <c:v>1.0461287490666287E-2</c:v>
                </c:pt>
                <c:pt idx="206">
                  <c:v>6.1147413324394587E-3</c:v>
                </c:pt>
                <c:pt idx="207">
                  <c:v>-2.9232250511529223E-2</c:v>
                </c:pt>
                <c:pt idx="208">
                  <c:v>1.5346753260763166E-2</c:v>
                </c:pt>
                <c:pt idx="209">
                  <c:v>-7.9363238345954053E-3</c:v>
                </c:pt>
                <c:pt idx="210">
                  <c:v>-5.4290692256936286E-2</c:v>
                </c:pt>
                <c:pt idx="211">
                  <c:v>-3.1016399743559464E-2</c:v>
                </c:pt>
                <c:pt idx="212">
                  <c:v>-3.6872939035575925E-2</c:v>
                </c:pt>
                <c:pt idx="213">
                  <c:v>-4.1145869547671056E-2</c:v>
                </c:pt>
                <c:pt idx="214">
                  <c:v>-4.7299738774135604E-3</c:v>
                </c:pt>
                <c:pt idx="215">
                  <c:v>1.1749858789461011E-2</c:v>
                </c:pt>
                <c:pt idx="216">
                  <c:v>3.5758330974817065E-2</c:v>
                </c:pt>
                <c:pt idx="217">
                  <c:v>1.5706909540042772E-2</c:v>
                </c:pt>
                <c:pt idx="218">
                  <c:v>2.9127830322374627E-2</c:v>
                </c:pt>
                <c:pt idx="219">
                  <c:v>2.3776369980139506E-2</c:v>
                </c:pt>
                <c:pt idx="220">
                  <c:v>4.3148528920857005E-3</c:v>
                </c:pt>
                <c:pt idx="221">
                  <c:v>-2.1107525529530557E-2</c:v>
                </c:pt>
                <c:pt idx="222">
                  <c:v>-1.9098984547625254E-2</c:v>
                </c:pt>
                <c:pt idx="223">
                  <c:v>-7.6894964444122046E-3</c:v>
                </c:pt>
                <c:pt idx="224">
                  <c:v>8.4193732419274251E-3</c:v>
                </c:pt>
                <c:pt idx="225">
                  <c:v>-1.7858716810491945E-2</c:v>
                </c:pt>
                <c:pt idx="226">
                  <c:v>-4.3257944534508853E-3</c:v>
                </c:pt>
                <c:pt idx="227">
                  <c:v>3.9916111087363697E-2</c:v>
                </c:pt>
                <c:pt idx="228">
                  <c:v>8.1928211957973188E-3</c:v>
                </c:pt>
                <c:pt idx="229">
                  <c:v>5.1748090611019801E-2</c:v>
                </c:pt>
                <c:pt idx="230">
                  <c:v>9.1259314408106505E-3</c:v>
                </c:pt>
                <c:pt idx="231">
                  <c:v>1.2035081126301988E-2</c:v>
                </c:pt>
                <c:pt idx="232">
                  <c:v>-7.5102671356553647E-3</c:v>
                </c:pt>
                <c:pt idx="233">
                  <c:v>4.2780900744888987E-2</c:v>
                </c:pt>
                <c:pt idx="234">
                  <c:v>-1.6575320866582293E-2</c:v>
                </c:pt>
                <c:pt idx="235">
                  <c:v>2.2131970058892059E-3</c:v>
                </c:pt>
                <c:pt idx="236">
                  <c:v>-2.2484032843842162E-3</c:v>
                </c:pt>
                <c:pt idx="237">
                  <c:v>2.9620747204991076E-2</c:v>
                </c:pt>
                <c:pt idx="238">
                  <c:v>-1.2712245856598961E-2</c:v>
                </c:pt>
                <c:pt idx="239">
                  <c:v>-1.2459832857019357E-2</c:v>
                </c:pt>
                <c:pt idx="240">
                  <c:v>-1.3938818336701865E-2</c:v>
                </c:pt>
                <c:pt idx="241">
                  <c:v>4.0529555664252483E-3</c:v>
                </c:pt>
                <c:pt idx="242">
                  <c:v>6.0438222862733433E-2</c:v>
                </c:pt>
                <c:pt idx="243">
                  <c:v>2.1483098685864972E-2</c:v>
                </c:pt>
                <c:pt idx="244">
                  <c:v>1.7645583914047983E-2</c:v>
                </c:pt>
                <c:pt idx="245">
                  <c:v>1.059803447351804E-2</c:v>
                </c:pt>
                <c:pt idx="246">
                  <c:v>1.1373243761898244E-2</c:v>
                </c:pt>
                <c:pt idx="247">
                  <c:v>-1.9448758912821686E-2</c:v>
                </c:pt>
                <c:pt idx="248">
                  <c:v>1.4465955519027879E-2</c:v>
                </c:pt>
                <c:pt idx="249">
                  <c:v>4.5366414583974815E-3</c:v>
                </c:pt>
                <c:pt idx="250">
                  <c:v>-1.010617462604004E-2</c:v>
                </c:pt>
                <c:pt idx="251">
                  <c:v>-3.7862835545690765E-3</c:v>
                </c:pt>
                <c:pt idx="252">
                  <c:v>3.0627322027961923E-2</c:v>
                </c:pt>
                <c:pt idx="253">
                  <c:v>-2.6046751070925942E-2</c:v>
                </c:pt>
                <c:pt idx="254">
                  <c:v>-1.8196544695285463E-2</c:v>
                </c:pt>
                <c:pt idx="255">
                  <c:v>1.5937661725518335E-2</c:v>
                </c:pt>
                <c:pt idx="256">
                  <c:v>-1.6170213474615471E-2</c:v>
                </c:pt>
                <c:pt idx="257">
                  <c:v>-4.1909593535910056E-3</c:v>
                </c:pt>
                <c:pt idx="258">
                  <c:v>1.885380015934994E-2</c:v>
                </c:pt>
                <c:pt idx="259">
                  <c:v>-2.7572439412676792E-3</c:v>
                </c:pt>
                <c:pt idx="260">
                  <c:v>-1.6523417024407641E-2</c:v>
                </c:pt>
                <c:pt idx="261">
                  <c:v>-3.2602349734529232E-2</c:v>
                </c:pt>
                <c:pt idx="262">
                  <c:v>3.3598074992403908E-2</c:v>
                </c:pt>
                <c:pt idx="263">
                  <c:v>2.7664822834637684E-2</c:v>
                </c:pt>
                <c:pt idx="264">
                  <c:v>2.8958971697242513E-3</c:v>
                </c:pt>
                <c:pt idx="265">
                  <c:v>1.1960166709716924E-2</c:v>
                </c:pt>
                <c:pt idx="266">
                  <c:v>2.6113298240889829E-2</c:v>
                </c:pt>
                <c:pt idx="267">
                  <c:v>-1.8135122003250126E-3</c:v>
                </c:pt>
                <c:pt idx="268">
                  <c:v>2.1773365933147756E-2</c:v>
                </c:pt>
                <c:pt idx="269">
                  <c:v>1.6252815037432995E-2</c:v>
                </c:pt>
                <c:pt idx="270">
                  <c:v>-6.8853457122613161E-3</c:v>
                </c:pt>
                <c:pt idx="271">
                  <c:v>-5.7268156476760852E-3</c:v>
                </c:pt>
                <c:pt idx="272">
                  <c:v>-1.3908706482693243E-2</c:v>
                </c:pt>
                <c:pt idx="273">
                  <c:v>1.0402049649675152E-2</c:v>
                </c:pt>
                <c:pt idx="274">
                  <c:v>-2.5733550549417356E-2</c:v>
                </c:pt>
                <c:pt idx="275">
                  <c:v>-1.476711890505779E-2</c:v>
                </c:pt>
                <c:pt idx="276">
                  <c:v>6.4961272980903935E-3</c:v>
                </c:pt>
                <c:pt idx="277">
                  <c:v>2.2813393804875726E-2</c:v>
                </c:pt>
                <c:pt idx="278">
                  <c:v>1.7111773738241666E-2</c:v>
                </c:pt>
                <c:pt idx="279">
                  <c:v>9.4393158693855464E-3</c:v>
                </c:pt>
                <c:pt idx="280">
                  <c:v>1.0626485793203432E-3</c:v>
                </c:pt>
                <c:pt idx="281">
                  <c:v>-2.6665717330148046E-2</c:v>
                </c:pt>
                <c:pt idx="282">
                  <c:v>2.8543321645150572E-3</c:v>
                </c:pt>
                <c:pt idx="283">
                  <c:v>2.7968927666153384E-2</c:v>
                </c:pt>
                <c:pt idx="284">
                  <c:v>2.2165397238588454E-2</c:v>
                </c:pt>
                <c:pt idx="285">
                  <c:v>4.6758939259209324E-3</c:v>
                </c:pt>
                <c:pt idx="286">
                  <c:v>4.1231151201254791E-3</c:v>
                </c:pt>
                <c:pt idx="287">
                  <c:v>-1.9006530685265578E-2</c:v>
                </c:pt>
                <c:pt idx="288">
                  <c:v>1.0815286869902073E-2</c:v>
                </c:pt>
                <c:pt idx="289">
                  <c:v>4.7531033409333838E-3</c:v>
                </c:pt>
                <c:pt idx="290">
                  <c:v>2.1296508649950894E-2</c:v>
                </c:pt>
                <c:pt idx="291">
                  <c:v>1.1375641796977896E-2</c:v>
                </c:pt>
                <c:pt idx="292">
                  <c:v>2.6074913877900219E-2</c:v>
                </c:pt>
                <c:pt idx="293">
                  <c:v>1.6938134700523851E-2</c:v>
                </c:pt>
                <c:pt idx="294">
                  <c:v>9.8370452026565001E-3</c:v>
                </c:pt>
                <c:pt idx="295">
                  <c:v>-1.1813827676468569E-2</c:v>
                </c:pt>
                <c:pt idx="296">
                  <c:v>1.095265245908479E-2</c:v>
                </c:pt>
                <c:pt idx="297">
                  <c:v>-4.8813966185497627E-4</c:v>
                </c:pt>
                <c:pt idx="298">
                  <c:v>-2.0662740913606269E-2</c:v>
                </c:pt>
                <c:pt idx="299">
                  <c:v>-4.6427221771280138E-3</c:v>
                </c:pt>
                <c:pt idx="300">
                  <c:v>7.4436768525995437E-3</c:v>
                </c:pt>
                <c:pt idx="301">
                  <c:v>-4.6775559105166576E-3</c:v>
                </c:pt>
                <c:pt idx="302">
                  <c:v>-9.4331601487946351E-2</c:v>
                </c:pt>
                <c:pt idx="303">
                  <c:v>-4.6798592650011017E-2</c:v>
                </c:pt>
                <c:pt idx="304">
                  <c:v>-0.21176794555522999</c:v>
                </c:pt>
                <c:pt idx="305">
                  <c:v>-0.17058917814211599</c:v>
                </c:pt>
                <c:pt idx="306">
                  <c:v>8.4391076258684944E-2</c:v>
                </c:pt>
                <c:pt idx="307">
                  <c:v>-2.906621713769833E-2</c:v>
                </c:pt>
                <c:pt idx="308">
                  <c:v>7.885604292381819E-2</c:v>
                </c:pt>
                <c:pt idx="309">
                  <c:v>1.3133875127927231E-2</c:v>
                </c:pt>
                <c:pt idx="310">
                  <c:v>-5.3663925037796727E-3</c:v>
                </c:pt>
                <c:pt idx="311">
                  <c:v>3.1156731176611347E-2</c:v>
                </c:pt>
                <c:pt idx="312">
                  <c:v>-2.210155793426E-2</c:v>
                </c:pt>
                <c:pt idx="313">
                  <c:v>-6.5265981850210382E-3</c:v>
                </c:pt>
                <c:pt idx="314">
                  <c:v>4.8421399166015129E-2</c:v>
                </c:pt>
                <c:pt idx="315">
                  <c:v>5.526590767404356E-2</c:v>
                </c:pt>
                <c:pt idx="316">
                  <c:v>7.4541471035647358E-2</c:v>
                </c:pt>
                <c:pt idx="317">
                  <c:v>1.2668534631452158E-3</c:v>
                </c:pt>
                <c:pt idx="318">
                  <c:v>1.3411379389620072E-2</c:v>
                </c:pt>
                <c:pt idx="319">
                  <c:v>-2.5330150005176376E-3</c:v>
                </c:pt>
                <c:pt idx="320">
                  <c:v>1.5206215221776299E-2</c:v>
                </c:pt>
                <c:pt idx="321">
                  <c:v>2.4983519216746332E-2</c:v>
                </c:pt>
                <c:pt idx="322">
                  <c:v>2.9196976463959308E-2</c:v>
                </c:pt>
                <c:pt idx="323">
                  <c:v>1.4893499015060905E-2</c:v>
                </c:pt>
                <c:pt idx="324">
                  <c:v>5.2262796221542954E-3</c:v>
                </c:pt>
                <c:pt idx="325">
                  <c:v>-1.1791456732083152E-2</c:v>
                </c:pt>
                <c:pt idx="326">
                  <c:v>-1.6985600485511034E-2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8-4678-B9CA-4B299094E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876432"/>
        <c:axId val="1087273584"/>
      </c:lineChart>
      <c:dateAx>
        <c:axId val="1074876432"/>
        <c:scaling>
          <c:orientation val="minMax"/>
          <c:max val="44060"/>
          <c:min val="41776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accent3">
                <a:alpha val="98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7273584"/>
        <c:crosses val="autoZero"/>
        <c:auto val="1"/>
        <c:lblOffset val="100"/>
        <c:baseTimeUnit val="days"/>
        <c:majorUnit val="1"/>
        <c:majorTimeUnit val="months"/>
      </c:dateAx>
      <c:valAx>
        <c:axId val="1087273584"/>
        <c:scaling>
          <c:orientation val="minMax"/>
          <c:min val="-0.2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4876432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386515566769632"/>
          <c:y val="0.20557614121764192"/>
          <c:w val="0.17145512197715618"/>
          <c:h val="0.11029488960938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100" b="1">
                <a:solidFill>
                  <a:sysClr val="windowText" lastClr="000000"/>
                </a:solidFill>
              </a:rPr>
              <a:t>Retornos</a:t>
            </a:r>
            <a:r>
              <a:rPr lang="pt-BR" sz="1100" b="1" baseline="0">
                <a:solidFill>
                  <a:sysClr val="windowText" lastClr="000000"/>
                </a:solidFill>
              </a:rPr>
              <a:t> logarítmicos das ações da Copasa (CSMG3)</a:t>
            </a:r>
            <a:endParaRPr lang="pt-BR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1056158803516626"/>
          <c:y val="4.7674906415386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CSMG3</c:v>
          </c:tx>
          <c:spPr>
            <a:ln w="1778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Beta!$B$15:$B$341</c:f>
              <c:numCache>
                <c:formatCode>m/d/yyyy</c:formatCode>
                <c:ptCount val="327"/>
                <c:pt idx="0">
                  <c:v>41778</c:v>
                </c:pt>
                <c:pt idx="1">
                  <c:v>41785</c:v>
                </c:pt>
                <c:pt idx="2">
                  <c:v>41792</c:v>
                </c:pt>
                <c:pt idx="3">
                  <c:v>41799</c:v>
                </c:pt>
                <c:pt idx="4">
                  <c:v>41806</c:v>
                </c:pt>
                <c:pt idx="5">
                  <c:v>41813</c:v>
                </c:pt>
                <c:pt idx="6">
                  <c:v>41820</c:v>
                </c:pt>
                <c:pt idx="7">
                  <c:v>41827</c:v>
                </c:pt>
                <c:pt idx="8">
                  <c:v>41834</c:v>
                </c:pt>
                <c:pt idx="9">
                  <c:v>41841</c:v>
                </c:pt>
                <c:pt idx="10">
                  <c:v>41848</c:v>
                </c:pt>
                <c:pt idx="11">
                  <c:v>41855</c:v>
                </c:pt>
                <c:pt idx="12">
                  <c:v>41862</c:v>
                </c:pt>
                <c:pt idx="13">
                  <c:v>41869</c:v>
                </c:pt>
                <c:pt idx="14">
                  <c:v>41876</c:v>
                </c:pt>
                <c:pt idx="15">
                  <c:v>41883</c:v>
                </c:pt>
                <c:pt idx="16">
                  <c:v>41890</c:v>
                </c:pt>
                <c:pt idx="17">
                  <c:v>41897</c:v>
                </c:pt>
                <c:pt idx="18">
                  <c:v>41904</c:v>
                </c:pt>
                <c:pt idx="19">
                  <c:v>41911</c:v>
                </c:pt>
                <c:pt idx="20">
                  <c:v>41918</c:v>
                </c:pt>
                <c:pt idx="21">
                  <c:v>41925</c:v>
                </c:pt>
                <c:pt idx="22">
                  <c:v>41932</c:v>
                </c:pt>
                <c:pt idx="23">
                  <c:v>41939</c:v>
                </c:pt>
                <c:pt idx="24">
                  <c:v>41946</c:v>
                </c:pt>
                <c:pt idx="25">
                  <c:v>41953</c:v>
                </c:pt>
                <c:pt idx="26">
                  <c:v>41960</c:v>
                </c:pt>
                <c:pt idx="27">
                  <c:v>41967</c:v>
                </c:pt>
                <c:pt idx="28">
                  <c:v>41974</c:v>
                </c:pt>
                <c:pt idx="29">
                  <c:v>41981</c:v>
                </c:pt>
                <c:pt idx="30">
                  <c:v>41988</c:v>
                </c:pt>
                <c:pt idx="31">
                  <c:v>41995</c:v>
                </c:pt>
                <c:pt idx="32">
                  <c:v>42002</c:v>
                </c:pt>
                <c:pt idx="33">
                  <c:v>42009</c:v>
                </c:pt>
                <c:pt idx="34">
                  <c:v>42016</c:v>
                </c:pt>
                <c:pt idx="35">
                  <c:v>42023</c:v>
                </c:pt>
                <c:pt idx="36">
                  <c:v>42030</c:v>
                </c:pt>
                <c:pt idx="37">
                  <c:v>42037</c:v>
                </c:pt>
                <c:pt idx="38">
                  <c:v>42044</c:v>
                </c:pt>
                <c:pt idx="39">
                  <c:v>42051</c:v>
                </c:pt>
                <c:pt idx="40">
                  <c:v>42058</c:v>
                </c:pt>
                <c:pt idx="41">
                  <c:v>42065</c:v>
                </c:pt>
                <c:pt idx="42">
                  <c:v>42072</c:v>
                </c:pt>
                <c:pt idx="43">
                  <c:v>42079</c:v>
                </c:pt>
                <c:pt idx="44">
                  <c:v>42086</c:v>
                </c:pt>
                <c:pt idx="45">
                  <c:v>42093</c:v>
                </c:pt>
                <c:pt idx="46">
                  <c:v>42100</c:v>
                </c:pt>
                <c:pt idx="47">
                  <c:v>42107</c:v>
                </c:pt>
                <c:pt idx="48">
                  <c:v>42114</c:v>
                </c:pt>
                <c:pt idx="49">
                  <c:v>42121</c:v>
                </c:pt>
                <c:pt idx="50">
                  <c:v>42128</c:v>
                </c:pt>
                <c:pt idx="51">
                  <c:v>42135</c:v>
                </c:pt>
                <c:pt idx="52">
                  <c:v>42142</c:v>
                </c:pt>
                <c:pt idx="53">
                  <c:v>42149</c:v>
                </c:pt>
                <c:pt idx="54">
                  <c:v>42156</c:v>
                </c:pt>
                <c:pt idx="55">
                  <c:v>42163</c:v>
                </c:pt>
                <c:pt idx="56">
                  <c:v>42170</c:v>
                </c:pt>
                <c:pt idx="57">
                  <c:v>42177</c:v>
                </c:pt>
                <c:pt idx="58">
                  <c:v>42184</c:v>
                </c:pt>
                <c:pt idx="59">
                  <c:v>42191</c:v>
                </c:pt>
                <c:pt idx="60">
                  <c:v>42198</c:v>
                </c:pt>
                <c:pt idx="61">
                  <c:v>42205</c:v>
                </c:pt>
                <c:pt idx="62">
                  <c:v>42212</c:v>
                </c:pt>
                <c:pt idx="63">
                  <c:v>42219</c:v>
                </c:pt>
                <c:pt idx="64">
                  <c:v>42226</c:v>
                </c:pt>
                <c:pt idx="65">
                  <c:v>42233</c:v>
                </c:pt>
                <c:pt idx="66">
                  <c:v>42240</c:v>
                </c:pt>
                <c:pt idx="67">
                  <c:v>42247</c:v>
                </c:pt>
                <c:pt idx="68">
                  <c:v>42254</c:v>
                </c:pt>
                <c:pt idx="69">
                  <c:v>42261</c:v>
                </c:pt>
                <c:pt idx="70">
                  <c:v>42268</c:v>
                </c:pt>
                <c:pt idx="71">
                  <c:v>42275</c:v>
                </c:pt>
                <c:pt idx="72">
                  <c:v>42282</c:v>
                </c:pt>
                <c:pt idx="73">
                  <c:v>42289</c:v>
                </c:pt>
                <c:pt idx="74">
                  <c:v>42296</c:v>
                </c:pt>
                <c:pt idx="75">
                  <c:v>42303</c:v>
                </c:pt>
                <c:pt idx="76">
                  <c:v>42310</c:v>
                </c:pt>
                <c:pt idx="77">
                  <c:v>42317</c:v>
                </c:pt>
                <c:pt idx="78">
                  <c:v>42324</c:v>
                </c:pt>
                <c:pt idx="79">
                  <c:v>42331</c:v>
                </c:pt>
                <c:pt idx="80">
                  <c:v>42338</c:v>
                </c:pt>
                <c:pt idx="81">
                  <c:v>42345</c:v>
                </c:pt>
                <c:pt idx="82">
                  <c:v>42352</c:v>
                </c:pt>
                <c:pt idx="83">
                  <c:v>42359</c:v>
                </c:pt>
                <c:pt idx="84">
                  <c:v>42366</c:v>
                </c:pt>
                <c:pt idx="85">
                  <c:v>42373</c:v>
                </c:pt>
                <c:pt idx="86">
                  <c:v>42380</c:v>
                </c:pt>
                <c:pt idx="87">
                  <c:v>42387</c:v>
                </c:pt>
                <c:pt idx="88">
                  <c:v>42394</c:v>
                </c:pt>
                <c:pt idx="89">
                  <c:v>42401</c:v>
                </c:pt>
                <c:pt idx="90">
                  <c:v>42408</c:v>
                </c:pt>
                <c:pt idx="91">
                  <c:v>42415</c:v>
                </c:pt>
                <c:pt idx="92">
                  <c:v>42422</c:v>
                </c:pt>
                <c:pt idx="93">
                  <c:v>42429</c:v>
                </c:pt>
                <c:pt idx="94">
                  <c:v>42436</c:v>
                </c:pt>
                <c:pt idx="95">
                  <c:v>42443</c:v>
                </c:pt>
                <c:pt idx="96">
                  <c:v>42450</c:v>
                </c:pt>
                <c:pt idx="97">
                  <c:v>42457</c:v>
                </c:pt>
                <c:pt idx="98">
                  <c:v>42464</c:v>
                </c:pt>
                <c:pt idx="99">
                  <c:v>42471</c:v>
                </c:pt>
                <c:pt idx="100">
                  <c:v>42478</c:v>
                </c:pt>
                <c:pt idx="101">
                  <c:v>42485</c:v>
                </c:pt>
                <c:pt idx="102">
                  <c:v>42492</c:v>
                </c:pt>
                <c:pt idx="103">
                  <c:v>42499</c:v>
                </c:pt>
                <c:pt idx="104">
                  <c:v>42506</c:v>
                </c:pt>
                <c:pt idx="105">
                  <c:v>42513</c:v>
                </c:pt>
                <c:pt idx="106">
                  <c:v>42520</c:v>
                </c:pt>
                <c:pt idx="107">
                  <c:v>42527</c:v>
                </c:pt>
                <c:pt idx="108">
                  <c:v>42534</c:v>
                </c:pt>
                <c:pt idx="109">
                  <c:v>42541</c:v>
                </c:pt>
                <c:pt idx="110">
                  <c:v>42548</c:v>
                </c:pt>
                <c:pt idx="111">
                  <c:v>42555</c:v>
                </c:pt>
                <c:pt idx="112">
                  <c:v>42562</c:v>
                </c:pt>
                <c:pt idx="113">
                  <c:v>42569</c:v>
                </c:pt>
                <c:pt idx="114">
                  <c:v>42576</c:v>
                </c:pt>
                <c:pt idx="115">
                  <c:v>42583</c:v>
                </c:pt>
                <c:pt idx="116">
                  <c:v>42590</c:v>
                </c:pt>
                <c:pt idx="117">
                  <c:v>42597</c:v>
                </c:pt>
                <c:pt idx="118">
                  <c:v>42604</c:v>
                </c:pt>
                <c:pt idx="119">
                  <c:v>42611</c:v>
                </c:pt>
                <c:pt idx="120">
                  <c:v>42618</c:v>
                </c:pt>
                <c:pt idx="121">
                  <c:v>42625</c:v>
                </c:pt>
                <c:pt idx="122">
                  <c:v>42632</c:v>
                </c:pt>
                <c:pt idx="123">
                  <c:v>42639</c:v>
                </c:pt>
                <c:pt idx="124">
                  <c:v>42646</c:v>
                </c:pt>
                <c:pt idx="125">
                  <c:v>42653</c:v>
                </c:pt>
                <c:pt idx="126">
                  <c:v>42660</c:v>
                </c:pt>
                <c:pt idx="127">
                  <c:v>42667</c:v>
                </c:pt>
                <c:pt idx="128">
                  <c:v>42674</c:v>
                </c:pt>
                <c:pt idx="129">
                  <c:v>42681</c:v>
                </c:pt>
                <c:pt idx="130">
                  <c:v>42688</c:v>
                </c:pt>
                <c:pt idx="131">
                  <c:v>42695</c:v>
                </c:pt>
                <c:pt idx="132">
                  <c:v>42702</c:v>
                </c:pt>
                <c:pt idx="133">
                  <c:v>42709</c:v>
                </c:pt>
                <c:pt idx="134">
                  <c:v>42716</c:v>
                </c:pt>
                <c:pt idx="135">
                  <c:v>42723</c:v>
                </c:pt>
                <c:pt idx="136">
                  <c:v>42730</c:v>
                </c:pt>
                <c:pt idx="137">
                  <c:v>42737</c:v>
                </c:pt>
                <c:pt idx="138">
                  <c:v>42744</c:v>
                </c:pt>
                <c:pt idx="139">
                  <c:v>42751</c:v>
                </c:pt>
                <c:pt idx="140">
                  <c:v>42758</c:v>
                </c:pt>
                <c:pt idx="141">
                  <c:v>42765</c:v>
                </c:pt>
                <c:pt idx="142">
                  <c:v>42772</c:v>
                </c:pt>
                <c:pt idx="143">
                  <c:v>42779</c:v>
                </c:pt>
                <c:pt idx="144">
                  <c:v>42786</c:v>
                </c:pt>
                <c:pt idx="145">
                  <c:v>42793</c:v>
                </c:pt>
                <c:pt idx="146">
                  <c:v>42800</c:v>
                </c:pt>
                <c:pt idx="147">
                  <c:v>42807</c:v>
                </c:pt>
                <c:pt idx="148">
                  <c:v>42814</c:v>
                </c:pt>
                <c:pt idx="149">
                  <c:v>42821</c:v>
                </c:pt>
                <c:pt idx="150">
                  <c:v>42828</c:v>
                </c:pt>
                <c:pt idx="151">
                  <c:v>42835</c:v>
                </c:pt>
                <c:pt idx="152">
                  <c:v>42842</c:v>
                </c:pt>
                <c:pt idx="153">
                  <c:v>42849</c:v>
                </c:pt>
                <c:pt idx="154">
                  <c:v>42856</c:v>
                </c:pt>
                <c:pt idx="155">
                  <c:v>42863</c:v>
                </c:pt>
                <c:pt idx="156">
                  <c:v>42870</c:v>
                </c:pt>
                <c:pt idx="157">
                  <c:v>42877</c:v>
                </c:pt>
                <c:pt idx="158">
                  <c:v>42884</c:v>
                </c:pt>
                <c:pt idx="159">
                  <c:v>42891</c:v>
                </c:pt>
                <c:pt idx="160">
                  <c:v>42898</c:v>
                </c:pt>
                <c:pt idx="161">
                  <c:v>42905</c:v>
                </c:pt>
                <c:pt idx="162">
                  <c:v>42912</c:v>
                </c:pt>
                <c:pt idx="163">
                  <c:v>42919</c:v>
                </c:pt>
                <c:pt idx="164">
                  <c:v>42926</c:v>
                </c:pt>
                <c:pt idx="165">
                  <c:v>42933</c:v>
                </c:pt>
                <c:pt idx="166">
                  <c:v>42940</c:v>
                </c:pt>
                <c:pt idx="167">
                  <c:v>42947</c:v>
                </c:pt>
                <c:pt idx="168">
                  <c:v>42954</c:v>
                </c:pt>
                <c:pt idx="169">
                  <c:v>42961</c:v>
                </c:pt>
                <c:pt idx="170">
                  <c:v>42968</c:v>
                </c:pt>
                <c:pt idx="171">
                  <c:v>42975</c:v>
                </c:pt>
                <c:pt idx="172">
                  <c:v>42982</c:v>
                </c:pt>
                <c:pt idx="173">
                  <c:v>42989</c:v>
                </c:pt>
                <c:pt idx="174">
                  <c:v>42996</c:v>
                </c:pt>
                <c:pt idx="175">
                  <c:v>43003</c:v>
                </c:pt>
                <c:pt idx="176">
                  <c:v>43010</c:v>
                </c:pt>
                <c:pt idx="177">
                  <c:v>43017</c:v>
                </c:pt>
                <c:pt idx="178">
                  <c:v>43024</c:v>
                </c:pt>
                <c:pt idx="179">
                  <c:v>43031</c:v>
                </c:pt>
                <c:pt idx="180">
                  <c:v>43038</c:v>
                </c:pt>
                <c:pt idx="181">
                  <c:v>43045</c:v>
                </c:pt>
                <c:pt idx="182">
                  <c:v>43052</c:v>
                </c:pt>
                <c:pt idx="183">
                  <c:v>43059</c:v>
                </c:pt>
                <c:pt idx="184">
                  <c:v>43066</c:v>
                </c:pt>
                <c:pt idx="185">
                  <c:v>43073</c:v>
                </c:pt>
                <c:pt idx="186">
                  <c:v>43080</c:v>
                </c:pt>
                <c:pt idx="187">
                  <c:v>43087</c:v>
                </c:pt>
                <c:pt idx="188">
                  <c:v>43094</c:v>
                </c:pt>
                <c:pt idx="189">
                  <c:v>43101</c:v>
                </c:pt>
                <c:pt idx="190">
                  <c:v>43108</c:v>
                </c:pt>
                <c:pt idx="191">
                  <c:v>43115</c:v>
                </c:pt>
                <c:pt idx="192">
                  <c:v>43122</c:v>
                </c:pt>
                <c:pt idx="193">
                  <c:v>43129</c:v>
                </c:pt>
                <c:pt idx="194">
                  <c:v>43136</c:v>
                </c:pt>
                <c:pt idx="195">
                  <c:v>43143</c:v>
                </c:pt>
                <c:pt idx="196">
                  <c:v>43150</c:v>
                </c:pt>
                <c:pt idx="197">
                  <c:v>43157</c:v>
                </c:pt>
                <c:pt idx="198">
                  <c:v>43164</c:v>
                </c:pt>
                <c:pt idx="199">
                  <c:v>43171</c:v>
                </c:pt>
                <c:pt idx="200">
                  <c:v>43178</c:v>
                </c:pt>
                <c:pt idx="201">
                  <c:v>43185</c:v>
                </c:pt>
                <c:pt idx="202">
                  <c:v>43192</c:v>
                </c:pt>
                <c:pt idx="203">
                  <c:v>43199</c:v>
                </c:pt>
                <c:pt idx="204">
                  <c:v>43206</c:v>
                </c:pt>
                <c:pt idx="205">
                  <c:v>43213</c:v>
                </c:pt>
                <c:pt idx="206">
                  <c:v>43220</c:v>
                </c:pt>
                <c:pt idx="207">
                  <c:v>43227</c:v>
                </c:pt>
                <c:pt idx="208">
                  <c:v>43234</c:v>
                </c:pt>
                <c:pt idx="209">
                  <c:v>43241</c:v>
                </c:pt>
                <c:pt idx="210">
                  <c:v>43248</c:v>
                </c:pt>
                <c:pt idx="211">
                  <c:v>43255</c:v>
                </c:pt>
                <c:pt idx="212">
                  <c:v>43262</c:v>
                </c:pt>
                <c:pt idx="213">
                  <c:v>43269</c:v>
                </c:pt>
                <c:pt idx="214">
                  <c:v>43276</c:v>
                </c:pt>
                <c:pt idx="215">
                  <c:v>43283</c:v>
                </c:pt>
                <c:pt idx="216">
                  <c:v>43290</c:v>
                </c:pt>
                <c:pt idx="217">
                  <c:v>43297</c:v>
                </c:pt>
                <c:pt idx="218">
                  <c:v>43304</c:v>
                </c:pt>
                <c:pt idx="219">
                  <c:v>43311</c:v>
                </c:pt>
                <c:pt idx="220">
                  <c:v>43318</c:v>
                </c:pt>
                <c:pt idx="221">
                  <c:v>43325</c:v>
                </c:pt>
                <c:pt idx="222">
                  <c:v>43332</c:v>
                </c:pt>
                <c:pt idx="223">
                  <c:v>43339</c:v>
                </c:pt>
                <c:pt idx="224">
                  <c:v>43346</c:v>
                </c:pt>
                <c:pt idx="225">
                  <c:v>43353</c:v>
                </c:pt>
                <c:pt idx="226">
                  <c:v>43360</c:v>
                </c:pt>
                <c:pt idx="227">
                  <c:v>43367</c:v>
                </c:pt>
                <c:pt idx="228">
                  <c:v>43374</c:v>
                </c:pt>
                <c:pt idx="229">
                  <c:v>43381</c:v>
                </c:pt>
                <c:pt idx="230">
                  <c:v>43388</c:v>
                </c:pt>
                <c:pt idx="231">
                  <c:v>43395</c:v>
                </c:pt>
                <c:pt idx="232">
                  <c:v>43402</c:v>
                </c:pt>
                <c:pt idx="233">
                  <c:v>43409</c:v>
                </c:pt>
                <c:pt idx="234">
                  <c:v>43416</c:v>
                </c:pt>
                <c:pt idx="235">
                  <c:v>43423</c:v>
                </c:pt>
                <c:pt idx="236">
                  <c:v>43430</c:v>
                </c:pt>
                <c:pt idx="237">
                  <c:v>43437</c:v>
                </c:pt>
                <c:pt idx="238">
                  <c:v>43444</c:v>
                </c:pt>
                <c:pt idx="239">
                  <c:v>43451</c:v>
                </c:pt>
                <c:pt idx="240">
                  <c:v>43458</c:v>
                </c:pt>
                <c:pt idx="241">
                  <c:v>43465</c:v>
                </c:pt>
                <c:pt idx="242">
                  <c:v>43472</c:v>
                </c:pt>
                <c:pt idx="243">
                  <c:v>43479</c:v>
                </c:pt>
                <c:pt idx="244">
                  <c:v>43486</c:v>
                </c:pt>
                <c:pt idx="245">
                  <c:v>43493</c:v>
                </c:pt>
                <c:pt idx="246">
                  <c:v>43500</c:v>
                </c:pt>
                <c:pt idx="247">
                  <c:v>43507</c:v>
                </c:pt>
                <c:pt idx="248">
                  <c:v>43514</c:v>
                </c:pt>
                <c:pt idx="249">
                  <c:v>43521</c:v>
                </c:pt>
                <c:pt idx="250">
                  <c:v>43528</c:v>
                </c:pt>
                <c:pt idx="251">
                  <c:v>43535</c:v>
                </c:pt>
                <c:pt idx="252">
                  <c:v>43542</c:v>
                </c:pt>
                <c:pt idx="253">
                  <c:v>43549</c:v>
                </c:pt>
                <c:pt idx="254">
                  <c:v>43556</c:v>
                </c:pt>
                <c:pt idx="255">
                  <c:v>43563</c:v>
                </c:pt>
                <c:pt idx="256">
                  <c:v>43570</c:v>
                </c:pt>
                <c:pt idx="257">
                  <c:v>43577</c:v>
                </c:pt>
                <c:pt idx="258">
                  <c:v>43584</c:v>
                </c:pt>
                <c:pt idx="259">
                  <c:v>43591</c:v>
                </c:pt>
                <c:pt idx="260">
                  <c:v>43598</c:v>
                </c:pt>
                <c:pt idx="261">
                  <c:v>43605</c:v>
                </c:pt>
                <c:pt idx="262">
                  <c:v>43612</c:v>
                </c:pt>
                <c:pt idx="263">
                  <c:v>43619</c:v>
                </c:pt>
                <c:pt idx="264">
                  <c:v>43626</c:v>
                </c:pt>
                <c:pt idx="265">
                  <c:v>43633</c:v>
                </c:pt>
                <c:pt idx="266">
                  <c:v>43640</c:v>
                </c:pt>
                <c:pt idx="267">
                  <c:v>43647</c:v>
                </c:pt>
                <c:pt idx="268">
                  <c:v>43654</c:v>
                </c:pt>
                <c:pt idx="269">
                  <c:v>43661</c:v>
                </c:pt>
                <c:pt idx="270">
                  <c:v>43668</c:v>
                </c:pt>
                <c:pt idx="271">
                  <c:v>43675</c:v>
                </c:pt>
                <c:pt idx="272">
                  <c:v>43682</c:v>
                </c:pt>
                <c:pt idx="273">
                  <c:v>43689</c:v>
                </c:pt>
                <c:pt idx="274">
                  <c:v>43696</c:v>
                </c:pt>
                <c:pt idx="275">
                  <c:v>43703</c:v>
                </c:pt>
                <c:pt idx="276">
                  <c:v>43710</c:v>
                </c:pt>
                <c:pt idx="277">
                  <c:v>43717</c:v>
                </c:pt>
                <c:pt idx="278">
                  <c:v>43724</c:v>
                </c:pt>
                <c:pt idx="279">
                  <c:v>43731</c:v>
                </c:pt>
                <c:pt idx="280">
                  <c:v>43738</c:v>
                </c:pt>
                <c:pt idx="281">
                  <c:v>43745</c:v>
                </c:pt>
                <c:pt idx="282">
                  <c:v>43752</c:v>
                </c:pt>
                <c:pt idx="283">
                  <c:v>43759</c:v>
                </c:pt>
                <c:pt idx="284">
                  <c:v>43766</c:v>
                </c:pt>
                <c:pt idx="285">
                  <c:v>43773</c:v>
                </c:pt>
                <c:pt idx="286">
                  <c:v>43780</c:v>
                </c:pt>
                <c:pt idx="287">
                  <c:v>43787</c:v>
                </c:pt>
                <c:pt idx="288">
                  <c:v>43794</c:v>
                </c:pt>
                <c:pt idx="289">
                  <c:v>43801</c:v>
                </c:pt>
                <c:pt idx="290">
                  <c:v>43808</c:v>
                </c:pt>
                <c:pt idx="291">
                  <c:v>43815</c:v>
                </c:pt>
                <c:pt idx="292">
                  <c:v>43822</c:v>
                </c:pt>
                <c:pt idx="293">
                  <c:v>43829</c:v>
                </c:pt>
                <c:pt idx="294">
                  <c:v>43836</c:v>
                </c:pt>
                <c:pt idx="295">
                  <c:v>43843</c:v>
                </c:pt>
                <c:pt idx="296">
                  <c:v>43850</c:v>
                </c:pt>
                <c:pt idx="297">
                  <c:v>43857</c:v>
                </c:pt>
                <c:pt idx="298">
                  <c:v>43864</c:v>
                </c:pt>
                <c:pt idx="299">
                  <c:v>43871</c:v>
                </c:pt>
                <c:pt idx="300">
                  <c:v>43878</c:v>
                </c:pt>
                <c:pt idx="301">
                  <c:v>43885</c:v>
                </c:pt>
                <c:pt idx="302">
                  <c:v>43892</c:v>
                </c:pt>
                <c:pt idx="303">
                  <c:v>43899</c:v>
                </c:pt>
                <c:pt idx="304">
                  <c:v>43906</c:v>
                </c:pt>
                <c:pt idx="305">
                  <c:v>43913</c:v>
                </c:pt>
                <c:pt idx="306">
                  <c:v>43920</c:v>
                </c:pt>
                <c:pt idx="307">
                  <c:v>43927</c:v>
                </c:pt>
                <c:pt idx="308">
                  <c:v>43934</c:v>
                </c:pt>
                <c:pt idx="309">
                  <c:v>43941</c:v>
                </c:pt>
                <c:pt idx="310">
                  <c:v>43948</c:v>
                </c:pt>
                <c:pt idx="311">
                  <c:v>43955</c:v>
                </c:pt>
                <c:pt idx="312">
                  <c:v>43962</c:v>
                </c:pt>
                <c:pt idx="313">
                  <c:v>43969</c:v>
                </c:pt>
                <c:pt idx="314">
                  <c:v>43976</c:v>
                </c:pt>
                <c:pt idx="315">
                  <c:v>43983</c:v>
                </c:pt>
                <c:pt idx="316">
                  <c:v>43990</c:v>
                </c:pt>
                <c:pt idx="317">
                  <c:v>43997</c:v>
                </c:pt>
                <c:pt idx="318">
                  <c:v>44004</c:v>
                </c:pt>
                <c:pt idx="319">
                  <c:v>44011</c:v>
                </c:pt>
                <c:pt idx="320">
                  <c:v>44018</c:v>
                </c:pt>
                <c:pt idx="321">
                  <c:v>44025</c:v>
                </c:pt>
                <c:pt idx="322">
                  <c:v>44032</c:v>
                </c:pt>
                <c:pt idx="323">
                  <c:v>44039</c:v>
                </c:pt>
                <c:pt idx="324">
                  <c:v>44046</c:v>
                </c:pt>
                <c:pt idx="325">
                  <c:v>44053</c:v>
                </c:pt>
                <c:pt idx="326">
                  <c:v>44060</c:v>
                </c:pt>
              </c:numCache>
            </c:numRef>
          </c:cat>
          <c:val>
            <c:numRef>
              <c:f>Beta!$I$15:$I$341</c:f>
              <c:numCache>
                <c:formatCode>0.00%</c:formatCode>
                <c:ptCount val="327"/>
                <c:pt idx="0">
                  <c:v>8.7627543285723655E-2</c:v>
                </c:pt>
                <c:pt idx="1">
                  <c:v>2.5417927944641087E-2</c:v>
                </c:pt>
                <c:pt idx="2">
                  <c:v>-4.9898445180650607E-3</c:v>
                </c:pt>
                <c:pt idx="3">
                  <c:v>1.2507284086595257E-2</c:v>
                </c:pt>
                <c:pt idx="4">
                  <c:v>2.7998980778835714E-2</c:v>
                </c:pt>
                <c:pt idx="5">
                  <c:v>1.1688895315630849E-2</c:v>
                </c:pt>
                <c:pt idx="6">
                  <c:v>6.8381122340620808E-3</c:v>
                </c:pt>
                <c:pt idx="7">
                  <c:v>-9.6743564036502992E-3</c:v>
                </c:pt>
                <c:pt idx="8">
                  <c:v>6.2904339297365905E-3</c:v>
                </c:pt>
                <c:pt idx="9">
                  <c:v>-1.7610304425754581E-2</c:v>
                </c:pt>
                <c:pt idx="10">
                  <c:v>-1.4917233132228289E-2</c:v>
                </c:pt>
                <c:pt idx="11">
                  <c:v>-2.8489406180222557E-2</c:v>
                </c:pt>
                <c:pt idx="12">
                  <c:v>-9.427958917906782E-3</c:v>
                </c:pt>
                <c:pt idx="13">
                  <c:v>2.4930043213590582E-2</c:v>
                </c:pt>
                <c:pt idx="14">
                  <c:v>6.3320632517777737E-3</c:v>
                </c:pt>
                <c:pt idx="15">
                  <c:v>2.350992401940943E-2</c:v>
                </c:pt>
                <c:pt idx="16">
                  <c:v>1.0643548872123055E-2</c:v>
                </c:pt>
                <c:pt idx="17">
                  <c:v>-4.4964911015333764E-3</c:v>
                </c:pt>
                <c:pt idx="18">
                  <c:v>-0.10712952424124604</c:v>
                </c:pt>
                <c:pt idx="19">
                  <c:v>-5.152515131858719E-2</c:v>
                </c:pt>
                <c:pt idx="20">
                  <c:v>-7.1290352558240608E-2</c:v>
                </c:pt>
                <c:pt idx="21">
                  <c:v>3.5846870437967082E-2</c:v>
                </c:pt>
                <c:pt idx="22">
                  <c:v>8.0270079749151218E-3</c:v>
                </c:pt>
                <c:pt idx="23">
                  <c:v>-7.9653497283333846E-2</c:v>
                </c:pt>
                <c:pt idx="24">
                  <c:v>-7.8667904322776552E-2</c:v>
                </c:pt>
                <c:pt idx="25">
                  <c:v>-8.7273368236846754E-2</c:v>
                </c:pt>
                <c:pt idx="26">
                  <c:v>-5.3530028287405343E-2</c:v>
                </c:pt>
                <c:pt idx="27">
                  <c:v>3.3537209821373833E-3</c:v>
                </c:pt>
                <c:pt idx="28">
                  <c:v>2.0090755593498981E-2</c:v>
                </c:pt>
                <c:pt idx="29">
                  <c:v>-2.2283259781925125E-2</c:v>
                </c:pt>
                <c:pt idx="30">
                  <c:v>-6.1940438525668488E-2</c:v>
                </c:pt>
                <c:pt idx="31">
                  <c:v>9.2995125939676852E-3</c:v>
                </c:pt>
                <c:pt idx="32">
                  <c:v>7.4815333857029293E-2</c:v>
                </c:pt>
                <c:pt idx="33">
                  <c:v>2.5465625797928867E-2</c:v>
                </c:pt>
                <c:pt idx="34">
                  <c:v>3.0648594433209914E-2</c:v>
                </c:pt>
                <c:pt idx="35">
                  <c:v>-0.13014525934896728</c:v>
                </c:pt>
                <c:pt idx="36">
                  <c:v>-9.3304301133193809E-2</c:v>
                </c:pt>
                <c:pt idx="37">
                  <c:v>-0.20498994353589836</c:v>
                </c:pt>
                <c:pt idx="38">
                  <c:v>-5.0769274470664739E-2</c:v>
                </c:pt>
                <c:pt idx="39">
                  <c:v>-6.4702366599126121E-2</c:v>
                </c:pt>
                <c:pt idx="40">
                  <c:v>0.13324222014107687</c:v>
                </c:pt>
                <c:pt idx="41">
                  <c:v>0.10146028434448322</c:v>
                </c:pt>
                <c:pt idx="42">
                  <c:v>-6.5220053339745523E-2</c:v>
                </c:pt>
                <c:pt idx="43">
                  <c:v>-6.7267143216636169E-2</c:v>
                </c:pt>
                <c:pt idx="44">
                  <c:v>0.10218518475512391</c:v>
                </c:pt>
                <c:pt idx="45">
                  <c:v>-1.3799800673446206E-2</c:v>
                </c:pt>
                <c:pt idx="46">
                  <c:v>2.5048526884044662E-2</c:v>
                </c:pt>
                <c:pt idx="47">
                  <c:v>-3.3310633992615058E-3</c:v>
                </c:pt>
                <c:pt idx="48">
                  <c:v>-2.2910874630344431E-2</c:v>
                </c:pt>
                <c:pt idx="49">
                  <c:v>2.7308854329461316E-2</c:v>
                </c:pt>
                <c:pt idx="50">
                  <c:v>-7.341728278496636E-3</c:v>
                </c:pt>
                <c:pt idx="51">
                  <c:v>2.6593671506136389E-2</c:v>
                </c:pt>
                <c:pt idx="52">
                  <c:v>-7.2950070725010266E-2</c:v>
                </c:pt>
                <c:pt idx="53">
                  <c:v>-2.9446863389943182E-2</c:v>
                </c:pt>
                <c:pt idx="54">
                  <c:v>-4.6712478017068744E-2</c:v>
                </c:pt>
                <c:pt idx="55">
                  <c:v>7.5273689985030133E-3</c:v>
                </c:pt>
                <c:pt idx="56">
                  <c:v>-5.2967217981679485E-2</c:v>
                </c:pt>
                <c:pt idx="57">
                  <c:v>-7.9407792161515889E-2</c:v>
                </c:pt>
                <c:pt idx="58">
                  <c:v>-4.2990996488093701E-2</c:v>
                </c:pt>
                <c:pt idx="59">
                  <c:v>-1.4603840311270344E-2</c:v>
                </c:pt>
                <c:pt idx="60">
                  <c:v>2.6414242050510895E-2</c:v>
                </c:pt>
                <c:pt idx="61">
                  <c:v>-7.799461154747128E-3</c:v>
                </c:pt>
                <c:pt idx="62">
                  <c:v>-6.7726747757649225E-2</c:v>
                </c:pt>
                <c:pt idx="63">
                  <c:v>-6.0548615115776028E-2</c:v>
                </c:pt>
                <c:pt idx="64">
                  <c:v>-0.12336559473453795</c:v>
                </c:pt>
                <c:pt idx="65">
                  <c:v>-7.7502220942742603E-2</c:v>
                </c:pt>
                <c:pt idx="66">
                  <c:v>-6.1749152041890819E-2</c:v>
                </c:pt>
                <c:pt idx="67">
                  <c:v>-2.4195464673998367E-2</c:v>
                </c:pt>
                <c:pt idx="68">
                  <c:v>-1.0950426991691648E-2</c:v>
                </c:pt>
                <c:pt idx="69">
                  <c:v>3.9579095648044474E-2</c:v>
                </c:pt>
                <c:pt idx="70">
                  <c:v>0.14192033846305716</c:v>
                </c:pt>
                <c:pt idx="71">
                  <c:v>5.3891544903411588E-2</c:v>
                </c:pt>
                <c:pt idx="72">
                  <c:v>4.5858106925608155E-2</c:v>
                </c:pt>
                <c:pt idx="73">
                  <c:v>4.1711521113180199E-3</c:v>
                </c:pt>
                <c:pt idx="74">
                  <c:v>9.4054329152131258E-2</c:v>
                </c:pt>
                <c:pt idx="75">
                  <c:v>-6.2320752458093993E-2</c:v>
                </c:pt>
                <c:pt idx="76">
                  <c:v>-1.1170307289322271E-3</c:v>
                </c:pt>
                <c:pt idx="77">
                  <c:v>0.12393941656884022</c:v>
                </c:pt>
                <c:pt idx="78">
                  <c:v>5.0979904321292291E-2</c:v>
                </c:pt>
                <c:pt idx="79">
                  <c:v>7.2110810623790211E-2</c:v>
                </c:pt>
                <c:pt idx="80">
                  <c:v>3.057889024474968E-2</c:v>
                </c:pt>
                <c:pt idx="81">
                  <c:v>-3.3898841767279093E-2</c:v>
                </c:pt>
                <c:pt idx="82">
                  <c:v>-6.3266178816697799E-2</c:v>
                </c:pt>
                <c:pt idx="83">
                  <c:v>-5.1668589031405074E-2</c:v>
                </c:pt>
                <c:pt idx="84">
                  <c:v>2.0192055451951591E-2</c:v>
                </c:pt>
                <c:pt idx="85">
                  <c:v>2.1585708706151976E-2</c:v>
                </c:pt>
                <c:pt idx="86">
                  <c:v>-0.16766216321433813</c:v>
                </c:pt>
                <c:pt idx="87">
                  <c:v>-9.9370243399631922E-2</c:v>
                </c:pt>
                <c:pt idx="88">
                  <c:v>-5.0310340301775384E-2</c:v>
                </c:pt>
                <c:pt idx="89">
                  <c:v>0.12921683153325336</c:v>
                </c:pt>
                <c:pt idx="90">
                  <c:v>5.1250981187536515E-2</c:v>
                </c:pt>
                <c:pt idx="91">
                  <c:v>-2.5657039643003185E-2</c:v>
                </c:pt>
                <c:pt idx="92">
                  <c:v>3.5507882206182069E-2</c:v>
                </c:pt>
                <c:pt idx="93">
                  <c:v>6.95120781819316E-2</c:v>
                </c:pt>
                <c:pt idx="94">
                  <c:v>8.919944641504568E-2</c:v>
                </c:pt>
                <c:pt idx="95">
                  <c:v>5.479695709875352E-2</c:v>
                </c:pt>
                <c:pt idx="96">
                  <c:v>9.00889920866563E-2</c:v>
                </c:pt>
                <c:pt idx="97">
                  <c:v>2.9384536473504756E-2</c:v>
                </c:pt>
                <c:pt idx="98">
                  <c:v>1.9163740873002506E-2</c:v>
                </c:pt>
                <c:pt idx="99">
                  <c:v>-5.5583515548062783E-2</c:v>
                </c:pt>
                <c:pt idx="100">
                  <c:v>9.8895873079049249E-2</c:v>
                </c:pt>
                <c:pt idx="101">
                  <c:v>4.1195008415032715E-2</c:v>
                </c:pt>
                <c:pt idx="102">
                  <c:v>4.9925544043053147E-2</c:v>
                </c:pt>
                <c:pt idx="103">
                  <c:v>4.4022838207462701E-2</c:v>
                </c:pt>
                <c:pt idx="104">
                  <c:v>0.12913923354769896</c:v>
                </c:pt>
                <c:pt idx="105">
                  <c:v>1.3805688028859793E-2</c:v>
                </c:pt>
                <c:pt idx="106">
                  <c:v>-2.883115298640752E-2</c:v>
                </c:pt>
                <c:pt idx="107">
                  <c:v>5.0093816007958501E-2</c:v>
                </c:pt>
                <c:pt idx="108">
                  <c:v>2.3007381096805293E-2</c:v>
                </c:pt>
                <c:pt idx="109">
                  <c:v>1.6330944513256413E-2</c:v>
                </c:pt>
                <c:pt idx="110">
                  <c:v>1.7031752859505294E-2</c:v>
                </c:pt>
                <c:pt idx="111">
                  <c:v>6.9866548471305412E-2</c:v>
                </c:pt>
                <c:pt idx="112">
                  <c:v>6.9885855800360289E-2</c:v>
                </c:pt>
                <c:pt idx="113">
                  <c:v>7.761200149186194E-2</c:v>
                </c:pt>
                <c:pt idx="114">
                  <c:v>-1.4830205496155708E-2</c:v>
                </c:pt>
                <c:pt idx="115">
                  <c:v>-1.3922077356356695E-3</c:v>
                </c:pt>
                <c:pt idx="116">
                  <c:v>-1.2066003085232049E-2</c:v>
                </c:pt>
                <c:pt idx="117">
                  <c:v>-3.9930077460624477E-3</c:v>
                </c:pt>
                <c:pt idx="118">
                  <c:v>-9.959387069743468E-3</c:v>
                </c:pt>
                <c:pt idx="119">
                  <c:v>-7.8015530973908421E-3</c:v>
                </c:pt>
                <c:pt idx="120">
                  <c:v>3.6858823520410929E-2</c:v>
                </c:pt>
                <c:pt idx="121">
                  <c:v>6.3203480705574227E-3</c:v>
                </c:pt>
                <c:pt idx="122">
                  <c:v>-5.3390783087898699E-2</c:v>
                </c:pt>
                <c:pt idx="123">
                  <c:v>1.6627433895492295E-2</c:v>
                </c:pt>
                <c:pt idx="124">
                  <c:v>2.3179097465643148E-2</c:v>
                </c:pt>
                <c:pt idx="125">
                  <c:v>1.6044085454786357E-2</c:v>
                </c:pt>
                <c:pt idx="126">
                  <c:v>4.9914291504671851E-3</c:v>
                </c:pt>
                <c:pt idx="127">
                  <c:v>-1.2004753066960476E-3</c:v>
                </c:pt>
                <c:pt idx="128">
                  <c:v>-2.8267867957185245E-3</c:v>
                </c:pt>
                <c:pt idx="129">
                  <c:v>8.9640572885367545E-3</c:v>
                </c:pt>
                <c:pt idx="130">
                  <c:v>-2.3097072679720627E-2</c:v>
                </c:pt>
                <c:pt idx="131">
                  <c:v>-2.7408074141312976E-2</c:v>
                </c:pt>
                <c:pt idx="132">
                  <c:v>6.6727802666881803E-2</c:v>
                </c:pt>
                <c:pt idx="133">
                  <c:v>-6.4122045592452997E-3</c:v>
                </c:pt>
                <c:pt idx="134">
                  <c:v>-5.3751239367821248E-3</c:v>
                </c:pt>
                <c:pt idx="135">
                  <c:v>1.704067643022858E-2</c:v>
                </c:pt>
                <c:pt idx="136">
                  <c:v>1.79123799112701E-2</c:v>
                </c:pt>
                <c:pt idx="137">
                  <c:v>4.1804499139247046E-2</c:v>
                </c:pt>
                <c:pt idx="138">
                  <c:v>7.1150748282095997E-3</c:v>
                </c:pt>
                <c:pt idx="139">
                  <c:v>6.3936048601364953E-2</c:v>
                </c:pt>
                <c:pt idx="140">
                  <c:v>2.8867899505494468E-2</c:v>
                </c:pt>
                <c:pt idx="141">
                  <c:v>3.7987536323881958E-2</c:v>
                </c:pt>
                <c:pt idx="142">
                  <c:v>7.7081816903106642E-2</c:v>
                </c:pt>
                <c:pt idx="143">
                  <c:v>5.041624086672844E-2</c:v>
                </c:pt>
                <c:pt idx="144">
                  <c:v>4.9777938654615009E-2</c:v>
                </c:pt>
                <c:pt idx="145">
                  <c:v>2.6967919244313715E-2</c:v>
                </c:pt>
                <c:pt idx="146">
                  <c:v>5.5217192438980094E-2</c:v>
                </c:pt>
                <c:pt idx="147">
                  <c:v>-7.372307831439677E-2</c:v>
                </c:pt>
                <c:pt idx="148">
                  <c:v>-5.6738725457885733E-2</c:v>
                </c:pt>
                <c:pt idx="149">
                  <c:v>-4.5927720706002761E-2</c:v>
                </c:pt>
                <c:pt idx="150">
                  <c:v>-1.5525318837136679E-2</c:v>
                </c:pt>
                <c:pt idx="151">
                  <c:v>3.5809419616971913E-2</c:v>
                </c:pt>
                <c:pt idx="152">
                  <c:v>1.5809445963274042E-2</c:v>
                </c:pt>
                <c:pt idx="153">
                  <c:v>-0.10242418315303189</c:v>
                </c:pt>
                <c:pt idx="154">
                  <c:v>-0.17507740400421271</c:v>
                </c:pt>
                <c:pt idx="155">
                  <c:v>7.4226563879895457E-2</c:v>
                </c:pt>
                <c:pt idx="156">
                  <c:v>3.7677940522824896E-3</c:v>
                </c:pt>
                <c:pt idx="157">
                  <c:v>-9.9264190322584114E-2</c:v>
                </c:pt>
                <c:pt idx="158">
                  <c:v>-2.8600451423147176E-2</c:v>
                </c:pt>
                <c:pt idx="159">
                  <c:v>4.5192089314447403E-2</c:v>
                </c:pt>
                <c:pt idx="160">
                  <c:v>5.9524190673229796E-2</c:v>
                </c:pt>
                <c:pt idx="161">
                  <c:v>3.8575212715819179E-2</c:v>
                </c:pt>
                <c:pt idx="162">
                  <c:v>-1.6985563145691156E-2</c:v>
                </c:pt>
                <c:pt idx="163">
                  <c:v>5.9063720661348518E-2</c:v>
                </c:pt>
                <c:pt idx="164">
                  <c:v>0.11196301043315107</c:v>
                </c:pt>
                <c:pt idx="165">
                  <c:v>2.6377558208262031E-2</c:v>
                </c:pt>
                <c:pt idx="166">
                  <c:v>-1.259047280542255E-2</c:v>
                </c:pt>
                <c:pt idx="167">
                  <c:v>-3.4508810868776114E-2</c:v>
                </c:pt>
                <c:pt idx="168">
                  <c:v>5.3238145065283467E-3</c:v>
                </c:pt>
                <c:pt idx="169">
                  <c:v>-2.441792714805914E-2</c:v>
                </c:pt>
                <c:pt idx="170">
                  <c:v>-3.922082994015999E-2</c:v>
                </c:pt>
                <c:pt idx="171">
                  <c:v>1.1928667456794001E-2</c:v>
                </c:pt>
                <c:pt idx="172">
                  <c:v>2.6306635893849867E-2</c:v>
                </c:pt>
                <c:pt idx="173">
                  <c:v>3.1188427669986193E-2</c:v>
                </c:pt>
                <c:pt idx="174">
                  <c:v>3.146612154208645E-3</c:v>
                </c:pt>
                <c:pt idx="175">
                  <c:v>-1.5628757312486967E-2</c:v>
                </c:pt>
                <c:pt idx="176">
                  <c:v>-2.4986667734509305E-2</c:v>
                </c:pt>
                <c:pt idx="177">
                  <c:v>2.7595756465896525E-2</c:v>
                </c:pt>
                <c:pt idx="178">
                  <c:v>4.9408437359393731E-3</c:v>
                </c:pt>
                <c:pt idx="179">
                  <c:v>-3.725854317367925E-2</c:v>
                </c:pt>
                <c:pt idx="180">
                  <c:v>-2.2042701268809448E-2</c:v>
                </c:pt>
                <c:pt idx="181">
                  <c:v>-1.3098672743529894E-2</c:v>
                </c:pt>
                <c:pt idx="182">
                  <c:v>-1.3297450090856948E-2</c:v>
                </c:pt>
                <c:pt idx="183">
                  <c:v>5.8209654153805841E-3</c:v>
                </c:pt>
                <c:pt idx="184">
                  <c:v>7.8222424969414311E-2</c:v>
                </c:pt>
                <c:pt idx="185">
                  <c:v>-2.5546712779321266E-2</c:v>
                </c:pt>
                <c:pt idx="186">
                  <c:v>1.4480160048535119E-2</c:v>
                </c:pt>
                <c:pt idx="187">
                  <c:v>-1.0949114009908133E-2</c:v>
                </c:pt>
                <c:pt idx="188">
                  <c:v>4.0958490997959002E-3</c:v>
                </c:pt>
                <c:pt idx="189">
                  <c:v>3.2817057343088367E-2</c:v>
                </c:pt>
                <c:pt idx="190">
                  <c:v>-3.904975638942541E-3</c:v>
                </c:pt>
                <c:pt idx="191">
                  <c:v>3.4046288000201107E-3</c:v>
                </c:pt>
                <c:pt idx="192">
                  <c:v>2.0279019988780352E-2</c:v>
                </c:pt>
                <c:pt idx="193">
                  <c:v>3.0586320500472133E-2</c:v>
                </c:pt>
                <c:pt idx="194">
                  <c:v>-5.1350763284250872E-3</c:v>
                </c:pt>
                <c:pt idx="195">
                  <c:v>-2.5246020403188983E-2</c:v>
                </c:pt>
                <c:pt idx="196">
                  <c:v>1.6026212343078966E-2</c:v>
                </c:pt>
                <c:pt idx="197">
                  <c:v>6.3692168107656738E-3</c:v>
                </c:pt>
                <c:pt idx="198">
                  <c:v>-1.6177328675096448E-3</c:v>
                </c:pt>
                <c:pt idx="199">
                  <c:v>3.5119394459546247E-2</c:v>
                </c:pt>
                <c:pt idx="200">
                  <c:v>4.4656003488276377E-2</c:v>
                </c:pt>
                <c:pt idx="201">
                  <c:v>3.4020762375941628E-2</c:v>
                </c:pt>
                <c:pt idx="202">
                  <c:v>-2.7488358470342946E-2</c:v>
                </c:pt>
                <c:pt idx="203">
                  <c:v>-3.5198926023531786E-2</c:v>
                </c:pt>
                <c:pt idx="204">
                  <c:v>-5.8235137395746452E-3</c:v>
                </c:pt>
                <c:pt idx="205">
                  <c:v>5.5073743759510616E-2</c:v>
                </c:pt>
                <c:pt idx="206">
                  <c:v>3.4422522831550097E-2</c:v>
                </c:pt>
                <c:pt idx="207">
                  <c:v>-1.0557312071320784E-2</c:v>
                </c:pt>
                <c:pt idx="208">
                  <c:v>8.8519736359980485E-3</c:v>
                </c:pt>
                <c:pt idx="209">
                  <c:v>-6.0076516945013869E-2</c:v>
                </c:pt>
                <c:pt idx="210">
                  <c:v>-4.3605411727543959E-2</c:v>
                </c:pt>
                <c:pt idx="211">
                  <c:v>6.2812030670913368E-3</c:v>
                </c:pt>
                <c:pt idx="212">
                  <c:v>-2.1076896769401613E-2</c:v>
                </c:pt>
                <c:pt idx="213">
                  <c:v>-4.5747940314262908E-2</c:v>
                </c:pt>
                <c:pt idx="214">
                  <c:v>1.4416326342148719E-2</c:v>
                </c:pt>
                <c:pt idx="215">
                  <c:v>5.6271680173799778E-3</c:v>
                </c:pt>
                <c:pt idx="216">
                  <c:v>1.5110547335292454E-2</c:v>
                </c:pt>
                <c:pt idx="217">
                  <c:v>6.9570346056409607E-4</c:v>
                </c:pt>
                <c:pt idx="218">
                  <c:v>4.1158013136208815E-3</c:v>
                </c:pt>
                <c:pt idx="219">
                  <c:v>7.6125771700939759E-3</c:v>
                </c:pt>
                <c:pt idx="220">
                  <c:v>-1.163252054818887E-2</c:v>
                </c:pt>
                <c:pt idx="221">
                  <c:v>1.6408268961385017E-2</c:v>
                </c:pt>
                <c:pt idx="222">
                  <c:v>8.1276035680169344E-3</c:v>
                </c:pt>
                <c:pt idx="223">
                  <c:v>-4.5077250955245313E-2</c:v>
                </c:pt>
                <c:pt idx="224">
                  <c:v>1.1582224026219218E-2</c:v>
                </c:pt>
                <c:pt idx="225">
                  <c:v>1.0264919507210084E-2</c:v>
                </c:pt>
                <c:pt idx="226">
                  <c:v>-3.7385749919942771E-2</c:v>
                </c:pt>
                <c:pt idx="227">
                  <c:v>2.978454551690908E-3</c:v>
                </c:pt>
                <c:pt idx="228">
                  <c:v>-1.9231168442624812E-2</c:v>
                </c:pt>
                <c:pt idx="229">
                  <c:v>0.12497074476081757</c:v>
                </c:pt>
                <c:pt idx="230">
                  <c:v>0.13788055356544934</c:v>
                </c:pt>
                <c:pt idx="231">
                  <c:v>1.6650048694631134E-2</c:v>
                </c:pt>
                <c:pt idx="232">
                  <c:v>6.9284287626247528E-3</c:v>
                </c:pt>
                <c:pt idx="233">
                  <c:v>-2.771070044475623E-2</c:v>
                </c:pt>
                <c:pt idx="234">
                  <c:v>-2.513836931691104E-2</c:v>
                </c:pt>
                <c:pt idx="235">
                  <c:v>8.7372131835634758E-3</c:v>
                </c:pt>
                <c:pt idx="236">
                  <c:v>1.8469425606698772E-2</c:v>
                </c:pt>
                <c:pt idx="237">
                  <c:v>1.8134416931202435E-2</c:v>
                </c:pt>
                <c:pt idx="238">
                  <c:v>3.4337434710262483E-3</c:v>
                </c:pt>
                <c:pt idx="239">
                  <c:v>3.8681385828390993E-2</c:v>
                </c:pt>
                <c:pt idx="240">
                  <c:v>2.7663302663027925E-2</c:v>
                </c:pt>
                <c:pt idx="241">
                  <c:v>6.4831344871784977E-2</c:v>
                </c:pt>
                <c:pt idx="242">
                  <c:v>8.380766036171583E-2</c:v>
                </c:pt>
                <c:pt idx="243">
                  <c:v>-9.2767864274637731E-3</c:v>
                </c:pt>
                <c:pt idx="244">
                  <c:v>-3.4863317447137057E-3</c:v>
                </c:pt>
                <c:pt idx="245">
                  <c:v>-2.7892234515455368E-2</c:v>
                </c:pt>
                <c:pt idx="246">
                  <c:v>-2.6115541842849636E-2</c:v>
                </c:pt>
                <c:pt idx="247">
                  <c:v>-1.6811683672241371E-2</c:v>
                </c:pt>
                <c:pt idx="248">
                  <c:v>1.0481913652228718E-2</c:v>
                </c:pt>
                <c:pt idx="249">
                  <c:v>1.4400201614427476E-2</c:v>
                </c:pt>
                <c:pt idx="250">
                  <c:v>2.6502018998829723E-2</c:v>
                </c:pt>
                <c:pt idx="251">
                  <c:v>-3.8997575206907546E-2</c:v>
                </c:pt>
                <c:pt idx="252">
                  <c:v>3.8463127570903137E-2</c:v>
                </c:pt>
                <c:pt idx="253">
                  <c:v>-6.3892354673613311E-3</c:v>
                </c:pt>
                <c:pt idx="254">
                  <c:v>7.4669580839245783E-3</c:v>
                </c:pt>
                <c:pt idx="255">
                  <c:v>1.7456798327249706E-2</c:v>
                </c:pt>
                <c:pt idx="256">
                  <c:v>7.6770698403476872E-3</c:v>
                </c:pt>
                <c:pt idx="257">
                  <c:v>3.4355489505443755E-3</c:v>
                </c:pt>
                <c:pt idx="258">
                  <c:v>3.7766248697478744E-2</c:v>
                </c:pt>
                <c:pt idx="259">
                  <c:v>3.7857473215862629E-2</c:v>
                </c:pt>
                <c:pt idx="260">
                  <c:v>-5.2489108009852847E-2</c:v>
                </c:pt>
                <c:pt idx="261">
                  <c:v>-0.11333241313415723</c:v>
                </c:pt>
                <c:pt idx="262">
                  <c:v>1.5626675751488715E-3</c:v>
                </c:pt>
                <c:pt idx="263">
                  <c:v>5.4886935757527948E-2</c:v>
                </c:pt>
                <c:pt idx="264">
                  <c:v>7.0412940780856609E-2</c:v>
                </c:pt>
                <c:pt idx="265">
                  <c:v>4.7033446543171967E-3</c:v>
                </c:pt>
                <c:pt idx="266">
                  <c:v>1.5478558828403389E-2</c:v>
                </c:pt>
                <c:pt idx="267">
                  <c:v>-3.6609793465072963E-3</c:v>
                </c:pt>
                <c:pt idx="268">
                  <c:v>1.5129319353678054E-2</c:v>
                </c:pt>
                <c:pt idx="269">
                  <c:v>1.0661886507336257E-2</c:v>
                </c:pt>
                <c:pt idx="270">
                  <c:v>-1.710504404439506E-2</c:v>
                </c:pt>
                <c:pt idx="271">
                  <c:v>-1.9094181420666795E-2</c:v>
                </c:pt>
                <c:pt idx="272">
                  <c:v>4.6661433627380941E-2</c:v>
                </c:pt>
                <c:pt idx="273">
                  <c:v>2.41029810749307E-2</c:v>
                </c:pt>
                <c:pt idx="274">
                  <c:v>1.0938069804883155E-2</c:v>
                </c:pt>
                <c:pt idx="275">
                  <c:v>1.4788205144966309E-2</c:v>
                </c:pt>
                <c:pt idx="276">
                  <c:v>-4.2635456518788806E-2</c:v>
                </c:pt>
                <c:pt idx="277">
                  <c:v>4.1246667177537964E-3</c:v>
                </c:pt>
                <c:pt idx="278">
                  <c:v>-1.7626617405721814E-2</c:v>
                </c:pt>
                <c:pt idx="279">
                  <c:v>-1.2558703035176392E-2</c:v>
                </c:pt>
                <c:pt idx="280">
                  <c:v>-2.3665038707389358E-2</c:v>
                </c:pt>
                <c:pt idx="281">
                  <c:v>7.9239070871471914E-3</c:v>
                </c:pt>
                <c:pt idx="282">
                  <c:v>-1.9940877918888177E-2</c:v>
                </c:pt>
                <c:pt idx="283">
                  <c:v>6.2301430943780224E-3</c:v>
                </c:pt>
                <c:pt idx="284">
                  <c:v>9.7908120941201035E-3</c:v>
                </c:pt>
                <c:pt idx="285">
                  <c:v>3.2117812554851792E-2</c:v>
                </c:pt>
                <c:pt idx="286">
                  <c:v>-2.2512406393300127E-2</c:v>
                </c:pt>
                <c:pt idx="287">
                  <c:v>-2.7856432930513458E-2</c:v>
                </c:pt>
                <c:pt idx="288">
                  <c:v>1.8661966405686081E-2</c:v>
                </c:pt>
                <c:pt idx="289">
                  <c:v>2.5940751150317309E-2</c:v>
                </c:pt>
                <c:pt idx="290">
                  <c:v>8.739602383098094E-3</c:v>
                </c:pt>
                <c:pt idx="291">
                  <c:v>-1.4330354020831867E-2</c:v>
                </c:pt>
                <c:pt idx="292">
                  <c:v>-2.9998421831981235E-2</c:v>
                </c:pt>
                <c:pt idx="293">
                  <c:v>4.3828940475999091E-2</c:v>
                </c:pt>
                <c:pt idx="294">
                  <c:v>-4.1261972990891517E-3</c:v>
                </c:pt>
                <c:pt idx="295">
                  <c:v>-1.9232786506644874E-2</c:v>
                </c:pt>
                <c:pt idx="296">
                  <c:v>3.78418586768096E-2</c:v>
                </c:pt>
                <c:pt idx="297">
                  <c:v>1.4533185759182705E-2</c:v>
                </c:pt>
                <c:pt idx="298">
                  <c:v>-6.0466006459202878E-3</c:v>
                </c:pt>
                <c:pt idx="299">
                  <c:v>-3.5548251381280087E-2</c:v>
                </c:pt>
                <c:pt idx="300">
                  <c:v>-8.9753827425530092E-3</c:v>
                </c:pt>
                <c:pt idx="301">
                  <c:v>1.628289525547465E-2</c:v>
                </c:pt>
                <c:pt idx="302">
                  <c:v>-0.10467492313027837</c:v>
                </c:pt>
                <c:pt idx="303">
                  <c:v>-5.0533305500765527E-2</c:v>
                </c:pt>
                <c:pt idx="304">
                  <c:v>-0.20294085293791606</c:v>
                </c:pt>
                <c:pt idx="305">
                  <c:v>-0.20641662934321528</c:v>
                </c:pt>
                <c:pt idx="306">
                  <c:v>3.562435113835203E-2</c:v>
                </c:pt>
                <c:pt idx="307">
                  <c:v>1.8609775871560486E-2</c:v>
                </c:pt>
                <c:pt idx="308">
                  <c:v>0.13530187108160177</c:v>
                </c:pt>
                <c:pt idx="309">
                  <c:v>6.3943056479732058E-2</c:v>
                </c:pt>
                <c:pt idx="310">
                  <c:v>1.6465939233401936E-2</c:v>
                </c:pt>
                <c:pt idx="311">
                  <c:v>-8.5700922310648336E-3</c:v>
                </c:pt>
                <c:pt idx="312">
                  <c:v>-1.0184121272766428E-2</c:v>
                </c:pt>
                <c:pt idx="313">
                  <c:v>-4.3545317966985596E-2</c:v>
                </c:pt>
                <c:pt idx="314">
                  <c:v>0.10041904806204383</c:v>
                </c:pt>
                <c:pt idx="315">
                  <c:v>0.13044750433806129</c:v>
                </c:pt>
                <c:pt idx="316">
                  <c:v>-1.6857466335600792E-2</c:v>
                </c:pt>
                <c:pt idx="317">
                  <c:v>3.2875087091765527E-3</c:v>
                </c:pt>
                <c:pt idx="318">
                  <c:v>4.772475865275505E-2</c:v>
                </c:pt>
                <c:pt idx="319">
                  <c:v>-1.8824351619483697E-2</c:v>
                </c:pt>
                <c:pt idx="320">
                  <c:v>-6.1514912985126792E-3</c:v>
                </c:pt>
                <c:pt idx="321">
                  <c:v>-1.619053399876445E-3</c:v>
                </c:pt>
                <c:pt idx="322">
                  <c:v>-1.2035157902521887E-2</c:v>
                </c:pt>
                <c:pt idx="323">
                  <c:v>-2.0730536295377501E-2</c:v>
                </c:pt>
                <c:pt idx="324">
                  <c:v>-3.3949443086791854E-2</c:v>
                </c:pt>
                <c:pt idx="325">
                  <c:v>-1.7585745641857258E-2</c:v>
                </c:pt>
                <c:pt idx="326">
                  <c:v>-2.0079436472265635E-2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B-4617-AF01-7B58917A5125}"/>
            </c:ext>
          </c:extLst>
        </c:ser>
        <c:ser>
          <c:idx val="2"/>
          <c:order val="1"/>
          <c:tx>
            <c:v>Média CSMG3</c:v>
          </c:tx>
          <c:spPr>
            <a:ln w="6350" cap="rnd">
              <a:solidFill>
                <a:srgbClr val="5497D4"/>
              </a:solidFill>
              <a:round/>
            </a:ln>
            <a:effectLst/>
          </c:spPr>
          <c:marker>
            <c:symbol val="none"/>
          </c:marker>
          <c:val>
            <c:numRef>
              <c:f>Beta!$BI$15:$BI$341</c:f>
              <c:numCache>
                <c:formatCode>0.00%</c:formatCode>
                <c:ptCount val="327"/>
                <c:pt idx="0">
                  <c:v>2.1006371667672825E-3</c:v>
                </c:pt>
                <c:pt idx="1">
                  <c:v>2.1006371667672825E-3</c:v>
                </c:pt>
                <c:pt idx="2">
                  <c:v>2.1006371667672825E-3</c:v>
                </c:pt>
                <c:pt idx="3">
                  <c:v>2.1006371667672825E-3</c:v>
                </c:pt>
                <c:pt idx="4">
                  <c:v>2.1006371667672825E-3</c:v>
                </c:pt>
                <c:pt idx="5">
                  <c:v>2.1006371667672825E-3</c:v>
                </c:pt>
                <c:pt idx="6">
                  <c:v>2.1006371667672825E-3</c:v>
                </c:pt>
                <c:pt idx="7">
                  <c:v>2.1006371667672825E-3</c:v>
                </c:pt>
                <c:pt idx="8">
                  <c:v>2.1006371667672825E-3</c:v>
                </c:pt>
                <c:pt idx="9">
                  <c:v>2.1006371667672825E-3</c:v>
                </c:pt>
                <c:pt idx="10">
                  <c:v>2.1006371667672825E-3</c:v>
                </c:pt>
                <c:pt idx="11">
                  <c:v>2.1006371667672825E-3</c:v>
                </c:pt>
                <c:pt idx="12">
                  <c:v>2.1006371667672825E-3</c:v>
                </c:pt>
                <c:pt idx="13">
                  <c:v>2.1006371667672825E-3</c:v>
                </c:pt>
                <c:pt idx="14">
                  <c:v>2.1006371667672825E-3</c:v>
                </c:pt>
                <c:pt idx="15">
                  <c:v>2.1006371667672825E-3</c:v>
                </c:pt>
                <c:pt idx="16">
                  <c:v>2.1006371667672825E-3</c:v>
                </c:pt>
                <c:pt idx="17">
                  <c:v>2.1006371667672825E-3</c:v>
                </c:pt>
                <c:pt idx="18">
                  <c:v>2.1006371667672825E-3</c:v>
                </c:pt>
                <c:pt idx="19">
                  <c:v>2.1006371667672825E-3</c:v>
                </c:pt>
                <c:pt idx="20">
                  <c:v>2.1006371667672825E-3</c:v>
                </c:pt>
                <c:pt idx="21">
                  <c:v>2.1006371667672825E-3</c:v>
                </c:pt>
                <c:pt idx="22">
                  <c:v>2.1006371667672825E-3</c:v>
                </c:pt>
                <c:pt idx="23">
                  <c:v>2.1006371667672825E-3</c:v>
                </c:pt>
                <c:pt idx="24">
                  <c:v>2.1006371667672825E-3</c:v>
                </c:pt>
                <c:pt idx="25">
                  <c:v>2.1006371667672825E-3</c:v>
                </c:pt>
                <c:pt idx="26">
                  <c:v>2.1006371667672825E-3</c:v>
                </c:pt>
                <c:pt idx="27">
                  <c:v>2.1006371667672825E-3</c:v>
                </c:pt>
                <c:pt idx="28">
                  <c:v>2.1006371667672825E-3</c:v>
                </c:pt>
                <c:pt idx="29">
                  <c:v>2.1006371667672825E-3</c:v>
                </c:pt>
                <c:pt idx="30">
                  <c:v>2.1006371667672825E-3</c:v>
                </c:pt>
                <c:pt idx="31">
                  <c:v>2.1006371667672825E-3</c:v>
                </c:pt>
                <c:pt idx="32">
                  <c:v>2.1006371667672825E-3</c:v>
                </c:pt>
                <c:pt idx="33">
                  <c:v>2.1006371667672825E-3</c:v>
                </c:pt>
                <c:pt idx="34">
                  <c:v>2.1006371667672825E-3</c:v>
                </c:pt>
                <c:pt idx="35">
                  <c:v>2.1006371667672825E-3</c:v>
                </c:pt>
                <c:pt idx="36">
                  <c:v>2.1006371667672825E-3</c:v>
                </c:pt>
                <c:pt idx="37">
                  <c:v>2.1006371667672825E-3</c:v>
                </c:pt>
                <c:pt idx="38">
                  <c:v>2.1006371667672825E-3</c:v>
                </c:pt>
                <c:pt idx="39">
                  <c:v>2.1006371667672825E-3</c:v>
                </c:pt>
                <c:pt idx="40">
                  <c:v>2.1006371667672825E-3</c:v>
                </c:pt>
                <c:pt idx="41">
                  <c:v>2.1006371667672825E-3</c:v>
                </c:pt>
                <c:pt idx="42">
                  <c:v>2.1006371667672825E-3</c:v>
                </c:pt>
                <c:pt idx="43">
                  <c:v>2.1006371667672825E-3</c:v>
                </c:pt>
                <c:pt idx="44">
                  <c:v>2.1006371667672825E-3</c:v>
                </c:pt>
                <c:pt idx="45">
                  <c:v>2.1006371667672825E-3</c:v>
                </c:pt>
                <c:pt idx="46">
                  <c:v>2.1006371667672825E-3</c:v>
                </c:pt>
                <c:pt idx="47">
                  <c:v>2.1006371667672825E-3</c:v>
                </c:pt>
                <c:pt idx="48">
                  <c:v>2.1006371667672825E-3</c:v>
                </c:pt>
                <c:pt idx="49">
                  <c:v>2.1006371667672825E-3</c:v>
                </c:pt>
                <c:pt idx="50">
                  <c:v>2.1006371667672825E-3</c:v>
                </c:pt>
                <c:pt idx="51">
                  <c:v>2.1006371667672825E-3</c:v>
                </c:pt>
                <c:pt idx="52">
                  <c:v>2.1006371667672825E-3</c:v>
                </c:pt>
                <c:pt idx="53">
                  <c:v>2.1006371667672825E-3</c:v>
                </c:pt>
                <c:pt idx="54">
                  <c:v>2.1006371667672825E-3</c:v>
                </c:pt>
                <c:pt idx="55">
                  <c:v>2.1006371667672825E-3</c:v>
                </c:pt>
                <c:pt idx="56">
                  <c:v>2.1006371667672825E-3</c:v>
                </c:pt>
                <c:pt idx="57">
                  <c:v>2.1006371667672825E-3</c:v>
                </c:pt>
                <c:pt idx="58">
                  <c:v>2.1006371667672825E-3</c:v>
                </c:pt>
                <c:pt idx="59">
                  <c:v>2.1006371667672825E-3</c:v>
                </c:pt>
                <c:pt idx="60">
                  <c:v>2.1006371667672825E-3</c:v>
                </c:pt>
                <c:pt idx="61">
                  <c:v>2.1006371667672825E-3</c:v>
                </c:pt>
                <c:pt idx="62">
                  <c:v>2.1006371667672825E-3</c:v>
                </c:pt>
                <c:pt idx="63">
                  <c:v>2.1006371667672825E-3</c:v>
                </c:pt>
                <c:pt idx="64">
                  <c:v>2.1006371667672825E-3</c:v>
                </c:pt>
                <c:pt idx="65">
                  <c:v>2.1006371667672825E-3</c:v>
                </c:pt>
                <c:pt idx="66">
                  <c:v>2.1006371667672825E-3</c:v>
                </c:pt>
                <c:pt idx="67">
                  <c:v>2.1006371667672825E-3</c:v>
                </c:pt>
                <c:pt idx="68">
                  <c:v>2.1006371667672825E-3</c:v>
                </c:pt>
                <c:pt idx="69">
                  <c:v>2.1006371667672825E-3</c:v>
                </c:pt>
                <c:pt idx="70">
                  <c:v>2.1006371667672825E-3</c:v>
                </c:pt>
                <c:pt idx="71">
                  <c:v>2.1006371667672825E-3</c:v>
                </c:pt>
                <c:pt idx="72">
                  <c:v>2.1006371667672825E-3</c:v>
                </c:pt>
                <c:pt idx="73">
                  <c:v>2.1006371667672825E-3</c:v>
                </c:pt>
                <c:pt idx="74">
                  <c:v>2.1006371667672825E-3</c:v>
                </c:pt>
                <c:pt idx="75">
                  <c:v>2.1006371667672825E-3</c:v>
                </c:pt>
                <c:pt idx="76">
                  <c:v>2.1006371667672825E-3</c:v>
                </c:pt>
                <c:pt idx="77">
                  <c:v>2.1006371667672825E-3</c:v>
                </c:pt>
                <c:pt idx="78">
                  <c:v>2.1006371667672825E-3</c:v>
                </c:pt>
                <c:pt idx="79">
                  <c:v>2.1006371667672825E-3</c:v>
                </c:pt>
                <c:pt idx="80">
                  <c:v>2.1006371667672825E-3</c:v>
                </c:pt>
                <c:pt idx="81">
                  <c:v>2.1006371667672825E-3</c:v>
                </c:pt>
                <c:pt idx="82">
                  <c:v>2.1006371667672825E-3</c:v>
                </c:pt>
                <c:pt idx="83">
                  <c:v>2.1006371667672825E-3</c:v>
                </c:pt>
                <c:pt idx="84">
                  <c:v>2.1006371667672825E-3</c:v>
                </c:pt>
                <c:pt idx="85">
                  <c:v>2.1006371667672825E-3</c:v>
                </c:pt>
                <c:pt idx="86">
                  <c:v>2.1006371667672825E-3</c:v>
                </c:pt>
                <c:pt idx="87">
                  <c:v>2.1006371667672825E-3</c:v>
                </c:pt>
                <c:pt idx="88">
                  <c:v>2.1006371667672825E-3</c:v>
                </c:pt>
                <c:pt idx="89">
                  <c:v>2.1006371667672825E-3</c:v>
                </c:pt>
                <c:pt idx="90">
                  <c:v>2.1006371667672825E-3</c:v>
                </c:pt>
                <c:pt idx="91">
                  <c:v>2.1006371667672825E-3</c:v>
                </c:pt>
                <c:pt idx="92">
                  <c:v>2.1006371667672825E-3</c:v>
                </c:pt>
                <c:pt idx="93">
                  <c:v>2.1006371667672825E-3</c:v>
                </c:pt>
                <c:pt idx="94">
                  <c:v>2.1006371667672825E-3</c:v>
                </c:pt>
                <c:pt idx="95">
                  <c:v>2.1006371667672825E-3</c:v>
                </c:pt>
                <c:pt idx="96">
                  <c:v>2.1006371667672825E-3</c:v>
                </c:pt>
                <c:pt idx="97">
                  <c:v>2.1006371667672825E-3</c:v>
                </c:pt>
                <c:pt idx="98">
                  <c:v>2.1006371667672825E-3</c:v>
                </c:pt>
                <c:pt idx="99">
                  <c:v>2.1006371667672825E-3</c:v>
                </c:pt>
                <c:pt idx="100">
                  <c:v>2.1006371667672825E-3</c:v>
                </c:pt>
                <c:pt idx="101">
                  <c:v>2.1006371667672825E-3</c:v>
                </c:pt>
                <c:pt idx="102">
                  <c:v>2.1006371667672825E-3</c:v>
                </c:pt>
                <c:pt idx="103">
                  <c:v>2.1006371667672825E-3</c:v>
                </c:pt>
                <c:pt idx="104">
                  <c:v>2.1006371667672825E-3</c:v>
                </c:pt>
                <c:pt idx="105">
                  <c:v>2.1006371667672825E-3</c:v>
                </c:pt>
                <c:pt idx="106">
                  <c:v>2.1006371667672825E-3</c:v>
                </c:pt>
                <c:pt idx="107">
                  <c:v>2.1006371667672825E-3</c:v>
                </c:pt>
                <c:pt idx="108">
                  <c:v>2.1006371667672825E-3</c:v>
                </c:pt>
                <c:pt idx="109">
                  <c:v>2.1006371667672825E-3</c:v>
                </c:pt>
                <c:pt idx="110">
                  <c:v>2.1006371667672825E-3</c:v>
                </c:pt>
                <c:pt idx="111">
                  <c:v>2.1006371667672825E-3</c:v>
                </c:pt>
                <c:pt idx="112">
                  <c:v>2.1006371667672825E-3</c:v>
                </c:pt>
                <c:pt idx="113">
                  <c:v>2.1006371667672825E-3</c:v>
                </c:pt>
                <c:pt idx="114">
                  <c:v>2.1006371667672825E-3</c:v>
                </c:pt>
                <c:pt idx="115">
                  <c:v>2.1006371667672825E-3</c:v>
                </c:pt>
                <c:pt idx="116">
                  <c:v>2.1006371667672825E-3</c:v>
                </c:pt>
                <c:pt idx="117">
                  <c:v>2.1006371667672825E-3</c:v>
                </c:pt>
                <c:pt idx="118">
                  <c:v>2.1006371667672825E-3</c:v>
                </c:pt>
                <c:pt idx="119">
                  <c:v>2.1006371667672825E-3</c:v>
                </c:pt>
                <c:pt idx="120">
                  <c:v>2.1006371667672825E-3</c:v>
                </c:pt>
                <c:pt idx="121">
                  <c:v>2.1006371667672825E-3</c:v>
                </c:pt>
                <c:pt idx="122">
                  <c:v>2.1006371667672825E-3</c:v>
                </c:pt>
                <c:pt idx="123">
                  <c:v>2.1006371667672825E-3</c:v>
                </c:pt>
                <c:pt idx="124">
                  <c:v>2.1006371667672825E-3</c:v>
                </c:pt>
                <c:pt idx="125">
                  <c:v>2.1006371667672825E-3</c:v>
                </c:pt>
                <c:pt idx="126">
                  <c:v>2.1006371667672825E-3</c:v>
                </c:pt>
                <c:pt idx="127">
                  <c:v>2.1006371667672825E-3</c:v>
                </c:pt>
                <c:pt idx="128">
                  <c:v>2.1006371667672825E-3</c:v>
                </c:pt>
                <c:pt idx="129">
                  <c:v>2.1006371667672825E-3</c:v>
                </c:pt>
                <c:pt idx="130">
                  <c:v>2.1006371667672825E-3</c:v>
                </c:pt>
                <c:pt idx="131">
                  <c:v>2.1006371667672825E-3</c:v>
                </c:pt>
                <c:pt idx="132">
                  <c:v>2.1006371667672825E-3</c:v>
                </c:pt>
                <c:pt idx="133">
                  <c:v>2.1006371667672825E-3</c:v>
                </c:pt>
                <c:pt idx="134">
                  <c:v>2.1006371667672825E-3</c:v>
                </c:pt>
                <c:pt idx="135">
                  <c:v>2.1006371667672825E-3</c:v>
                </c:pt>
                <c:pt idx="136">
                  <c:v>2.1006371667672825E-3</c:v>
                </c:pt>
                <c:pt idx="137">
                  <c:v>2.1006371667672825E-3</c:v>
                </c:pt>
                <c:pt idx="138">
                  <c:v>2.1006371667672825E-3</c:v>
                </c:pt>
                <c:pt idx="139">
                  <c:v>2.1006371667672825E-3</c:v>
                </c:pt>
                <c:pt idx="140">
                  <c:v>2.1006371667672825E-3</c:v>
                </c:pt>
                <c:pt idx="141">
                  <c:v>2.1006371667672825E-3</c:v>
                </c:pt>
                <c:pt idx="142">
                  <c:v>2.1006371667672825E-3</c:v>
                </c:pt>
                <c:pt idx="143">
                  <c:v>2.1006371667672825E-3</c:v>
                </c:pt>
                <c:pt idx="144">
                  <c:v>2.1006371667672825E-3</c:v>
                </c:pt>
                <c:pt idx="145">
                  <c:v>2.1006371667672825E-3</c:v>
                </c:pt>
                <c:pt idx="146">
                  <c:v>2.1006371667672825E-3</c:v>
                </c:pt>
                <c:pt idx="147">
                  <c:v>2.1006371667672825E-3</c:v>
                </c:pt>
                <c:pt idx="148">
                  <c:v>2.1006371667672825E-3</c:v>
                </c:pt>
                <c:pt idx="149">
                  <c:v>2.1006371667672825E-3</c:v>
                </c:pt>
                <c:pt idx="150">
                  <c:v>2.1006371667672825E-3</c:v>
                </c:pt>
                <c:pt idx="151">
                  <c:v>2.1006371667672825E-3</c:v>
                </c:pt>
                <c:pt idx="152">
                  <c:v>2.1006371667672825E-3</c:v>
                </c:pt>
                <c:pt idx="153">
                  <c:v>2.1006371667672825E-3</c:v>
                </c:pt>
                <c:pt idx="154">
                  <c:v>2.1006371667672825E-3</c:v>
                </c:pt>
                <c:pt idx="155">
                  <c:v>2.1006371667672825E-3</c:v>
                </c:pt>
                <c:pt idx="156">
                  <c:v>2.1006371667672825E-3</c:v>
                </c:pt>
                <c:pt idx="157">
                  <c:v>2.1006371667672825E-3</c:v>
                </c:pt>
                <c:pt idx="158">
                  <c:v>2.1006371667672825E-3</c:v>
                </c:pt>
                <c:pt idx="159">
                  <c:v>2.1006371667672825E-3</c:v>
                </c:pt>
                <c:pt idx="160">
                  <c:v>2.1006371667672825E-3</c:v>
                </c:pt>
                <c:pt idx="161">
                  <c:v>2.1006371667672825E-3</c:v>
                </c:pt>
                <c:pt idx="162">
                  <c:v>2.1006371667672825E-3</c:v>
                </c:pt>
                <c:pt idx="163">
                  <c:v>2.1006371667672825E-3</c:v>
                </c:pt>
                <c:pt idx="164">
                  <c:v>2.1006371667672825E-3</c:v>
                </c:pt>
                <c:pt idx="165">
                  <c:v>2.1006371667672825E-3</c:v>
                </c:pt>
                <c:pt idx="166">
                  <c:v>2.1006371667672825E-3</c:v>
                </c:pt>
                <c:pt idx="167">
                  <c:v>2.1006371667672825E-3</c:v>
                </c:pt>
                <c:pt idx="168">
                  <c:v>2.1006371667672825E-3</c:v>
                </c:pt>
                <c:pt idx="169">
                  <c:v>2.1006371667672825E-3</c:v>
                </c:pt>
                <c:pt idx="170">
                  <c:v>2.1006371667672825E-3</c:v>
                </c:pt>
                <c:pt idx="171">
                  <c:v>2.1006371667672825E-3</c:v>
                </c:pt>
                <c:pt idx="172">
                  <c:v>2.1006371667672825E-3</c:v>
                </c:pt>
                <c:pt idx="173">
                  <c:v>2.1006371667672825E-3</c:v>
                </c:pt>
                <c:pt idx="174">
                  <c:v>2.1006371667672825E-3</c:v>
                </c:pt>
                <c:pt idx="175">
                  <c:v>2.1006371667672825E-3</c:v>
                </c:pt>
                <c:pt idx="176">
                  <c:v>2.1006371667672825E-3</c:v>
                </c:pt>
                <c:pt idx="177">
                  <c:v>2.1006371667672825E-3</c:v>
                </c:pt>
                <c:pt idx="178">
                  <c:v>2.1006371667672825E-3</c:v>
                </c:pt>
                <c:pt idx="179">
                  <c:v>2.1006371667672825E-3</c:v>
                </c:pt>
                <c:pt idx="180">
                  <c:v>2.1006371667672825E-3</c:v>
                </c:pt>
                <c:pt idx="181">
                  <c:v>2.1006371667672825E-3</c:v>
                </c:pt>
                <c:pt idx="182">
                  <c:v>2.1006371667672825E-3</c:v>
                </c:pt>
                <c:pt idx="183">
                  <c:v>2.1006371667672825E-3</c:v>
                </c:pt>
                <c:pt idx="184">
                  <c:v>2.1006371667672825E-3</c:v>
                </c:pt>
                <c:pt idx="185">
                  <c:v>2.1006371667672825E-3</c:v>
                </c:pt>
                <c:pt idx="186">
                  <c:v>2.1006371667672825E-3</c:v>
                </c:pt>
                <c:pt idx="187">
                  <c:v>2.1006371667672825E-3</c:v>
                </c:pt>
                <c:pt idx="188">
                  <c:v>2.1006371667672825E-3</c:v>
                </c:pt>
                <c:pt idx="189">
                  <c:v>2.1006371667672825E-3</c:v>
                </c:pt>
                <c:pt idx="190">
                  <c:v>2.1006371667672825E-3</c:v>
                </c:pt>
                <c:pt idx="191">
                  <c:v>2.1006371667672825E-3</c:v>
                </c:pt>
                <c:pt idx="192">
                  <c:v>2.1006371667672825E-3</c:v>
                </c:pt>
                <c:pt idx="193">
                  <c:v>2.1006371667672825E-3</c:v>
                </c:pt>
                <c:pt idx="194">
                  <c:v>2.1006371667672825E-3</c:v>
                </c:pt>
                <c:pt idx="195">
                  <c:v>2.1006371667672825E-3</c:v>
                </c:pt>
                <c:pt idx="196">
                  <c:v>2.1006371667672825E-3</c:v>
                </c:pt>
                <c:pt idx="197">
                  <c:v>2.1006371667672825E-3</c:v>
                </c:pt>
                <c:pt idx="198">
                  <c:v>2.1006371667672825E-3</c:v>
                </c:pt>
                <c:pt idx="199">
                  <c:v>2.1006371667672825E-3</c:v>
                </c:pt>
                <c:pt idx="200">
                  <c:v>2.1006371667672825E-3</c:v>
                </c:pt>
                <c:pt idx="201">
                  <c:v>2.1006371667672825E-3</c:v>
                </c:pt>
                <c:pt idx="202">
                  <c:v>2.1006371667672825E-3</c:v>
                </c:pt>
                <c:pt idx="203">
                  <c:v>2.1006371667672825E-3</c:v>
                </c:pt>
                <c:pt idx="204">
                  <c:v>2.1006371667672825E-3</c:v>
                </c:pt>
                <c:pt idx="205">
                  <c:v>2.1006371667672825E-3</c:v>
                </c:pt>
                <c:pt idx="206">
                  <c:v>2.1006371667672825E-3</c:v>
                </c:pt>
                <c:pt idx="207">
                  <c:v>2.1006371667672825E-3</c:v>
                </c:pt>
                <c:pt idx="208">
                  <c:v>2.1006371667672825E-3</c:v>
                </c:pt>
                <c:pt idx="209">
                  <c:v>2.1006371667672825E-3</c:v>
                </c:pt>
                <c:pt idx="210">
                  <c:v>2.1006371667672825E-3</c:v>
                </c:pt>
                <c:pt idx="211">
                  <c:v>2.1006371667672825E-3</c:v>
                </c:pt>
                <c:pt idx="212">
                  <c:v>2.1006371667672825E-3</c:v>
                </c:pt>
                <c:pt idx="213">
                  <c:v>2.1006371667672825E-3</c:v>
                </c:pt>
                <c:pt idx="214">
                  <c:v>2.1006371667672825E-3</c:v>
                </c:pt>
                <c:pt idx="215">
                  <c:v>2.1006371667672825E-3</c:v>
                </c:pt>
                <c:pt idx="216">
                  <c:v>2.1006371667672825E-3</c:v>
                </c:pt>
                <c:pt idx="217">
                  <c:v>2.1006371667672825E-3</c:v>
                </c:pt>
                <c:pt idx="218">
                  <c:v>2.1006371667672825E-3</c:v>
                </c:pt>
                <c:pt idx="219">
                  <c:v>2.1006371667672825E-3</c:v>
                </c:pt>
                <c:pt idx="220">
                  <c:v>2.1006371667672825E-3</c:v>
                </c:pt>
                <c:pt idx="221">
                  <c:v>2.1006371667672825E-3</c:v>
                </c:pt>
                <c:pt idx="222">
                  <c:v>2.1006371667672825E-3</c:v>
                </c:pt>
                <c:pt idx="223">
                  <c:v>2.1006371667672825E-3</c:v>
                </c:pt>
                <c:pt idx="224">
                  <c:v>2.1006371667672825E-3</c:v>
                </c:pt>
                <c:pt idx="225">
                  <c:v>2.1006371667672825E-3</c:v>
                </c:pt>
                <c:pt idx="226">
                  <c:v>2.1006371667672825E-3</c:v>
                </c:pt>
                <c:pt idx="227">
                  <c:v>2.1006371667672825E-3</c:v>
                </c:pt>
                <c:pt idx="228">
                  <c:v>2.1006371667672825E-3</c:v>
                </c:pt>
                <c:pt idx="229">
                  <c:v>2.1006371667672825E-3</c:v>
                </c:pt>
                <c:pt idx="230">
                  <c:v>2.1006371667672825E-3</c:v>
                </c:pt>
                <c:pt idx="231">
                  <c:v>2.1006371667672825E-3</c:v>
                </c:pt>
                <c:pt idx="232">
                  <c:v>2.1006371667672825E-3</c:v>
                </c:pt>
                <c:pt idx="233">
                  <c:v>2.1006371667672825E-3</c:v>
                </c:pt>
                <c:pt idx="234">
                  <c:v>2.1006371667672825E-3</c:v>
                </c:pt>
                <c:pt idx="235">
                  <c:v>2.1006371667672825E-3</c:v>
                </c:pt>
                <c:pt idx="236">
                  <c:v>2.1006371667672825E-3</c:v>
                </c:pt>
                <c:pt idx="237">
                  <c:v>2.1006371667672825E-3</c:v>
                </c:pt>
                <c:pt idx="238">
                  <c:v>2.1006371667672825E-3</c:v>
                </c:pt>
                <c:pt idx="239">
                  <c:v>2.1006371667672825E-3</c:v>
                </c:pt>
                <c:pt idx="240">
                  <c:v>2.1006371667672825E-3</c:v>
                </c:pt>
                <c:pt idx="241">
                  <c:v>2.1006371667672825E-3</c:v>
                </c:pt>
                <c:pt idx="242">
                  <c:v>2.1006371667672825E-3</c:v>
                </c:pt>
                <c:pt idx="243">
                  <c:v>2.1006371667672825E-3</c:v>
                </c:pt>
                <c:pt idx="244">
                  <c:v>2.1006371667672825E-3</c:v>
                </c:pt>
                <c:pt idx="245">
                  <c:v>2.1006371667672825E-3</c:v>
                </c:pt>
                <c:pt idx="246">
                  <c:v>2.1006371667672825E-3</c:v>
                </c:pt>
                <c:pt idx="247">
                  <c:v>2.1006371667672825E-3</c:v>
                </c:pt>
                <c:pt idx="248">
                  <c:v>2.1006371667672825E-3</c:v>
                </c:pt>
                <c:pt idx="249">
                  <c:v>2.1006371667672825E-3</c:v>
                </c:pt>
                <c:pt idx="250">
                  <c:v>2.1006371667672825E-3</c:v>
                </c:pt>
                <c:pt idx="251">
                  <c:v>2.1006371667672825E-3</c:v>
                </c:pt>
                <c:pt idx="252">
                  <c:v>2.1006371667672825E-3</c:v>
                </c:pt>
                <c:pt idx="253">
                  <c:v>2.1006371667672825E-3</c:v>
                </c:pt>
                <c:pt idx="254">
                  <c:v>2.1006371667672825E-3</c:v>
                </c:pt>
                <c:pt idx="255">
                  <c:v>2.1006371667672825E-3</c:v>
                </c:pt>
                <c:pt idx="256">
                  <c:v>2.1006371667672825E-3</c:v>
                </c:pt>
                <c:pt idx="257">
                  <c:v>2.1006371667672825E-3</c:v>
                </c:pt>
                <c:pt idx="258">
                  <c:v>2.1006371667672825E-3</c:v>
                </c:pt>
                <c:pt idx="259">
                  <c:v>2.1006371667672825E-3</c:v>
                </c:pt>
                <c:pt idx="260">
                  <c:v>2.1006371667672825E-3</c:v>
                </c:pt>
                <c:pt idx="261">
                  <c:v>2.1006371667672825E-3</c:v>
                </c:pt>
                <c:pt idx="262">
                  <c:v>2.1006371667672825E-3</c:v>
                </c:pt>
                <c:pt idx="263">
                  <c:v>2.1006371667672825E-3</c:v>
                </c:pt>
                <c:pt idx="264">
                  <c:v>2.1006371667672825E-3</c:v>
                </c:pt>
                <c:pt idx="265">
                  <c:v>2.1006371667672825E-3</c:v>
                </c:pt>
                <c:pt idx="266">
                  <c:v>2.1006371667672825E-3</c:v>
                </c:pt>
                <c:pt idx="267">
                  <c:v>2.1006371667672825E-3</c:v>
                </c:pt>
                <c:pt idx="268">
                  <c:v>2.1006371667672825E-3</c:v>
                </c:pt>
                <c:pt idx="269">
                  <c:v>2.1006371667672825E-3</c:v>
                </c:pt>
                <c:pt idx="270">
                  <c:v>2.1006371667672825E-3</c:v>
                </c:pt>
                <c:pt idx="271">
                  <c:v>2.1006371667672825E-3</c:v>
                </c:pt>
                <c:pt idx="272">
                  <c:v>2.1006371667672825E-3</c:v>
                </c:pt>
                <c:pt idx="273">
                  <c:v>2.1006371667672825E-3</c:v>
                </c:pt>
                <c:pt idx="274">
                  <c:v>2.1006371667672825E-3</c:v>
                </c:pt>
                <c:pt idx="275">
                  <c:v>2.1006371667672825E-3</c:v>
                </c:pt>
                <c:pt idx="276">
                  <c:v>2.1006371667672825E-3</c:v>
                </c:pt>
                <c:pt idx="277">
                  <c:v>2.1006371667672825E-3</c:v>
                </c:pt>
                <c:pt idx="278">
                  <c:v>2.1006371667672825E-3</c:v>
                </c:pt>
                <c:pt idx="279">
                  <c:v>2.1006371667672825E-3</c:v>
                </c:pt>
                <c:pt idx="280">
                  <c:v>2.1006371667672825E-3</c:v>
                </c:pt>
                <c:pt idx="281">
                  <c:v>2.1006371667672825E-3</c:v>
                </c:pt>
                <c:pt idx="282">
                  <c:v>2.1006371667672825E-3</c:v>
                </c:pt>
                <c:pt idx="283">
                  <c:v>2.1006371667672825E-3</c:v>
                </c:pt>
                <c:pt idx="284">
                  <c:v>2.1006371667672825E-3</c:v>
                </c:pt>
                <c:pt idx="285">
                  <c:v>2.1006371667672825E-3</c:v>
                </c:pt>
                <c:pt idx="286">
                  <c:v>2.1006371667672825E-3</c:v>
                </c:pt>
                <c:pt idx="287">
                  <c:v>2.1006371667672825E-3</c:v>
                </c:pt>
                <c:pt idx="288">
                  <c:v>2.1006371667672825E-3</c:v>
                </c:pt>
                <c:pt idx="289">
                  <c:v>2.1006371667672825E-3</c:v>
                </c:pt>
                <c:pt idx="290">
                  <c:v>2.1006371667672825E-3</c:v>
                </c:pt>
                <c:pt idx="291">
                  <c:v>2.1006371667672825E-3</c:v>
                </c:pt>
                <c:pt idx="292">
                  <c:v>2.1006371667672825E-3</c:v>
                </c:pt>
                <c:pt idx="293">
                  <c:v>2.1006371667672825E-3</c:v>
                </c:pt>
                <c:pt idx="294">
                  <c:v>2.1006371667672825E-3</c:v>
                </c:pt>
                <c:pt idx="295">
                  <c:v>2.1006371667672825E-3</c:v>
                </c:pt>
                <c:pt idx="296">
                  <c:v>2.1006371667672825E-3</c:v>
                </c:pt>
                <c:pt idx="297">
                  <c:v>2.1006371667672825E-3</c:v>
                </c:pt>
                <c:pt idx="298">
                  <c:v>2.1006371667672825E-3</c:v>
                </c:pt>
                <c:pt idx="299">
                  <c:v>2.1006371667672825E-3</c:v>
                </c:pt>
                <c:pt idx="300">
                  <c:v>2.1006371667672825E-3</c:v>
                </c:pt>
                <c:pt idx="301">
                  <c:v>2.1006371667672825E-3</c:v>
                </c:pt>
                <c:pt idx="302">
                  <c:v>2.1006371667672825E-3</c:v>
                </c:pt>
                <c:pt idx="303">
                  <c:v>2.1006371667672825E-3</c:v>
                </c:pt>
                <c:pt idx="304">
                  <c:v>2.1006371667672825E-3</c:v>
                </c:pt>
                <c:pt idx="305">
                  <c:v>2.1006371667672825E-3</c:v>
                </c:pt>
                <c:pt idx="306">
                  <c:v>2.1006371667672825E-3</c:v>
                </c:pt>
                <c:pt idx="307">
                  <c:v>2.1006371667672825E-3</c:v>
                </c:pt>
                <c:pt idx="308">
                  <c:v>2.1006371667672825E-3</c:v>
                </c:pt>
                <c:pt idx="309">
                  <c:v>2.1006371667672825E-3</c:v>
                </c:pt>
                <c:pt idx="310">
                  <c:v>2.1006371667672825E-3</c:v>
                </c:pt>
                <c:pt idx="311">
                  <c:v>2.1006371667672825E-3</c:v>
                </c:pt>
                <c:pt idx="312">
                  <c:v>2.1006371667672825E-3</c:v>
                </c:pt>
                <c:pt idx="313">
                  <c:v>2.1006371667672825E-3</c:v>
                </c:pt>
                <c:pt idx="314">
                  <c:v>2.1006371667672825E-3</c:v>
                </c:pt>
                <c:pt idx="315">
                  <c:v>2.1006371667672825E-3</c:v>
                </c:pt>
                <c:pt idx="316">
                  <c:v>2.1006371667672825E-3</c:v>
                </c:pt>
                <c:pt idx="317">
                  <c:v>2.1006371667672825E-3</c:v>
                </c:pt>
                <c:pt idx="318">
                  <c:v>2.1006371667672825E-3</c:v>
                </c:pt>
                <c:pt idx="319">
                  <c:v>2.1006371667672825E-3</c:v>
                </c:pt>
                <c:pt idx="320">
                  <c:v>2.1006371667672825E-3</c:v>
                </c:pt>
                <c:pt idx="321">
                  <c:v>2.1006371667672825E-3</c:v>
                </c:pt>
                <c:pt idx="322">
                  <c:v>2.1006371667672825E-3</c:v>
                </c:pt>
                <c:pt idx="323">
                  <c:v>2.1006371667672825E-3</c:v>
                </c:pt>
                <c:pt idx="324">
                  <c:v>2.1006371667672825E-3</c:v>
                </c:pt>
                <c:pt idx="325">
                  <c:v>2.1006371667672825E-3</c:v>
                </c:pt>
                <c:pt idx="326">
                  <c:v>2.1006371667672825E-3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B-4617-AF01-7B58917A5125}"/>
            </c:ext>
          </c:extLst>
        </c:ser>
        <c:ser>
          <c:idx val="4"/>
          <c:order val="2"/>
          <c:tx>
            <c:v>2,576 dp</c:v>
          </c:tx>
          <c:spPr>
            <a:ln w="11430" cap="rnd">
              <a:solidFill>
                <a:schemeClr val="accent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Beta!$BK$15:$BK$341</c:f>
              <c:numCache>
                <c:formatCode>0.00%</c:formatCode>
                <c:ptCount val="327"/>
                <c:pt idx="0">
                  <c:v>0.13657806401232669</c:v>
                </c:pt>
                <c:pt idx="1">
                  <c:v>0.13657806401232669</c:v>
                </c:pt>
                <c:pt idx="2">
                  <c:v>0.13657806401232669</c:v>
                </c:pt>
                <c:pt idx="3">
                  <c:v>0.13657806401232669</c:v>
                </c:pt>
                <c:pt idx="4">
                  <c:v>0.13657806401232669</c:v>
                </c:pt>
                <c:pt idx="5">
                  <c:v>0.13657806401232669</c:v>
                </c:pt>
                <c:pt idx="6">
                  <c:v>0.13657806401232669</c:v>
                </c:pt>
                <c:pt idx="7">
                  <c:v>0.13657806401232669</c:v>
                </c:pt>
                <c:pt idx="8">
                  <c:v>0.13657806401232669</c:v>
                </c:pt>
                <c:pt idx="9">
                  <c:v>0.13657806401232669</c:v>
                </c:pt>
                <c:pt idx="10">
                  <c:v>0.13657806401232669</c:v>
                </c:pt>
                <c:pt idx="11">
                  <c:v>0.13657806401232669</c:v>
                </c:pt>
                <c:pt idx="12">
                  <c:v>0.13657806401232669</c:v>
                </c:pt>
                <c:pt idx="13">
                  <c:v>0.13657806401232669</c:v>
                </c:pt>
                <c:pt idx="14">
                  <c:v>0.13657806401232669</c:v>
                </c:pt>
                <c:pt idx="15">
                  <c:v>0.13657806401232669</c:v>
                </c:pt>
                <c:pt idx="16">
                  <c:v>0.13657806401232669</c:v>
                </c:pt>
                <c:pt idx="17">
                  <c:v>0.13657806401232669</c:v>
                </c:pt>
                <c:pt idx="18">
                  <c:v>0.13657806401232669</c:v>
                </c:pt>
                <c:pt idx="19">
                  <c:v>0.13657806401232669</c:v>
                </c:pt>
                <c:pt idx="20">
                  <c:v>0.13657806401232669</c:v>
                </c:pt>
                <c:pt idx="21">
                  <c:v>0.13657806401232669</c:v>
                </c:pt>
                <c:pt idx="22">
                  <c:v>0.13657806401232669</c:v>
                </c:pt>
                <c:pt idx="23">
                  <c:v>0.13657806401232669</c:v>
                </c:pt>
                <c:pt idx="24">
                  <c:v>0.13657806401232669</c:v>
                </c:pt>
                <c:pt idx="25">
                  <c:v>0.13657806401232669</c:v>
                </c:pt>
                <c:pt idx="26">
                  <c:v>0.13657806401232669</c:v>
                </c:pt>
                <c:pt idx="27">
                  <c:v>0.13657806401232669</c:v>
                </c:pt>
                <c:pt idx="28">
                  <c:v>0.13657806401232669</c:v>
                </c:pt>
                <c:pt idx="29">
                  <c:v>0.13657806401232669</c:v>
                </c:pt>
                <c:pt idx="30">
                  <c:v>0.13657806401232669</c:v>
                </c:pt>
                <c:pt idx="31">
                  <c:v>0.13657806401232669</c:v>
                </c:pt>
                <c:pt idx="32">
                  <c:v>0.13657806401232669</c:v>
                </c:pt>
                <c:pt idx="33">
                  <c:v>0.13657806401232669</c:v>
                </c:pt>
                <c:pt idx="34">
                  <c:v>0.13657806401232669</c:v>
                </c:pt>
                <c:pt idx="35">
                  <c:v>0.13657806401232669</c:v>
                </c:pt>
                <c:pt idx="36">
                  <c:v>0.13657806401232669</c:v>
                </c:pt>
                <c:pt idx="37">
                  <c:v>0.13657806401232669</c:v>
                </c:pt>
                <c:pt idx="38">
                  <c:v>0.13657806401232669</c:v>
                </c:pt>
                <c:pt idx="39">
                  <c:v>0.13657806401232669</c:v>
                </c:pt>
                <c:pt idx="40">
                  <c:v>0.13657806401232669</c:v>
                </c:pt>
                <c:pt idx="41">
                  <c:v>0.13657806401232669</c:v>
                </c:pt>
                <c:pt idx="42">
                  <c:v>0.13657806401232669</c:v>
                </c:pt>
                <c:pt idx="43">
                  <c:v>0.13657806401232669</c:v>
                </c:pt>
                <c:pt idx="44">
                  <c:v>0.13657806401232669</c:v>
                </c:pt>
                <c:pt idx="45">
                  <c:v>0.13657806401232669</c:v>
                </c:pt>
                <c:pt idx="46">
                  <c:v>0.13657806401232669</c:v>
                </c:pt>
                <c:pt idx="47">
                  <c:v>0.13657806401232669</c:v>
                </c:pt>
                <c:pt idx="48">
                  <c:v>0.13657806401232669</c:v>
                </c:pt>
                <c:pt idx="49">
                  <c:v>0.13657806401232669</c:v>
                </c:pt>
                <c:pt idx="50">
                  <c:v>0.13657806401232669</c:v>
                </c:pt>
                <c:pt idx="51">
                  <c:v>0.13657806401232669</c:v>
                </c:pt>
                <c:pt idx="52">
                  <c:v>0.13657806401232669</c:v>
                </c:pt>
                <c:pt idx="53">
                  <c:v>0.13657806401232669</c:v>
                </c:pt>
                <c:pt idx="54">
                  <c:v>0.13657806401232669</c:v>
                </c:pt>
                <c:pt idx="55">
                  <c:v>0.13657806401232669</c:v>
                </c:pt>
                <c:pt idx="56">
                  <c:v>0.13657806401232669</c:v>
                </c:pt>
                <c:pt idx="57">
                  <c:v>0.13657806401232669</c:v>
                </c:pt>
                <c:pt idx="58">
                  <c:v>0.13657806401232669</c:v>
                </c:pt>
                <c:pt idx="59">
                  <c:v>0.13657806401232669</c:v>
                </c:pt>
                <c:pt idx="60">
                  <c:v>0.13657806401232669</c:v>
                </c:pt>
                <c:pt idx="61">
                  <c:v>0.13657806401232669</c:v>
                </c:pt>
                <c:pt idx="62">
                  <c:v>0.13657806401232669</c:v>
                </c:pt>
                <c:pt idx="63">
                  <c:v>0.13657806401232669</c:v>
                </c:pt>
                <c:pt idx="64">
                  <c:v>0.13657806401232669</c:v>
                </c:pt>
                <c:pt idx="65">
                  <c:v>0.13657806401232669</c:v>
                </c:pt>
                <c:pt idx="66">
                  <c:v>0.13657806401232669</c:v>
                </c:pt>
                <c:pt idx="67">
                  <c:v>0.13657806401232669</c:v>
                </c:pt>
                <c:pt idx="68">
                  <c:v>0.13657806401232669</c:v>
                </c:pt>
                <c:pt idx="69">
                  <c:v>0.13657806401232669</c:v>
                </c:pt>
                <c:pt idx="70">
                  <c:v>0.13657806401232669</c:v>
                </c:pt>
                <c:pt idx="71">
                  <c:v>0.13657806401232669</c:v>
                </c:pt>
                <c:pt idx="72">
                  <c:v>0.13657806401232669</c:v>
                </c:pt>
                <c:pt idx="73">
                  <c:v>0.13657806401232669</c:v>
                </c:pt>
                <c:pt idx="74">
                  <c:v>0.13657806401232669</c:v>
                </c:pt>
                <c:pt idx="75">
                  <c:v>0.13657806401232669</c:v>
                </c:pt>
                <c:pt idx="76">
                  <c:v>0.13657806401232669</c:v>
                </c:pt>
                <c:pt idx="77">
                  <c:v>0.13657806401232669</c:v>
                </c:pt>
                <c:pt idx="78">
                  <c:v>0.13657806401232669</c:v>
                </c:pt>
                <c:pt idx="79">
                  <c:v>0.13657806401232669</c:v>
                </c:pt>
                <c:pt idx="80">
                  <c:v>0.13657806401232669</c:v>
                </c:pt>
                <c:pt idx="81">
                  <c:v>0.13657806401232669</c:v>
                </c:pt>
                <c:pt idx="82">
                  <c:v>0.13657806401232669</c:v>
                </c:pt>
                <c:pt idx="83">
                  <c:v>0.13657806401232669</c:v>
                </c:pt>
                <c:pt idx="84">
                  <c:v>0.13657806401232669</c:v>
                </c:pt>
                <c:pt idx="85">
                  <c:v>0.13657806401232669</c:v>
                </c:pt>
                <c:pt idx="86">
                  <c:v>0.13657806401232669</c:v>
                </c:pt>
                <c:pt idx="87">
                  <c:v>0.13657806401232669</c:v>
                </c:pt>
                <c:pt idx="88">
                  <c:v>0.13657806401232669</c:v>
                </c:pt>
                <c:pt idx="89">
                  <c:v>0.13657806401232669</c:v>
                </c:pt>
                <c:pt idx="90">
                  <c:v>0.13657806401232669</c:v>
                </c:pt>
                <c:pt idx="91">
                  <c:v>0.13657806401232669</c:v>
                </c:pt>
                <c:pt idx="92">
                  <c:v>0.13657806401232669</c:v>
                </c:pt>
                <c:pt idx="93">
                  <c:v>0.13657806401232669</c:v>
                </c:pt>
                <c:pt idx="94">
                  <c:v>0.13657806401232669</c:v>
                </c:pt>
                <c:pt idx="95">
                  <c:v>0.13657806401232669</c:v>
                </c:pt>
                <c:pt idx="96">
                  <c:v>0.13657806401232669</c:v>
                </c:pt>
                <c:pt idx="97">
                  <c:v>0.13657806401232669</c:v>
                </c:pt>
                <c:pt idx="98">
                  <c:v>0.13657806401232669</c:v>
                </c:pt>
                <c:pt idx="99">
                  <c:v>0.13657806401232669</c:v>
                </c:pt>
                <c:pt idx="100">
                  <c:v>0.13657806401232669</c:v>
                </c:pt>
                <c:pt idx="101">
                  <c:v>0.13657806401232669</c:v>
                </c:pt>
                <c:pt idx="102">
                  <c:v>0.13657806401232669</c:v>
                </c:pt>
                <c:pt idx="103">
                  <c:v>0.13657806401232669</c:v>
                </c:pt>
                <c:pt idx="104">
                  <c:v>0.13657806401232669</c:v>
                </c:pt>
                <c:pt idx="105">
                  <c:v>0.13657806401232669</c:v>
                </c:pt>
                <c:pt idx="106">
                  <c:v>0.13657806401232669</c:v>
                </c:pt>
                <c:pt idx="107">
                  <c:v>0.13657806401232669</c:v>
                </c:pt>
                <c:pt idx="108">
                  <c:v>0.13657806401232669</c:v>
                </c:pt>
                <c:pt idx="109">
                  <c:v>0.13657806401232669</c:v>
                </c:pt>
                <c:pt idx="110">
                  <c:v>0.13657806401232669</c:v>
                </c:pt>
                <c:pt idx="111">
                  <c:v>0.13657806401232669</c:v>
                </c:pt>
                <c:pt idx="112">
                  <c:v>0.13657806401232669</c:v>
                </c:pt>
                <c:pt idx="113">
                  <c:v>0.13657806401232669</c:v>
                </c:pt>
                <c:pt idx="114">
                  <c:v>0.13657806401232669</c:v>
                </c:pt>
                <c:pt idx="115">
                  <c:v>0.13657806401232669</c:v>
                </c:pt>
                <c:pt idx="116">
                  <c:v>0.13657806401232669</c:v>
                </c:pt>
                <c:pt idx="117">
                  <c:v>0.13657806401232669</c:v>
                </c:pt>
                <c:pt idx="118">
                  <c:v>0.13657806401232669</c:v>
                </c:pt>
                <c:pt idx="119">
                  <c:v>0.13657806401232669</c:v>
                </c:pt>
                <c:pt idx="120">
                  <c:v>0.13657806401232669</c:v>
                </c:pt>
                <c:pt idx="121">
                  <c:v>0.13657806401232669</c:v>
                </c:pt>
                <c:pt idx="122">
                  <c:v>0.13657806401232669</c:v>
                </c:pt>
                <c:pt idx="123">
                  <c:v>0.13657806401232669</c:v>
                </c:pt>
                <c:pt idx="124">
                  <c:v>0.13657806401232669</c:v>
                </c:pt>
                <c:pt idx="125">
                  <c:v>0.13657806401232669</c:v>
                </c:pt>
                <c:pt idx="126">
                  <c:v>0.13657806401232669</c:v>
                </c:pt>
                <c:pt idx="127">
                  <c:v>0.13657806401232669</c:v>
                </c:pt>
                <c:pt idx="128">
                  <c:v>0.13657806401232669</c:v>
                </c:pt>
                <c:pt idx="129">
                  <c:v>0.13657806401232669</c:v>
                </c:pt>
                <c:pt idx="130">
                  <c:v>0.13657806401232669</c:v>
                </c:pt>
                <c:pt idx="131">
                  <c:v>0.13657806401232669</c:v>
                </c:pt>
                <c:pt idx="132">
                  <c:v>0.13657806401232669</c:v>
                </c:pt>
                <c:pt idx="133">
                  <c:v>0.13657806401232669</c:v>
                </c:pt>
                <c:pt idx="134">
                  <c:v>0.13657806401232669</c:v>
                </c:pt>
                <c:pt idx="135">
                  <c:v>0.13657806401232669</c:v>
                </c:pt>
                <c:pt idx="136">
                  <c:v>0.13657806401232669</c:v>
                </c:pt>
                <c:pt idx="137">
                  <c:v>0.13657806401232669</c:v>
                </c:pt>
                <c:pt idx="138">
                  <c:v>0.13657806401232669</c:v>
                </c:pt>
                <c:pt idx="139">
                  <c:v>0.13657806401232669</c:v>
                </c:pt>
                <c:pt idx="140">
                  <c:v>0.13657806401232669</c:v>
                </c:pt>
                <c:pt idx="141">
                  <c:v>0.13657806401232669</c:v>
                </c:pt>
                <c:pt idx="142">
                  <c:v>0.13657806401232669</c:v>
                </c:pt>
                <c:pt idx="143">
                  <c:v>0.13657806401232669</c:v>
                </c:pt>
                <c:pt idx="144">
                  <c:v>0.13657806401232669</c:v>
                </c:pt>
                <c:pt idx="145">
                  <c:v>0.13657806401232669</c:v>
                </c:pt>
                <c:pt idx="146">
                  <c:v>0.13657806401232669</c:v>
                </c:pt>
                <c:pt idx="147">
                  <c:v>0.13657806401232669</c:v>
                </c:pt>
                <c:pt idx="148">
                  <c:v>0.13657806401232669</c:v>
                </c:pt>
                <c:pt idx="149">
                  <c:v>0.13657806401232669</c:v>
                </c:pt>
                <c:pt idx="150">
                  <c:v>0.13657806401232669</c:v>
                </c:pt>
                <c:pt idx="151">
                  <c:v>0.13657806401232669</c:v>
                </c:pt>
                <c:pt idx="152">
                  <c:v>0.13657806401232669</c:v>
                </c:pt>
                <c:pt idx="153">
                  <c:v>0.13657806401232669</c:v>
                </c:pt>
                <c:pt idx="154">
                  <c:v>0.13657806401232669</c:v>
                </c:pt>
                <c:pt idx="155">
                  <c:v>0.13657806401232669</c:v>
                </c:pt>
                <c:pt idx="156">
                  <c:v>0.13657806401232669</c:v>
                </c:pt>
                <c:pt idx="157">
                  <c:v>0.13657806401232669</c:v>
                </c:pt>
                <c:pt idx="158">
                  <c:v>0.13657806401232669</c:v>
                </c:pt>
                <c:pt idx="159">
                  <c:v>0.13657806401232669</c:v>
                </c:pt>
                <c:pt idx="160">
                  <c:v>0.13657806401232669</c:v>
                </c:pt>
                <c:pt idx="161">
                  <c:v>0.13657806401232669</c:v>
                </c:pt>
                <c:pt idx="162">
                  <c:v>0.13657806401232669</c:v>
                </c:pt>
                <c:pt idx="163">
                  <c:v>0.13657806401232669</c:v>
                </c:pt>
                <c:pt idx="164">
                  <c:v>0.13657806401232669</c:v>
                </c:pt>
                <c:pt idx="165">
                  <c:v>0.13657806401232669</c:v>
                </c:pt>
                <c:pt idx="166">
                  <c:v>0.13657806401232669</c:v>
                </c:pt>
                <c:pt idx="167">
                  <c:v>0.13657806401232669</c:v>
                </c:pt>
                <c:pt idx="168">
                  <c:v>0.13657806401232669</c:v>
                </c:pt>
                <c:pt idx="169">
                  <c:v>0.13657806401232669</c:v>
                </c:pt>
                <c:pt idx="170">
                  <c:v>0.13657806401232669</c:v>
                </c:pt>
                <c:pt idx="171">
                  <c:v>0.13657806401232669</c:v>
                </c:pt>
                <c:pt idx="172">
                  <c:v>0.13657806401232669</c:v>
                </c:pt>
                <c:pt idx="173">
                  <c:v>0.13657806401232669</c:v>
                </c:pt>
                <c:pt idx="174">
                  <c:v>0.13657806401232669</c:v>
                </c:pt>
                <c:pt idx="175">
                  <c:v>0.13657806401232669</c:v>
                </c:pt>
                <c:pt idx="176">
                  <c:v>0.13657806401232669</c:v>
                </c:pt>
                <c:pt idx="177">
                  <c:v>0.13657806401232669</c:v>
                </c:pt>
                <c:pt idx="178">
                  <c:v>0.13657806401232669</c:v>
                </c:pt>
                <c:pt idx="179">
                  <c:v>0.13657806401232669</c:v>
                </c:pt>
                <c:pt idx="180">
                  <c:v>0.13657806401232669</c:v>
                </c:pt>
                <c:pt idx="181">
                  <c:v>0.13657806401232669</c:v>
                </c:pt>
                <c:pt idx="182">
                  <c:v>0.13657806401232669</c:v>
                </c:pt>
                <c:pt idx="183">
                  <c:v>0.13657806401232669</c:v>
                </c:pt>
                <c:pt idx="184">
                  <c:v>0.13657806401232669</c:v>
                </c:pt>
                <c:pt idx="185">
                  <c:v>0.13657806401232669</c:v>
                </c:pt>
                <c:pt idx="186">
                  <c:v>0.13657806401232669</c:v>
                </c:pt>
                <c:pt idx="187">
                  <c:v>0.13657806401232669</c:v>
                </c:pt>
                <c:pt idx="188">
                  <c:v>0.13657806401232669</c:v>
                </c:pt>
                <c:pt idx="189">
                  <c:v>0.13657806401232669</c:v>
                </c:pt>
                <c:pt idx="190">
                  <c:v>0.13657806401232669</c:v>
                </c:pt>
                <c:pt idx="191">
                  <c:v>0.13657806401232669</c:v>
                </c:pt>
                <c:pt idx="192">
                  <c:v>0.13657806401232669</c:v>
                </c:pt>
                <c:pt idx="193">
                  <c:v>0.13657806401232669</c:v>
                </c:pt>
                <c:pt idx="194">
                  <c:v>0.13657806401232669</c:v>
                </c:pt>
                <c:pt idx="195">
                  <c:v>0.13657806401232669</c:v>
                </c:pt>
                <c:pt idx="196">
                  <c:v>0.13657806401232669</c:v>
                </c:pt>
                <c:pt idx="197">
                  <c:v>0.13657806401232669</c:v>
                </c:pt>
                <c:pt idx="198">
                  <c:v>0.13657806401232669</c:v>
                </c:pt>
                <c:pt idx="199">
                  <c:v>0.13657806401232669</c:v>
                </c:pt>
                <c:pt idx="200">
                  <c:v>0.13657806401232669</c:v>
                </c:pt>
                <c:pt idx="201">
                  <c:v>0.13657806401232669</c:v>
                </c:pt>
                <c:pt idx="202">
                  <c:v>0.13657806401232669</c:v>
                </c:pt>
                <c:pt idx="203">
                  <c:v>0.13657806401232669</c:v>
                </c:pt>
                <c:pt idx="204">
                  <c:v>0.13657806401232669</c:v>
                </c:pt>
                <c:pt idx="205">
                  <c:v>0.13657806401232669</c:v>
                </c:pt>
                <c:pt idx="206">
                  <c:v>0.13657806401232669</c:v>
                </c:pt>
                <c:pt idx="207">
                  <c:v>0.13657806401232669</c:v>
                </c:pt>
                <c:pt idx="208">
                  <c:v>0.13657806401232669</c:v>
                </c:pt>
                <c:pt idx="209">
                  <c:v>0.13657806401232669</c:v>
                </c:pt>
                <c:pt idx="210">
                  <c:v>0.13657806401232669</c:v>
                </c:pt>
                <c:pt idx="211">
                  <c:v>0.13657806401232669</c:v>
                </c:pt>
                <c:pt idx="212">
                  <c:v>0.13657806401232669</c:v>
                </c:pt>
                <c:pt idx="213">
                  <c:v>0.13657806401232669</c:v>
                </c:pt>
                <c:pt idx="214">
                  <c:v>0.13657806401232669</c:v>
                </c:pt>
                <c:pt idx="215">
                  <c:v>0.13657806401232669</c:v>
                </c:pt>
                <c:pt idx="216">
                  <c:v>0.13657806401232669</c:v>
                </c:pt>
                <c:pt idx="217">
                  <c:v>0.13657806401232669</c:v>
                </c:pt>
                <c:pt idx="218">
                  <c:v>0.13657806401232669</c:v>
                </c:pt>
                <c:pt idx="219">
                  <c:v>0.13657806401232669</c:v>
                </c:pt>
                <c:pt idx="220">
                  <c:v>0.13657806401232669</c:v>
                </c:pt>
                <c:pt idx="221">
                  <c:v>0.13657806401232669</c:v>
                </c:pt>
                <c:pt idx="222">
                  <c:v>0.13657806401232669</c:v>
                </c:pt>
                <c:pt idx="223">
                  <c:v>0.13657806401232669</c:v>
                </c:pt>
                <c:pt idx="224">
                  <c:v>0.13657806401232669</c:v>
                </c:pt>
                <c:pt idx="225">
                  <c:v>0.13657806401232669</c:v>
                </c:pt>
                <c:pt idx="226">
                  <c:v>0.13657806401232669</c:v>
                </c:pt>
                <c:pt idx="227">
                  <c:v>0.13657806401232669</c:v>
                </c:pt>
                <c:pt idx="228">
                  <c:v>0.13657806401232669</c:v>
                </c:pt>
                <c:pt idx="229">
                  <c:v>0.13657806401232669</c:v>
                </c:pt>
                <c:pt idx="230">
                  <c:v>0.13657806401232669</c:v>
                </c:pt>
                <c:pt idx="231">
                  <c:v>0.13657806401232669</c:v>
                </c:pt>
                <c:pt idx="232">
                  <c:v>0.13657806401232669</c:v>
                </c:pt>
                <c:pt idx="233">
                  <c:v>0.13657806401232669</c:v>
                </c:pt>
                <c:pt idx="234">
                  <c:v>0.13657806401232669</c:v>
                </c:pt>
                <c:pt idx="235">
                  <c:v>0.13657806401232669</c:v>
                </c:pt>
                <c:pt idx="236">
                  <c:v>0.13657806401232669</c:v>
                </c:pt>
                <c:pt idx="237">
                  <c:v>0.13657806401232669</c:v>
                </c:pt>
                <c:pt idx="238">
                  <c:v>0.13657806401232669</c:v>
                </c:pt>
                <c:pt idx="239">
                  <c:v>0.13657806401232669</c:v>
                </c:pt>
                <c:pt idx="240">
                  <c:v>0.13657806401232669</c:v>
                </c:pt>
                <c:pt idx="241">
                  <c:v>0.13657806401232669</c:v>
                </c:pt>
                <c:pt idx="242">
                  <c:v>0.13657806401232669</c:v>
                </c:pt>
                <c:pt idx="243">
                  <c:v>0.13657806401232669</c:v>
                </c:pt>
                <c:pt idx="244">
                  <c:v>0.13657806401232669</c:v>
                </c:pt>
                <c:pt idx="245">
                  <c:v>0.13657806401232669</c:v>
                </c:pt>
                <c:pt idx="246">
                  <c:v>0.13657806401232669</c:v>
                </c:pt>
                <c:pt idx="247">
                  <c:v>0.13657806401232669</c:v>
                </c:pt>
                <c:pt idx="248">
                  <c:v>0.13657806401232669</c:v>
                </c:pt>
                <c:pt idx="249">
                  <c:v>0.13657806401232669</c:v>
                </c:pt>
                <c:pt idx="250">
                  <c:v>0.13657806401232669</c:v>
                </c:pt>
                <c:pt idx="251">
                  <c:v>0.13657806401232669</c:v>
                </c:pt>
                <c:pt idx="252">
                  <c:v>0.13657806401232669</c:v>
                </c:pt>
                <c:pt idx="253">
                  <c:v>0.13657806401232669</c:v>
                </c:pt>
                <c:pt idx="254">
                  <c:v>0.13657806401232669</c:v>
                </c:pt>
                <c:pt idx="255">
                  <c:v>0.13657806401232669</c:v>
                </c:pt>
                <c:pt idx="256">
                  <c:v>0.13657806401232669</c:v>
                </c:pt>
                <c:pt idx="257">
                  <c:v>0.13657806401232669</c:v>
                </c:pt>
                <c:pt idx="258">
                  <c:v>0.13657806401232669</c:v>
                </c:pt>
                <c:pt idx="259">
                  <c:v>0.13657806401232669</c:v>
                </c:pt>
                <c:pt idx="260">
                  <c:v>0.13657806401232669</c:v>
                </c:pt>
                <c:pt idx="261">
                  <c:v>0.13657806401232669</c:v>
                </c:pt>
                <c:pt idx="262">
                  <c:v>0.13657806401232669</c:v>
                </c:pt>
                <c:pt idx="263">
                  <c:v>0.13657806401232669</c:v>
                </c:pt>
                <c:pt idx="264">
                  <c:v>0.13657806401232669</c:v>
                </c:pt>
                <c:pt idx="265">
                  <c:v>0.13657806401232669</c:v>
                </c:pt>
                <c:pt idx="266">
                  <c:v>0.13657806401232669</c:v>
                </c:pt>
                <c:pt idx="267">
                  <c:v>0.13657806401232669</c:v>
                </c:pt>
                <c:pt idx="268">
                  <c:v>0.13657806401232669</c:v>
                </c:pt>
                <c:pt idx="269">
                  <c:v>0.13657806401232669</c:v>
                </c:pt>
                <c:pt idx="270">
                  <c:v>0.13657806401232669</c:v>
                </c:pt>
                <c:pt idx="271">
                  <c:v>0.13657806401232669</c:v>
                </c:pt>
                <c:pt idx="272">
                  <c:v>0.13657806401232669</c:v>
                </c:pt>
                <c:pt idx="273">
                  <c:v>0.13657806401232669</c:v>
                </c:pt>
                <c:pt idx="274">
                  <c:v>0.13657806401232669</c:v>
                </c:pt>
                <c:pt idx="275">
                  <c:v>0.13657806401232669</c:v>
                </c:pt>
                <c:pt idx="276">
                  <c:v>0.13657806401232669</c:v>
                </c:pt>
                <c:pt idx="277">
                  <c:v>0.13657806401232669</c:v>
                </c:pt>
                <c:pt idx="278">
                  <c:v>0.13657806401232669</c:v>
                </c:pt>
                <c:pt idx="279">
                  <c:v>0.13657806401232669</c:v>
                </c:pt>
                <c:pt idx="280">
                  <c:v>0.13657806401232669</c:v>
                </c:pt>
                <c:pt idx="281">
                  <c:v>0.13657806401232669</c:v>
                </c:pt>
                <c:pt idx="282">
                  <c:v>0.13657806401232669</c:v>
                </c:pt>
                <c:pt idx="283">
                  <c:v>0.13657806401232669</c:v>
                </c:pt>
                <c:pt idx="284">
                  <c:v>0.13657806401232669</c:v>
                </c:pt>
                <c:pt idx="285">
                  <c:v>0.13657806401232669</c:v>
                </c:pt>
                <c:pt idx="286">
                  <c:v>0.13657806401232669</c:v>
                </c:pt>
                <c:pt idx="287">
                  <c:v>0.13657806401232669</c:v>
                </c:pt>
                <c:pt idx="288">
                  <c:v>0.13657806401232669</c:v>
                </c:pt>
                <c:pt idx="289">
                  <c:v>0.13657806401232669</c:v>
                </c:pt>
                <c:pt idx="290">
                  <c:v>0.13657806401232669</c:v>
                </c:pt>
                <c:pt idx="291">
                  <c:v>0.13657806401232669</c:v>
                </c:pt>
                <c:pt idx="292">
                  <c:v>0.13657806401232669</c:v>
                </c:pt>
                <c:pt idx="293">
                  <c:v>0.13657806401232669</c:v>
                </c:pt>
                <c:pt idx="294">
                  <c:v>0.13657806401232669</c:v>
                </c:pt>
                <c:pt idx="295">
                  <c:v>0.13657806401232669</c:v>
                </c:pt>
                <c:pt idx="296">
                  <c:v>0.13657806401232669</c:v>
                </c:pt>
                <c:pt idx="297">
                  <c:v>0.13657806401232669</c:v>
                </c:pt>
                <c:pt idx="298">
                  <c:v>0.13657806401232669</c:v>
                </c:pt>
                <c:pt idx="299">
                  <c:v>0.13657806401232669</c:v>
                </c:pt>
                <c:pt idx="300">
                  <c:v>0.13657806401232669</c:v>
                </c:pt>
                <c:pt idx="301">
                  <c:v>0.13657806401232669</c:v>
                </c:pt>
                <c:pt idx="302">
                  <c:v>0.13657806401232669</c:v>
                </c:pt>
                <c:pt idx="303">
                  <c:v>0.13657806401232669</c:v>
                </c:pt>
                <c:pt idx="304">
                  <c:v>0.13657806401232669</c:v>
                </c:pt>
                <c:pt idx="305">
                  <c:v>0.13657806401232669</c:v>
                </c:pt>
                <c:pt idx="306">
                  <c:v>0.13657806401232669</c:v>
                </c:pt>
                <c:pt idx="307">
                  <c:v>0.13657806401232669</c:v>
                </c:pt>
                <c:pt idx="308">
                  <c:v>0.13657806401232669</c:v>
                </c:pt>
                <c:pt idx="309">
                  <c:v>0.13657806401232669</c:v>
                </c:pt>
                <c:pt idx="310">
                  <c:v>0.13657806401232669</c:v>
                </c:pt>
                <c:pt idx="311">
                  <c:v>0.13657806401232669</c:v>
                </c:pt>
                <c:pt idx="312">
                  <c:v>0.13657806401232669</c:v>
                </c:pt>
                <c:pt idx="313">
                  <c:v>0.13657806401232669</c:v>
                </c:pt>
                <c:pt idx="314">
                  <c:v>0.13657806401232669</c:v>
                </c:pt>
                <c:pt idx="315">
                  <c:v>0.13657806401232669</c:v>
                </c:pt>
                <c:pt idx="316">
                  <c:v>0.13657806401232669</c:v>
                </c:pt>
                <c:pt idx="317">
                  <c:v>0.13657806401232669</c:v>
                </c:pt>
                <c:pt idx="318">
                  <c:v>0.13657806401232669</c:v>
                </c:pt>
                <c:pt idx="319">
                  <c:v>0.13657806401232669</c:v>
                </c:pt>
                <c:pt idx="320">
                  <c:v>0.13657806401232669</c:v>
                </c:pt>
                <c:pt idx="321">
                  <c:v>0.13657806401232669</c:v>
                </c:pt>
                <c:pt idx="322">
                  <c:v>0.13657806401232669</c:v>
                </c:pt>
                <c:pt idx="323">
                  <c:v>0.13657806401232669</c:v>
                </c:pt>
                <c:pt idx="324">
                  <c:v>0.13657806401232669</c:v>
                </c:pt>
                <c:pt idx="325">
                  <c:v>0.13657806401232669</c:v>
                </c:pt>
                <c:pt idx="326">
                  <c:v>0.13657806401232669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2B-4617-AF01-7B58917A5125}"/>
            </c:ext>
          </c:extLst>
        </c:ser>
        <c:ser>
          <c:idx val="5"/>
          <c:order val="3"/>
          <c:spPr>
            <a:ln w="11430" cap="rnd">
              <a:solidFill>
                <a:schemeClr val="accent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Beta!$BL$15:$BL$341</c:f>
              <c:numCache>
                <c:formatCode>0.00%</c:formatCode>
                <c:ptCount val="327"/>
                <c:pt idx="0">
                  <c:v>-0.13237678967879213</c:v>
                </c:pt>
                <c:pt idx="1">
                  <c:v>-0.13237678967879213</c:v>
                </c:pt>
                <c:pt idx="2">
                  <c:v>-0.13237678967879213</c:v>
                </c:pt>
                <c:pt idx="3">
                  <c:v>-0.13237678967879213</c:v>
                </c:pt>
                <c:pt idx="4">
                  <c:v>-0.13237678967879213</c:v>
                </c:pt>
                <c:pt idx="5">
                  <c:v>-0.13237678967879213</c:v>
                </c:pt>
                <c:pt idx="6">
                  <c:v>-0.13237678967879213</c:v>
                </c:pt>
                <c:pt idx="7">
                  <c:v>-0.13237678967879213</c:v>
                </c:pt>
                <c:pt idx="8">
                  <c:v>-0.13237678967879213</c:v>
                </c:pt>
                <c:pt idx="9">
                  <c:v>-0.13237678967879213</c:v>
                </c:pt>
                <c:pt idx="10">
                  <c:v>-0.13237678967879213</c:v>
                </c:pt>
                <c:pt idx="11">
                  <c:v>-0.13237678967879213</c:v>
                </c:pt>
                <c:pt idx="12">
                  <c:v>-0.13237678967879213</c:v>
                </c:pt>
                <c:pt idx="13">
                  <c:v>-0.13237678967879213</c:v>
                </c:pt>
                <c:pt idx="14">
                  <c:v>-0.13237678967879213</c:v>
                </c:pt>
                <c:pt idx="15">
                  <c:v>-0.13237678967879213</c:v>
                </c:pt>
                <c:pt idx="16">
                  <c:v>-0.13237678967879213</c:v>
                </c:pt>
                <c:pt idx="17">
                  <c:v>-0.13237678967879213</c:v>
                </c:pt>
                <c:pt idx="18">
                  <c:v>-0.13237678967879213</c:v>
                </c:pt>
                <c:pt idx="19">
                  <c:v>-0.13237678967879213</c:v>
                </c:pt>
                <c:pt idx="20">
                  <c:v>-0.13237678967879213</c:v>
                </c:pt>
                <c:pt idx="21">
                  <c:v>-0.13237678967879213</c:v>
                </c:pt>
                <c:pt idx="22">
                  <c:v>-0.13237678967879213</c:v>
                </c:pt>
                <c:pt idx="23">
                  <c:v>-0.13237678967879213</c:v>
                </c:pt>
                <c:pt idx="24">
                  <c:v>-0.13237678967879213</c:v>
                </c:pt>
                <c:pt idx="25">
                  <c:v>-0.13237678967879213</c:v>
                </c:pt>
                <c:pt idx="26">
                  <c:v>-0.13237678967879213</c:v>
                </c:pt>
                <c:pt idx="27">
                  <c:v>-0.13237678967879213</c:v>
                </c:pt>
                <c:pt idx="28">
                  <c:v>-0.13237678967879213</c:v>
                </c:pt>
                <c:pt idx="29">
                  <c:v>-0.13237678967879213</c:v>
                </c:pt>
                <c:pt idx="30">
                  <c:v>-0.13237678967879213</c:v>
                </c:pt>
                <c:pt idx="31">
                  <c:v>-0.13237678967879213</c:v>
                </c:pt>
                <c:pt idx="32">
                  <c:v>-0.13237678967879213</c:v>
                </c:pt>
                <c:pt idx="33">
                  <c:v>-0.13237678967879213</c:v>
                </c:pt>
                <c:pt idx="34">
                  <c:v>-0.13237678967879213</c:v>
                </c:pt>
                <c:pt idx="35">
                  <c:v>-0.13237678967879213</c:v>
                </c:pt>
                <c:pt idx="36">
                  <c:v>-0.13237678967879213</c:v>
                </c:pt>
                <c:pt idx="37">
                  <c:v>-0.13237678967879213</c:v>
                </c:pt>
                <c:pt idx="38">
                  <c:v>-0.13237678967879213</c:v>
                </c:pt>
                <c:pt idx="39">
                  <c:v>-0.13237678967879213</c:v>
                </c:pt>
                <c:pt idx="40">
                  <c:v>-0.13237678967879213</c:v>
                </c:pt>
                <c:pt idx="41">
                  <c:v>-0.13237678967879213</c:v>
                </c:pt>
                <c:pt idx="42">
                  <c:v>-0.13237678967879213</c:v>
                </c:pt>
                <c:pt idx="43">
                  <c:v>-0.13237678967879213</c:v>
                </c:pt>
                <c:pt idx="44">
                  <c:v>-0.13237678967879213</c:v>
                </c:pt>
                <c:pt idx="45">
                  <c:v>-0.13237678967879213</c:v>
                </c:pt>
                <c:pt idx="46">
                  <c:v>-0.13237678967879213</c:v>
                </c:pt>
                <c:pt idx="47">
                  <c:v>-0.13237678967879213</c:v>
                </c:pt>
                <c:pt idx="48">
                  <c:v>-0.13237678967879213</c:v>
                </c:pt>
                <c:pt idx="49">
                  <c:v>-0.13237678967879213</c:v>
                </c:pt>
                <c:pt idx="50">
                  <c:v>-0.13237678967879213</c:v>
                </c:pt>
                <c:pt idx="51">
                  <c:v>-0.13237678967879213</c:v>
                </c:pt>
                <c:pt idx="52">
                  <c:v>-0.13237678967879213</c:v>
                </c:pt>
                <c:pt idx="53">
                  <c:v>-0.13237678967879213</c:v>
                </c:pt>
                <c:pt idx="54">
                  <c:v>-0.13237678967879213</c:v>
                </c:pt>
                <c:pt idx="55">
                  <c:v>-0.13237678967879213</c:v>
                </c:pt>
                <c:pt idx="56">
                  <c:v>-0.13237678967879213</c:v>
                </c:pt>
                <c:pt idx="57">
                  <c:v>-0.13237678967879213</c:v>
                </c:pt>
                <c:pt idx="58">
                  <c:v>-0.13237678967879213</c:v>
                </c:pt>
                <c:pt idx="59">
                  <c:v>-0.13237678967879213</c:v>
                </c:pt>
                <c:pt idx="60">
                  <c:v>-0.13237678967879213</c:v>
                </c:pt>
                <c:pt idx="61">
                  <c:v>-0.13237678967879213</c:v>
                </c:pt>
                <c:pt idx="62">
                  <c:v>-0.13237678967879213</c:v>
                </c:pt>
                <c:pt idx="63">
                  <c:v>-0.13237678967879213</c:v>
                </c:pt>
                <c:pt idx="64">
                  <c:v>-0.13237678967879213</c:v>
                </c:pt>
                <c:pt idx="65">
                  <c:v>-0.13237678967879213</c:v>
                </c:pt>
                <c:pt idx="66">
                  <c:v>-0.13237678967879213</c:v>
                </c:pt>
                <c:pt idx="67">
                  <c:v>-0.13237678967879213</c:v>
                </c:pt>
                <c:pt idx="68">
                  <c:v>-0.13237678967879213</c:v>
                </c:pt>
                <c:pt idx="69">
                  <c:v>-0.13237678967879213</c:v>
                </c:pt>
                <c:pt idx="70">
                  <c:v>-0.13237678967879213</c:v>
                </c:pt>
                <c:pt idx="71">
                  <c:v>-0.13237678967879213</c:v>
                </c:pt>
                <c:pt idx="72">
                  <c:v>-0.13237678967879213</c:v>
                </c:pt>
                <c:pt idx="73">
                  <c:v>-0.13237678967879213</c:v>
                </c:pt>
                <c:pt idx="74">
                  <c:v>-0.13237678967879213</c:v>
                </c:pt>
                <c:pt idx="75">
                  <c:v>-0.13237678967879213</c:v>
                </c:pt>
                <c:pt idx="76">
                  <c:v>-0.13237678967879213</c:v>
                </c:pt>
                <c:pt idx="77">
                  <c:v>-0.13237678967879213</c:v>
                </c:pt>
                <c:pt idx="78">
                  <c:v>-0.13237678967879213</c:v>
                </c:pt>
                <c:pt idx="79">
                  <c:v>-0.13237678967879213</c:v>
                </c:pt>
                <c:pt idx="80">
                  <c:v>-0.13237678967879213</c:v>
                </c:pt>
                <c:pt idx="81">
                  <c:v>-0.13237678967879213</c:v>
                </c:pt>
                <c:pt idx="82">
                  <c:v>-0.13237678967879213</c:v>
                </c:pt>
                <c:pt idx="83">
                  <c:v>-0.13237678967879213</c:v>
                </c:pt>
                <c:pt idx="84">
                  <c:v>-0.13237678967879213</c:v>
                </c:pt>
                <c:pt idx="85">
                  <c:v>-0.13237678967879213</c:v>
                </c:pt>
                <c:pt idx="86">
                  <c:v>-0.13237678967879213</c:v>
                </c:pt>
                <c:pt idx="87">
                  <c:v>-0.13237678967879213</c:v>
                </c:pt>
                <c:pt idx="88">
                  <c:v>-0.13237678967879213</c:v>
                </c:pt>
                <c:pt idx="89">
                  <c:v>-0.13237678967879213</c:v>
                </c:pt>
                <c:pt idx="90">
                  <c:v>-0.13237678967879213</c:v>
                </c:pt>
                <c:pt idx="91">
                  <c:v>-0.13237678967879213</c:v>
                </c:pt>
                <c:pt idx="92">
                  <c:v>-0.13237678967879213</c:v>
                </c:pt>
                <c:pt idx="93">
                  <c:v>-0.13237678967879213</c:v>
                </c:pt>
                <c:pt idx="94">
                  <c:v>-0.13237678967879213</c:v>
                </c:pt>
                <c:pt idx="95">
                  <c:v>-0.13237678967879213</c:v>
                </c:pt>
                <c:pt idx="96">
                  <c:v>-0.13237678967879213</c:v>
                </c:pt>
                <c:pt idx="97">
                  <c:v>-0.13237678967879213</c:v>
                </c:pt>
                <c:pt idx="98">
                  <c:v>-0.13237678967879213</c:v>
                </c:pt>
                <c:pt idx="99">
                  <c:v>-0.13237678967879213</c:v>
                </c:pt>
                <c:pt idx="100">
                  <c:v>-0.13237678967879213</c:v>
                </c:pt>
                <c:pt idx="101">
                  <c:v>-0.13237678967879213</c:v>
                </c:pt>
                <c:pt idx="102">
                  <c:v>-0.13237678967879213</c:v>
                </c:pt>
                <c:pt idx="103">
                  <c:v>-0.13237678967879213</c:v>
                </c:pt>
                <c:pt idx="104">
                  <c:v>-0.13237678967879213</c:v>
                </c:pt>
                <c:pt idx="105">
                  <c:v>-0.13237678967879213</c:v>
                </c:pt>
                <c:pt idx="106">
                  <c:v>-0.13237678967879213</c:v>
                </c:pt>
                <c:pt idx="107">
                  <c:v>-0.13237678967879213</c:v>
                </c:pt>
                <c:pt idx="108">
                  <c:v>-0.13237678967879213</c:v>
                </c:pt>
                <c:pt idx="109">
                  <c:v>-0.13237678967879213</c:v>
                </c:pt>
                <c:pt idx="110">
                  <c:v>-0.13237678967879213</c:v>
                </c:pt>
                <c:pt idx="111">
                  <c:v>-0.13237678967879213</c:v>
                </c:pt>
                <c:pt idx="112">
                  <c:v>-0.13237678967879213</c:v>
                </c:pt>
                <c:pt idx="113">
                  <c:v>-0.13237678967879213</c:v>
                </c:pt>
                <c:pt idx="114">
                  <c:v>-0.13237678967879213</c:v>
                </c:pt>
                <c:pt idx="115">
                  <c:v>-0.13237678967879213</c:v>
                </c:pt>
                <c:pt idx="116">
                  <c:v>-0.13237678967879213</c:v>
                </c:pt>
                <c:pt idx="117">
                  <c:v>-0.13237678967879213</c:v>
                </c:pt>
                <c:pt idx="118">
                  <c:v>-0.13237678967879213</c:v>
                </c:pt>
                <c:pt idx="119">
                  <c:v>-0.13237678967879213</c:v>
                </c:pt>
                <c:pt idx="120">
                  <c:v>-0.13237678967879213</c:v>
                </c:pt>
                <c:pt idx="121">
                  <c:v>-0.13237678967879213</c:v>
                </c:pt>
                <c:pt idx="122">
                  <c:v>-0.13237678967879213</c:v>
                </c:pt>
                <c:pt idx="123">
                  <c:v>-0.13237678967879213</c:v>
                </c:pt>
                <c:pt idx="124">
                  <c:v>-0.13237678967879213</c:v>
                </c:pt>
                <c:pt idx="125">
                  <c:v>-0.13237678967879213</c:v>
                </c:pt>
                <c:pt idx="126">
                  <c:v>-0.13237678967879213</c:v>
                </c:pt>
                <c:pt idx="127">
                  <c:v>-0.13237678967879213</c:v>
                </c:pt>
                <c:pt idx="128">
                  <c:v>-0.13237678967879213</c:v>
                </c:pt>
                <c:pt idx="129">
                  <c:v>-0.13237678967879213</c:v>
                </c:pt>
                <c:pt idx="130">
                  <c:v>-0.13237678967879213</c:v>
                </c:pt>
                <c:pt idx="131">
                  <c:v>-0.13237678967879213</c:v>
                </c:pt>
                <c:pt idx="132">
                  <c:v>-0.13237678967879213</c:v>
                </c:pt>
                <c:pt idx="133">
                  <c:v>-0.13237678967879213</c:v>
                </c:pt>
                <c:pt idx="134">
                  <c:v>-0.13237678967879213</c:v>
                </c:pt>
                <c:pt idx="135">
                  <c:v>-0.13237678967879213</c:v>
                </c:pt>
                <c:pt idx="136">
                  <c:v>-0.13237678967879213</c:v>
                </c:pt>
                <c:pt idx="137">
                  <c:v>-0.13237678967879213</c:v>
                </c:pt>
                <c:pt idx="138">
                  <c:v>-0.13237678967879213</c:v>
                </c:pt>
                <c:pt idx="139">
                  <c:v>-0.13237678967879213</c:v>
                </c:pt>
                <c:pt idx="140">
                  <c:v>-0.13237678967879213</c:v>
                </c:pt>
                <c:pt idx="141">
                  <c:v>-0.13237678967879213</c:v>
                </c:pt>
                <c:pt idx="142">
                  <c:v>-0.13237678967879213</c:v>
                </c:pt>
                <c:pt idx="143">
                  <c:v>-0.13237678967879213</c:v>
                </c:pt>
                <c:pt idx="144">
                  <c:v>-0.13237678967879213</c:v>
                </c:pt>
                <c:pt idx="145">
                  <c:v>-0.13237678967879213</c:v>
                </c:pt>
                <c:pt idx="146">
                  <c:v>-0.13237678967879213</c:v>
                </c:pt>
                <c:pt idx="147">
                  <c:v>-0.13237678967879213</c:v>
                </c:pt>
                <c:pt idx="148">
                  <c:v>-0.13237678967879213</c:v>
                </c:pt>
                <c:pt idx="149">
                  <c:v>-0.13237678967879213</c:v>
                </c:pt>
                <c:pt idx="150">
                  <c:v>-0.13237678967879213</c:v>
                </c:pt>
                <c:pt idx="151">
                  <c:v>-0.13237678967879213</c:v>
                </c:pt>
                <c:pt idx="152">
                  <c:v>-0.13237678967879213</c:v>
                </c:pt>
                <c:pt idx="153">
                  <c:v>-0.13237678967879213</c:v>
                </c:pt>
                <c:pt idx="154">
                  <c:v>-0.13237678967879213</c:v>
                </c:pt>
                <c:pt idx="155">
                  <c:v>-0.13237678967879213</c:v>
                </c:pt>
                <c:pt idx="156">
                  <c:v>-0.13237678967879213</c:v>
                </c:pt>
                <c:pt idx="157">
                  <c:v>-0.13237678967879213</c:v>
                </c:pt>
                <c:pt idx="158">
                  <c:v>-0.13237678967879213</c:v>
                </c:pt>
                <c:pt idx="159">
                  <c:v>-0.13237678967879213</c:v>
                </c:pt>
                <c:pt idx="160">
                  <c:v>-0.13237678967879213</c:v>
                </c:pt>
                <c:pt idx="161">
                  <c:v>-0.13237678967879213</c:v>
                </c:pt>
                <c:pt idx="162">
                  <c:v>-0.13237678967879213</c:v>
                </c:pt>
                <c:pt idx="163">
                  <c:v>-0.13237678967879213</c:v>
                </c:pt>
                <c:pt idx="164">
                  <c:v>-0.13237678967879213</c:v>
                </c:pt>
                <c:pt idx="165">
                  <c:v>-0.13237678967879213</c:v>
                </c:pt>
                <c:pt idx="166">
                  <c:v>-0.13237678967879213</c:v>
                </c:pt>
                <c:pt idx="167">
                  <c:v>-0.13237678967879213</c:v>
                </c:pt>
                <c:pt idx="168">
                  <c:v>-0.13237678967879213</c:v>
                </c:pt>
                <c:pt idx="169">
                  <c:v>-0.13237678967879213</c:v>
                </c:pt>
                <c:pt idx="170">
                  <c:v>-0.13237678967879213</c:v>
                </c:pt>
                <c:pt idx="171">
                  <c:v>-0.13237678967879213</c:v>
                </c:pt>
                <c:pt idx="172">
                  <c:v>-0.13237678967879213</c:v>
                </c:pt>
                <c:pt idx="173">
                  <c:v>-0.13237678967879213</c:v>
                </c:pt>
                <c:pt idx="174">
                  <c:v>-0.13237678967879213</c:v>
                </c:pt>
                <c:pt idx="175">
                  <c:v>-0.13237678967879213</c:v>
                </c:pt>
                <c:pt idx="176">
                  <c:v>-0.13237678967879213</c:v>
                </c:pt>
                <c:pt idx="177">
                  <c:v>-0.13237678967879213</c:v>
                </c:pt>
                <c:pt idx="178">
                  <c:v>-0.13237678967879213</c:v>
                </c:pt>
                <c:pt idx="179">
                  <c:v>-0.13237678967879213</c:v>
                </c:pt>
                <c:pt idx="180">
                  <c:v>-0.13237678967879213</c:v>
                </c:pt>
                <c:pt idx="181">
                  <c:v>-0.13237678967879213</c:v>
                </c:pt>
                <c:pt idx="182">
                  <c:v>-0.13237678967879213</c:v>
                </c:pt>
                <c:pt idx="183">
                  <c:v>-0.13237678967879213</c:v>
                </c:pt>
                <c:pt idx="184">
                  <c:v>-0.13237678967879213</c:v>
                </c:pt>
                <c:pt idx="185">
                  <c:v>-0.13237678967879213</c:v>
                </c:pt>
                <c:pt idx="186">
                  <c:v>-0.13237678967879213</c:v>
                </c:pt>
                <c:pt idx="187">
                  <c:v>-0.13237678967879213</c:v>
                </c:pt>
                <c:pt idx="188">
                  <c:v>-0.13237678967879213</c:v>
                </c:pt>
                <c:pt idx="189">
                  <c:v>-0.13237678967879213</c:v>
                </c:pt>
                <c:pt idx="190">
                  <c:v>-0.13237678967879213</c:v>
                </c:pt>
                <c:pt idx="191">
                  <c:v>-0.13237678967879213</c:v>
                </c:pt>
                <c:pt idx="192">
                  <c:v>-0.13237678967879213</c:v>
                </c:pt>
                <c:pt idx="193">
                  <c:v>-0.13237678967879213</c:v>
                </c:pt>
                <c:pt idx="194">
                  <c:v>-0.13237678967879213</c:v>
                </c:pt>
                <c:pt idx="195">
                  <c:v>-0.13237678967879213</c:v>
                </c:pt>
                <c:pt idx="196">
                  <c:v>-0.13237678967879213</c:v>
                </c:pt>
                <c:pt idx="197">
                  <c:v>-0.13237678967879213</c:v>
                </c:pt>
                <c:pt idx="198">
                  <c:v>-0.13237678967879213</c:v>
                </c:pt>
                <c:pt idx="199">
                  <c:v>-0.13237678967879213</c:v>
                </c:pt>
                <c:pt idx="200">
                  <c:v>-0.13237678967879213</c:v>
                </c:pt>
                <c:pt idx="201">
                  <c:v>-0.13237678967879213</c:v>
                </c:pt>
                <c:pt idx="202">
                  <c:v>-0.13237678967879213</c:v>
                </c:pt>
                <c:pt idx="203">
                  <c:v>-0.13237678967879213</c:v>
                </c:pt>
                <c:pt idx="204">
                  <c:v>-0.13237678967879213</c:v>
                </c:pt>
                <c:pt idx="205">
                  <c:v>-0.13237678967879213</c:v>
                </c:pt>
                <c:pt idx="206">
                  <c:v>-0.13237678967879213</c:v>
                </c:pt>
                <c:pt idx="207">
                  <c:v>-0.13237678967879213</c:v>
                </c:pt>
                <c:pt idx="208">
                  <c:v>-0.13237678967879213</c:v>
                </c:pt>
                <c:pt idx="209">
                  <c:v>-0.13237678967879213</c:v>
                </c:pt>
                <c:pt idx="210">
                  <c:v>-0.13237678967879213</c:v>
                </c:pt>
                <c:pt idx="211">
                  <c:v>-0.13237678967879213</c:v>
                </c:pt>
                <c:pt idx="212">
                  <c:v>-0.13237678967879213</c:v>
                </c:pt>
                <c:pt idx="213">
                  <c:v>-0.13237678967879213</c:v>
                </c:pt>
                <c:pt idx="214">
                  <c:v>-0.13237678967879213</c:v>
                </c:pt>
                <c:pt idx="215">
                  <c:v>-0.13237678967879213</c:v>
                </c:pt>
                <c:pt idx="216">
                  <c:v>-0.13237678967879213</c:v>
                </c:pt>
                <c:pt idx="217">
                  <c:v>-0.13237678967879213</c:v>
                </c:pt>
                <c:pt idx="218">
                  <c:v>-0.13237678967879213</c:v>
                </c:pt>
                <c:pt idx="219">
                  <c:v>-0.13237678967879213</c:v>
                </c:pt>
                <c:pt idx="220">
                  <c:v>-0.13237678967879213</c:v>
                </c:pt>
                <c:pt idx="221">
                  <c:v>-0.13237678967879213</c:v>
                </c:pt>
                <c:pt idx="222">
                  <c:v>-0.13237678967879213</c:v>
                </c:pt>
                <c:pt idx="223">
                  <c:v>-0.13237678967879213</c:v>
                </c:pt>
                <c:pt idx="224">
                  <c:v>-0.13237678967879213</c:v>
                </c:pt>
                <c:pt idx="225">
                  <c:v>-0.13237678967879213</c:v>
                </c:pt>
                <c:pt idx="226">
                  <c:v>-0.13237678967879213</c:v>
                </c:pt>
                <c:pt idx="227">
                  <c:v>-0.13237678967879213</c:v>
                </c:pt>
                <c:pt idx="228">
                  <c:v>-0.13237678967879213</c:v>
                </c:pt>
                <c:pt idx="229">
                  <c:v>-0.13237678967879213</c:v>
                </c:pt>
                <c:pt idx="230">
                  <c:v>-0.13237678967879213</c:v>
                </c:pt>
                <c:pt idx="231">
                  <c:v>-0.13237678967879213</c:v>
                </c:pt>
                <c:pt idx="232">
                  <c:v>-0.13237678967879213</c:v>
                </c:pt>
                <c:pt idx="233">
                  <c:v>-0.13237678967879213</c:v>
                </c:pt>
                <c:pt idx="234">
                  <c:v>-0.13237678967879213</c:v>
                </c:pt>
                <c:pt idx="235">
                  <c:v>-0.13237678967879213</c:v>
                </c:pt>
                <c:pt idx="236">
                  <c:v>-0.13237678967879213</c:v>
                </c:pt>
                <c:pt idx="237">
                  <c:v>-0.13237678967879213</c:v>
                </c:pt>
                <c:pt idx="238">
                  <c:v>-0.13237678967879213</c:v>
                </c:pt>
                <c:pt idx="239">
                  <c:v>-0.13237678967879213</c:v>
                </c:pt>
                <c:pt idx="240">
                  <c:v>-0.13237678967879213</c:v>
                </c:pt>
                <c:pt idx="241">
                  <c:v>-0.13237678967879213</c:v>
                </c:pt>
                <c:pt idx="242">
                  <c:v>-0.13237678967879213</c:v>
                </c:pt>
                <c:pt idx="243">
                  <c:v>-0.13237678967879213</c:v>
                </c:pt>
                <c:pt idx="244">
                  <c:v>-0.13237678967879213</c:v>
                </c:pt>
                <c:pt idx="245">
                  <c:v>-0.13237678967879213</c:v>
                </c:pt>
                <c:pt idx="246">
                  <c:v>-0.13237678967879213</c:v>
                </c:pt>
                <c:pt idx="247">
                  <c:v>-0.13237678967879213</c:v>
                </c:pt>
                <c:pt idx="248">
                  <c:v>-0.13237678967879213</c:v>
                </c:pt>
                <c:pt idx="249">
                  <c:v>-0.13237678967879213</c:v>
                </c:pt>
                <c:pt idx="250">
                  <c:v>-0.13237678967879213</c:v>
                </c:pt>
                <c:pt idx="251">
                  <c:v>-0.13237678967879213</c:v>
                </c:pt>
                <c:pt idx="252">
                  <c:v>-0.13237678967879213</c:v>
                </c:pt>
                <c:pt idx="253">
                  <c:v>-0.13237678967879213</c:v>
                </c:pt>
                <c:pt idx="254">
                  <c:v>-0.13237678967879213</c:v>
                </c:pt>
                <c:pt idx="255">
                  <c:v>-0.13237678967879213</c:v>
                </c:pt>
                <c:pt idx="256">
                  <c:v>-0.13237678967879213</c:v>
                </c:pt>
                <c:pt idx="257">
                  <c:v>-0.13237678967879213</c:v>
                </c:pt>
                <c:pt idx="258">
                  <c:v>-0.13237678967879213</c:v>
                </c:pt>
                <c:pt idx="259">
                  <c:v>-0.13237678967879213</c:v>
                </c:pt>
                <c:pt idx="260">
                  <c:v>-0.13237678967879213</c:v>
                </c:pt>
                <c:pt idx="261">
                  <c:v>-0.13237678967879213</c:v>
                </c:pt>
                <c:pt idx="262">
                  <c:v>-0.13237678967879213</c:v>
                </c:pt>
                <c:pt idx="263">
                  <c:v>-0.13237678967879213</c:v>
                </c:pt>
                <c:pt idx="264">
                  <c:v>-0.13237678967879213</c:v>
                </c:pt>
                <c:pt idx="265">
                  <c:v>-0.13237678967879213</c:v>
                </c:pt>
                <c:pt idx="266">
                  <c:v>-0.13237678967879213</c:v>
                </c:pt>
                <c:pt idx="267">
                  <c:v>-0.13237678967879213</c:v>
                </c:pt>
                <c:pt idx="268">
                  <c:v>-0.13237678967879213</c:v>
                </c:pt>
                <c:pt idx="269">
                  <c:v>-0.13237678967879213</c:v>
                </c:pt>
                <c:pt idx="270">
                  <c:v>-0.13237678967879213</c:v>
                </c:pt>
                <c:pt idx="271">
                  <c:v>-0.13237678967879213</c:v>
                </c:pt>
                <c:pt idx="272">
                  <c:v>-0.13237678967879213</c:v>
                </c:pt>
                <c:pt idx="273">
                  <c:v>-0.13237678967879213</c:v>
                </c:pt>
                <c:pt idx="274">
                  <c:v>-0.13237678967879213</c:v>
                </c:pt>
                <c:pt idx="275">
                  <c:v>-0.13237678967879213</c:v>
                </c:pt>
                <c:pt idx="276">
                  <c:v>-0.13237678967879213</c:v>
                </c:pt>
                <c:pt idx="277">
                  <c:v>-0.13237678967879213</c:v>
                </c:pt>
                <c:pt idx="278">
                  <c:v>-0.13237678967879213</c:v>
                </c:pt>
                <c:pt idx="279">
                  <c:v>-0.13237678967879213</c:v>
                </c:pt>
                <c:pt idx="280">
                  <c:v>-0.13237678967879213</c:v>
                </c:pt>
                <c:pt idx="281">
                  <c:v>-0.13237678967879213</c:v>
                </c:pt>
                <c:pt idx="282">
                  <c:v>-0.13237678967879213</c:v>
                </c:pt>
                <c:pt idx="283">
                  <c:v>-0.13237678967879213</c:v>
                </c:pt>
                <c:pt idx="284">
                  <c:v>-0.13237678967879213</c:v>
                </c:pt>
                <c:pt idx="285">
                  <c:v>-0.13237678967879213</c:v>
                </c:pt>
                <c:pt idx="286">
                  <c:v>-0.13237678967879213</c:v>
                </c:pt>
                <c:pt idx="287">
                  <c:v>-0.13237678967879213</c:v>
                </c:pt>
                <c:pt idx="288">
                  <c:v>-0.13237678967879213</c:v>
                </c:pt>
                <c:pt idx="289">
                  <c:v>-0.13237678967879213</c:v>
                </c:pt>
                <c:pt idx="290">
                  <c:v>-0.13237678967879213</c:v>
                </c:pt>
                <c:pt idx="291">
                  <c:v>-0.13237678967879213</c:v>
                </c:pt>
                <c:pt idx="292">
                  <c:v>-0.13237678967879213</c:v>
                </c:pt>
                <c:pt idx="293">
                  <c:v>-0.13237678967879213</c:v>
                </c:pt>
                <c:pt idx="294">
                  <c:v>-0.13237678967879213</c:v>
                </c:pt>
                <c:pt idx="295">
                  <c:v>-0.13237678967879213</c:v>
                </c:pt>
                <c:pt idx="296">
                  <c:v>-0.13237678967879213</c:v>
                </c:pt>
                <c:pt idx="297">
                  <c:v>-0.13237678967879213</c:v>
                </c:pt>
                <c:pt idx="298">
                  <c:v>-0.13237678967879213</c:v>
                </c:pt>
                <c:pt idx="299">
                  <c:v>-0.13237678967879213</c:v>
                </c:pt>
                <c:pt idx="300">
                  <c:v>-0.13237678967879213</c:v>
                </c:pt>
                <c:pt idx="301">
                  <c:v>-0.13237678967879213</c:v>
                </c:pt>
                <c:pt idx="302">
                  <c:v>-0.13237678967879213</c:v>
                </c:pt>
                <c:pt idx="303">
                  <c:v>-0.13237678967879213</c:v>
                </c:pt>
                <c:pt idx="304">
                  <c:v>-0.13237678967879213</c:v>
                </c:pt>
                <c:pt idx="305">
                  <c:v>-0.13237678967879213</c:v>
                </c:pt>
                <c:pt idx="306">
                  <c:v>-0.13237678967879213</c:v>
                </c:pt>
                <c:pt idx="307">
                  <c:v>-0.13237678967879213</c:v>
                </c:pt>
                <c:pt idx="308">
                  <c:v>-0.13237678967879213</c:v>
                </c:pt>
                <c:pt idx="309">
                  <c:v>-0.13237678967879213</c:v>
                </c:pt>
                <c:pt idx="310">
                  <c:v>-0.13237678967879213</c:v>
                </c:pt>
                <c:pt idx="311">
                  <c:v>-0.13237678967879213</c:v>
                </c:pt>
                <c:pt idx="312">
                  <c:v>-0.13237678967879213</c:v>
                </c:pt>
                <c:pt idx="313">
                  <c:v>-0.13237678967879213</c:v>
                </c:pt>
                <c:pt idx="314">
                  <c:v>-0.13237678967879213</c:v>
                </c:pt>
                <c:pt idx="315">
                  <c:v>-0.13237678967879213</c:v>
                </c:pt>
                <c:pt idx="316">
                  <c:v>-0.13237678967879213</c:v>
                </c:pt>
                <c:pt idx="317">
                  <c:v>-0.13237678967879213</c:v>
                </c:pt>
                <c:pt idx="318">
                  <c:v>-0.13237678967879213</c:v>
                </c:pt>
                <c:pt idx="319">
                  <c:v>-0.13237678967879213</c:v>
                </c:pt>
                <c:pt idx="320">
                  <c:v>-0.13237678967879213</c:v>
                </c:pt>
                <c:pt idx="321">
                  <c:v>-0.13237678967879213</c:v>
                </c:pt>
                <c:pt idx="322">
                  <c:v>-0.13237678967879213</c:v>
                </c:pt>
                <c:pt idx="323">
                  <c:v>-0.13237678967879213</c:v>
                </c:pt>
                <c:pt idx="324">
                  <c:v>-0.13237678967879213</c:v>
                </c:pt>
                <c:pt idx="325">
                  <c:v>-0.13237678967879213</c:v>
                </c:pt>
                <c:pt idx="326">
                  <c:v>-0.13237678967879213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2B-4617-AF01-7B58917A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876432"/>
        <c:axId val="1087273584"/>
      </c:lineChart>
      <c:dateAx>
        <c:axId val="1074876432"/>
        <c:scaling>
          <c:orientation val="minMax"/>
          <c:max val="44060"/>
          <c:min val="41776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accent3">
                <a:alpha val="98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7273584"/>
        <c:crosses val="autoZero"/>
        <c:auto val="1"/>
        <c:lblOffset val="100"/>
        <c:baseTimeUnit val="days"/>
        <c:majorUnit val="1"/>
        <c:majorTimeUnit val="months"/>
      </c:dateAx>
      <c:valAx>
        <c:axId val="1087273584"/>
        <c:scaling>
          <c:orientation val="minMax"/>
          <c:min val="-0.25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4876432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100" b="1">
                <a:solidFill>
                  <a:sysClr val="windowText" lastClr="000000"/>
                </a:solidFill>
              </a:rPr>
              <a:t>Retornos</a:t>
            </a:r>
            <a:r>
              <a:rPr lang="pt-BR" sz="1100" b="1" baseline="0">
                <a:solidFill>
                  <a:sysClr val="windowText" lastClr="000000"/>
                </a:solidFill>
              </a:rPr>
              <a:t> logarítmicos do Ibovespa (IBOV) </a:t>
            </a:r>
            <a:endParaRPr lang="pt-BR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4883843793422886"/>
          <c:y val="4.76190476190476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IBOV</c:v>
          </c:tx>
          <c:spPr>
            <a:ln w="1778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Beta!$B$15:$B$341</c:f>
              <c:numCache>
                <c:formatCode>m/d/yyyy</c:formatCode>
                <c:ptCount val="327"/>
                <c:pt idx="0">
                  <c:v>41778</c:v>
                </c:pt>
                <c:pt idx="1">
                  <c:v>41785</c:v>
                </c:pt>
                <c:pt idx="2">
                  <c:v>41792</c:v>
                </c:pt>
                <c:pt idx="3">
                  <c:v>41799</c:v>
                </c:pt>
                <c:pt idx="4">
                  <c:v>41806</c:v>
                </c:pt>
                <c:pt idx="5">
                  <c:v>41813</c:v>
                </c:pt>
                <c:pt idx="6">
                  <c:v>41820</c:v>
                </c:pt>
                <c:pt idx="7">
                  <c:v>41827</c:v>
                </c:pt>
                <c:pt idx="8">
                  <c:v>41834</c:v>
                </c:pt>
                <c:pt idx="9">
                  <c:v>41841</c:v>
                </c:pt>
                <c:pt idx="10">
                  <c:v>41848</c:v>
                </c:pt>
                <c:pt idx="11">
                  <c:v>41855</c:v>
                </c:pt>
                <c:pt idx="12">
                  <c:v>41862</c:v>
                </c:pt>
                <c:pt idx="13">
                  <c:v>41869</c:v>
                </c:pt>
                <c:pt idx="14">
                  <c:v>41876</c:v>
                </c:pt>
                <c:pt idx="15">
                  <c:v>41883</c:v>
                </c:pt>
                <c:pt idx="16">
                  <c:v>41890</c:v>
                </c:pt>
                <c:pt idx="17">
                  <c:v>41897</c:v>
                </c:pt>
                <c:pt idx="18">
                  <c:v>41904</c:v>
                </c:pt>
                <c:pt idx="19">
                  <c:v>41911</c:v>
                </c:pt>
                <c:pt idx="20">
                  <c:v>41918</c:v>
                </c:pt>
                <c:pt idx="21">
                  <c:v>41925</c:v>
                </c:pt>
                <c:pt idx="22">
                  <c:v>41932</c:v>
                </c:pt>
                <c:pt idx="23">
                  <c:v>41939</c:v>
                </c:pt>
                <c:pt idx="24">
                  <c:v>41946</c:v>
                </c:pt>
                <c:pt idx="25">
                  <c:v>41953</c:v>
                </c:pt>
                <c:pt idx="26">
                  <c:v>41960</c:v>
                </c:pt>
                <c:pt idx="27">
                  <c:v>41967</c:v>
                </c:pt>
                <c:pt idx="28">
                  <c:v>41974</c:v>
                </c:pt>
                <c:pt idx="29">
                  <c:v>41981</c:v>
                </c:pt>
                <c:pt idx="30">
                  <c:v>41988</c:v>
                </c:pt>
                <c:pt idx="31">
                  <c:v>41995</c:v>
                </c:pt>
                <c:pt idx="32">
                  <c:v>42002</c:v>
                </c:pt>
                <c:pt idx="33">
                  <c:v>42009</c:v>
                </c:pt>
                <c:pt idx="34">
                  <c:v>42016</c:v>
                </c:pt>
                <c:pt idx="35">
                  <c:v>42023</c:v>
                </c:pt>
                <c:pt idx="36">
                  <c:v>42030</c:v>
                </c:pt>
                <c:pt idx="37">
                  <c:v>42037</c:v>
                </c:pt>
                <c:pt idx="38">
                  <c:v>42044</c:v>
                </c:pt>
                <c:pt idx="39">
                  <c:v>42051</c:v>
                </c:pt>
                <c:pt idx="40">
                  <c:v>42058</c:v>
                </c:pt>
                <c:pt idx="41">
                  <c:v>42065</c:v>
                </c:pt>
                <c:pt idx="42">
                  <c:v>42072</c:v>
                </c:pt>
                <c:pt idx="43">
                  <c:v>42079</c:v>
                </c:pt>
                <c:pt idx="44">
                  <c:v>42086</c:v>
                </c:pt>
                <c:pt idx="45">
                  <c:v>42093</c:v>
                </c:pt>
                <c:pt idx="46">
                  <c:v>42100</c:v>
                </c:pt>
                <c:pt idx="47">
                  <c:v>42107</c:v>
                </c:pt>
                <c:pt idx="48">
                  <c:v>42114</c:v>
                </c:pt>
                <c:pt idx="49">
                  <c:v>42121</c:v>
                </c:pt>
                <c:pt idx="50">
                  <c:v>42128</c:v>
                </c:pt>
                <c:pt idx="51">
                  <c:v>42135</c:v>
                </c:pt>
                <c:pt idx="52">
                  <c:v>42142</c:v>
                </c:pt>
                <c:pt idx="53">
                  <c:v>42149</c:v>
                </c:pt>
                <c:pt idx="54">
                  <c:v>42156</c:v>
                </c:pt>
                <c:pt idx="55">
                  <c:v>42163</c:v>
                </c:pt>
                <c:pt idx="56">
                  <c:v>42170</c:v>
                </c:pt>
                <c:pt idx="57">
                  <c:v>42177</c:v>
                </c:pt>
                <c:pt idx="58">
                  <c:v>42184</c:v>
                </c:pt>
                <c:pt idx="59">
                  <c:v>42191</c:v>
                </c:pt>
                <c:pt idx="60">
                  <c:v>42198</c:v>
                </c:pt>
                <c:pt idx="61">
                  <c:v>42205</c:v>
                </c:pt>
                <c:pt idx="62">
                  <c:v>42212</c:v>
                </c:pt>
                <c:pt idx="63">
                  <c:v>42219</c:v>
                </c:pt>
                <c:pt idx="64">
                  <c:v>42226</c:v>
                </c:pt>
                <c:pt idx="65">
                  <c:v>42233</c:v>
                </c:pt>
                <c:pt idx="66">
                  <c:v>42240</c:v>
                </c:pt>
                <c:pt idx="67">
                  <c:v>42247</c:v>
                </c:pt>
                <c:pt idx="68">
                  <c:v>42254</c:v>
                </c:pt>
                <c:pt idx="69">
                  <c:v>42261</c:v>
                </c:pt>
                <c:pt idx="70">
                  <c:v>42268</c:v>
                </c:pt>
                <c:pt idx="71">
                  <c:v>42275</c:v>
                </c:pt>
                <c:pt idx="72">
                  <c:v>42282</c:v>
                </c:pt>
                <c:pt idx="73">
                  <c:v>42289</c:v>
                </c:pt>
                <c:pt idx="74">
                  <c:v>42296</c:v>
                </c:pt>
                <c:pt idx="75">
                  <c:v>42303</c:v>
                </c:pt>
                <c:pt idx="76">
                  <c:v>42310</c:v>
                </c:pt>
                <c:pt idx="77">
                  <c:v>42317</c:v>
                </c:pt>
                <c:pt idx="78">
                  <c:v>42324</c:v>
                </c:pt>
                <c:pt idx="79">
                  <c:v>42331</c:v>
                </c:pt>
                <c:pt idx="80">
                  <c:v>42338</c:v>
                </c:pt>
                <c:pt idx="81">
                  <c:v>42345</c:v>
                </c:pt>
                <c:pt idx="82">
                  <c:v>42352</c:v>
                </c:pt>
                <c:pt idx="83">
                  <c:v>42359</c:v>
                </c:pt>
                <c:pt idx="84">
                  <c:v>42366</c:v>
                </c:pt>
                <c:pt idx="85">
                  <c:v>42373</c:v>
                </c:pt>
                <c:pt idx="86">
                  <c:v>42380</c:v>
                </c:pt>
                <c:pt idx="87">
                  <c:v>42387</c:v>
                </c:pt>
                <c:pt idx="88">
                  <c:v>42394</c:v>
                </c:pt>
                <c:pt idx="89">
                  <c:v>42401</c:v>
                </c:pt>
                <c:pt idx="90">
                  <c:v>42408</c:v>
                </c:pt>
                <c:pt idx="91">
                  <c:v>42415</c:v>
                </c:pt>
                <c:pt idx="92">
                  <c:v>42422</c:v>
                </c:pt>
                <c:pt idx="93">
                  <c:v>42429</c:v>
                </c:pt>
                <c:pt idx="94">
                  <c:v>42436</c:v>
                </c:pt>
                <c:pt idx="95">
                  <c:v>42443</c:v>
                </c:pt>
                <c:pt idx="96">
                  <c:v>42450</c:v>
                </c:pt>
                <c:pt idx="97">
                  <c:v>42457</c:v>
                </c:pt>
                <c:pt idx="98">
                  <c:v>42464</c:v>
                </c:pt>
                <c:pt idx="99">
                  <c:v>42471</c:v>
                </c:pt>
                <c:pt idx="100">
                  <c:v>42478</c:v>
                </c:pt>
                <c:pt idx="101">
                  <c:v>42485</c:v>
                </c:pt>
                <c:pt idx="102">
                  <c:v>42492</c:v>
                </c:pt>
                <c:pt idx="103">
                  <c:v>42499</c:v>
                </c:pt>
                <c:pt idx="104">
                  <c:v>42506</c:v>
                </c:pt>
                <c:pt idx="105">
                  <c:v>42513</c:v>
                </c:pt>
                <c:pt idx="106">
                  <c:v>42520</c:v>
                </c:pt>
                <c:pt idx="107">
                  <c:v>42527</c:v>
                </c:pt>
                <c:pt idx="108">
                  <c:v>42534</c:v>
                </c:pt>
                <c:pt idx="109">
                  <c:v>42541</c:v>
                </c:pt>
                <c:pt idx="110">
                  <c:v>42548</c:v>
                </c:pt>
                <c:pt idx="111">
                  <c:v>42555</c:v>
                </c:pt>
                <c:pt idx="112">
                  <c:v>42562</c:v>
                </c:pt>
                <c:pt idx="113">
                  <c:v>42569</c:v>
                </c:pt>
                <c:pt idx="114">
                  <c:v>42576</c:v>
                </c:pt>
                <c:pt idx="115">
                  <c:v>42583</c:v>
                </c:pt>
                <c:pt idx="116">
                  <c:v>42590</c:v>
                </c:pt>
                <c:pt idx="117">
                  <c:v>42597</c:v>
                </c:pt>
                <c:pt idx="118">
                  <c:v>42604</c:v>
                </c:pt>
                <c:pt idx="119">
                  <c:v>42611</c:v>
                </c:pt>
                <c:pt idx="120">
                  <c:v>42618</c:v>
                </c:pt>
                <c:pt idx="121">
                  <c:v>42625</c:v>
                </c:pt>
                <c:pt idx="122">
                  <c:v>42632</c:v>
                </c:pt>
                <c:pt idx="123">
                  <c:v>42639</c:v>
                </c:pt>
                <c:pt idx="124">
                  <c:v>42646</c:v>
                </c:pt>
                <c:pt idx="125">
                  <c:v>42653</c:v>
                </c:pt>
                <c:pt idx="126">
                  <c:v>42660</c:v>
                </c:pt>
                <c:pt idx="127">
                  <c:v>42667</c:v>
                </c:pt>
                <c:pt idx="128">
                  <c:v>42674</c:v>
                </c:pt>
                <c:pt idx="129">
                  <c:v>42681</c:v>
                </c:pt>
                <c:pt idx="130">
                  <c:v>42688</c:v>
                </c:pt>
                <c:pt idx="131">
                  <c:v>42695</c:v>
                </c:pt>
                <c:pt idx="132">
                  <c:v>42702</c:v>
                </c:pt>
                <c:pt idx="133">
                  <c:v>42709</c:v>
                </c:pt>
                <c:pt idx="134">
                  <c:v>42716</c:v>
                </c:pt>
                <c:pt idx="135">
                  <c:v>42723</c:v>
                </c:pt>
                <c:pt idx="136">
                  <c:v>42730</c:v>
                </c:pt>
                <c:pt idx="137">
                  <c:v>42737</c:v>
                </c:pt>
                <c:pt idx="138">
                  <c:v>42744</c:v>
                </c:pt>
                <c:pt idx="139">
                  <c:v>42751</c:v>
                </c:pt>
                <c:pt idx="140">
                  <c:v>42758</c:v>
                </c:pt>
                <c:pt idx="141">
                  <c:v>42765</c:v>
                </c:pt>
                <c:pt idx="142">
                  <c:v>42772</c:v>
                </c:pt>
                <c:pt idx="143">
                  <c:v>42779</c:v>
                </c:pt>
                <c:pt idx="144">
                  <c:v>42786</c:v>
                </c:pt>
                <c:pt idx="145">
                  <c:v>42793</c:v>
                </c:pt>
                <c:pt idx="146">
                  <c:v>42800</c:v>
                </c:pt>
                <c:pt idx="147">
                  <c:v>42807</c:v>
                </c:pt>
                <c:pt idx="148">
                  <c:v>42814</c:v>
                </c:pt>
                <c:pt idx="149">
                  <c:v>42821</c:v>
                </c:pt>
                <c:pt idx="150">
                  <c:v>42828</c:v>
                </c:pt>
                <c:pt idx="151">
                  <c:v>42835</c:v>
                </c:pt>
                <c:pt idx="152">
                  <c:v>42842</c:v>
                </c:pt>
                <c:pt idx="153">
                  <c:v>42849</c:v>
                </c:pt>
                <c:pt idx="154">
                  <c:v>42856</c:v>
                </c:pt>
                <c:pt idx="155">
                  <c:v>42863</c:v>
                </c:pt>
                <c:pt idx="156">
                  <c:v>42870</c:v>
                </c:pt>
                <c:pt idx="157">
                  <c:v>42877</c:v>
                </c:pt>
                <c:pt idx="158">
                  <c:v>42884</c:v>
                </c:pt>
                <c:pt idx="159">
                  <c:v>42891</c:v>
                </c:pt>
                <c:pt idx="160">
                  <c:v>42898</c:v>
                </c:pt>
                <c:pt idx="161">
                  <c:v>42905</c:v>
                </c:pt>
                <c:pt idx="162">
                  <c:v>42912</c:v>
                </c:pt>
                <c:pt idx="163">
                  <c:v>42919</c:v>
                </c:pt>
                <c:pt idx="164">
                  <c:v>42926</c:v>
                </c:pt>
                <c:pt idx="165">
                  <c:v>42933</c:v>
                </c:pt>
                <c:pt idx="166">
                  <c:v>42940</c:v>
                </c:pt>
                <c:pt idx="167">
                  <c:v>42947</c:v>
                </c:pt>
                <c:pt idx="168">
                  <c:v>42954</c:v>
                </c:pt>
                <c:pt idx="169">
                  <c:v>42961</c:v>
                </c:pt>
                <c:pt idx="170">
                  <c:v>42968</c:v>
                </c:pt>
                <c:pt idx="171">
                  <c:v>42975</c:v>
                </c:pt>
                <c:pt idx="172">
                  <c:v>42982</c:v>
                </c:pt>
                <c:pt idx="173">
                  <c:v>42989</c:v>
                </c:pt>
                <c:pt idx="174">
                  <c:v>42996</c:v>
                </c:pt>
                <c:pt idx="175">
                  <c:v>43003</c:v>
                </c:pt>
                <c:pt idx="176">
                  <c:v>43010</c:v>
                </c:pt>
                <c:pt idx="177">
                  <c:v>43017</c:v>
                </c:pt>
                <c:pt idx="178">
                  <c:v>43024</c:v>
                </c:pt>
                <c:pt idx="179">
                  <c:v>43031</c:v>
                </c:pt>
                <c:pt idx="180">
                  <c:v>43038</c:v>
                </c:pt>
                <c:pt idx="181">
                  <c:v>43045</c:v>
                </c:pt>
                <c:pt idx="182">
                  <c:v>43052</c:v>
                </c:pt>
                <c:pt idx="183">
                  <c:v>43059</c:v>
                </c:pt>
                <c:pt idx="184">
                  <c:v>43066</c:v>
                </c:pt>
                <c:pt idx="185">
                  <c:v>43073</c:v>
                </c:pt>
                <c:pt idx="186">
                  <c:v>43080</c:v>
                </c:pt>
                <c:pt idx="187">
                  <c:v>43087</c:v>
                </c:pt>
                <c:pt idx="188">
                  <c:v>43094</c:v>
                </c:pt>
                <c:pt idx="189">
                  <c:v>43101</c:v>
                </c:pt>
                <c:pt idx="190">
                  <c:v>43108</c:v>
                </c:pt>
                <c:pt idx="191">
                  <c:v>43115</c:v>
                </c:pt>
                <c:pt idx="192">
                  <c:v>43122</c:v>
                </c:pt>
                <c:pt idx="193">
                  <c:v>43129</c:v>
                </c:pt>
                <c:pt idx="194">
                  <c:v>43136</c:v>
                </c:pt>
                <c:pt idx="195">
                  <c:v>43143</c:v>
                </c:pt>
                <c:pt idx="196">
                  <c:v>43150</c:v>
                </c:pt>
                <c:pt idx="197">
                  <c:v>43157</c:v>
                </c:pt>
                <c:pt idx="198">
                  <c:v>43164</c:v>
                </c:pt>
                <c:pt idx="199">
                  <c:v>43171</c:v>
                </c:pt>
                <c:pt idx="200">
                  <c:v>43178</c:v>
                </c:pt>
                <c:pt idx="201">
                  <c:v>43185</c:v>
                </c:pt>
                <c:pt idx="202">
                  <c:v>43192</c:v>
                </c:pt>
                <c:pt idx="203">
                  <c:v>43199</c:v>
                </c:pt>
                <c:pt idx="204">
                  <c:v>43206</c:v>
                </c:pt>
                <c:pt idx="205">
                  <c:v>43213</c:v>
                </c:pt>
                <c:pt idx="206">
                  <c:v>43220</c:v>
                </c:pt>
                <c:pt idx="207">
                  <c:v>43227</c:v>
                </c:pt>
                <c:pt idx="208">
                  <c:v>43234</c:v>
                </c:pt>
                <c:pt idx="209">
                  <c:v>43241</c:v>
                </c:pt>
                <c:pt idx="210">
                  <c:v>43248</c:v>
                </c:pt>
                <c:pt idx="211">
                  <c:v>43255</c:v>
                </c:pt>
                <c:pt idx="212">
                  <c:v>43262</c:v>
                </c:pt>
                <c:pt idx="213">
                  <c:v>43269</c:v>
                </c:pt>
                <c:pt idx="214">
                  <c:v>43276</c:v>
                </c:pt>
                <c:pt idx="215">
                  <c:v>43283</c:v>
                </c:pt>
                <c:pt idx="216">
                  <c:v>43290</c:v>
                </c:pt>
                <c:pt idx="217">
                  <c:v>43297</c:v>
                </c:pt>
                <c:pt idx="218">
                  <c:v>43304</c:v>
                </c:pt>
                <c:pt idx="219">
                  <c:v>43311</c:v>
                </c:pt>
                <c:pt idx="220">
                  <c:v>43318</c:v>
                </c:pt>
                <c:pt idx="221">
                  <c:v>43325</c:v>
                </c:pt>
                <c:pt idx="222">
                  <c:v>43332</c:v>
                </c:pt>
                <c:pt idx="223">
                  <c:v>43339</c:v>
                </c:pt>
                <c:pt idx="224">
                  <c:v>43346</c:v>
                </c:pt>
                <c:pt idx="225">
                  <c:v>43353</c:v>
                </c:pt>
                <c:pt idx="226">
                  <c:v>43360</c:v>
                </c:pt>
                <c:pt idx="227">
                  <c:v>43367</c:v>
                </c:pt>
                <c:pt idx="228">
                  <c:v>43374</c:v>
                </c:pt>
                <c:pt idx="229">
                  <c:v>43381</c:v>
                </c:pt>
                <c:pt idx="230">
                  <c:v>43388</c:v>
                </c:pt>
                <c:pt idx="231">
                  <c:v>43395</c:v>
                </c:pt>
                <c:pt idx="232">
                  <c:v>43402</c:v>
                </c:pt>
                <c:pt idx="233">
                  <c:v>43409</c:v>
                </c:pt>
                <c:pt idx="234">
                  <c:v>43416</c:v>
                </c:pt>
                <c:pt idx="235">
                  <c:v>43423</c:v>
                </c:pt>
                <c:pt idx="236">
                  <c:v>43430</c:v>
                </c:pt>
                <c:pt idx="237">
                  <c:v>43437</c:v>
                </c:pt>
                <c:pt idx="238">
                  <c:v>43444</c:v>
                </c:pt>
                <c:pt idx="239">
                  <c:v>43451</c:v>
                </c:pt>
                <c:pt idx="240">
                  <c:v>43458</c:v>
                </c:pt>
                <c:pt idx="241">
                  <c:v>43465</c:v>
                </c:pt>
                <c:pt idx="242">
                  <c:v>43472</c:v>
                </c:pt>
                <c:pt idx="243">
                  <c:v>43479</c:v>
                </c:pt>
                <c:pt idx="244">
                  <c:v>43486</c:v>
                </c:pt>
                <c:pt idx="245">
                  <c:v>43493</c:v>
                </c:pt>
                <c:pt idx="246">
                  <c:v>43500</c:v>
                </c:pt>
                <c:pt idx="247">
                  <c:v>43507</c:v>
                </c:pt>
                <c:pt idx="248">
                  <c:v>43514</c:v>
                </c:pt>
                <c:pt idx="249">
                  <c:v>43521</c:v>
                </c:pt>
                <c:pt idx="250">
                  <c:v>43528</c:v>
                </c:pt>
                <c:pt idx="251">
                  <c:v>43535</c:v>
                </c:pt>
                <c:pt idx="252">
                  <c:v>43542</c:v>
                </c:pt>
                <c:pt idx="253">
                  <c:v>43549</c:v>
                </c:pt>
                <c:pt idx="254">
                  <c:v>43556</c:v>
                </c:pt>
                <c:pt idx="255">
                  <c:v>43563</c:v>
                </c:pt>
                <c:pt idx="256">
                  <c:v>43570</c:v>
                </c:pt>
                <c:pt idx="257">
                  <c:v>43577</c:v>
                </c:pt>
                <c:pt idx="258">
                  <c:v>43584</c:v>
                </c:pt>
                <c:pt idx="259">
                  <c:v>43591</c:v>
                </c:pt>
                <c:pt idx="260">
                  <c:v>43598</c:v>
                </c:pt>
                <c:pt idx="261">
                  <c:v>43605</c:v>
                </c:pt>
                <c:pt idx="262">
                  <c:v>43612</c:v>
                </c:pt>
                <c:pt idx="263">
                  <c:v>43619</c:v>
                </c:pt>
                <c:pt idx="264">
                  <c:v>43626</c:v>
                </c:pt>
                <c:pt idx="265">
                  <c:v>43633</c:v>
                </c:pt>
                <c:pt idx="266">
                  <c:v>43640</c:v>
                </c:pt>
                <c:pt idx="267">
                  <c:v>43647</c:v>
                </c:pt>
                <c:pt idx="268">
                  <c:v>43654</c:v>
                </c:pt>
                <c:pt idx="269">
                  <c:v>43661</c:v>
                </c:pt>
                <c:pt idx="270">
                  <c:v>43668</c:v>
                </c:pt>
                <c:pt idx="271">
                  <c:v>43675</c:v>
                </c:pt>
                <c:pt idx="272">
                  <c:v>43682</c:v>
                </c:pt>
                <c:pt idx="273">
                  <c:v>43689</c:v>
                </c:pt>
                <c:pt idx="274">
                  <c:v>43696</c:v>
                </c:pt>
                <c:pt idx="275">
                  <c:v>43703</c:v>
                </c:pt>
                <c:pt idx="276">
                  <c:v>43710</c:v>
                </c:pt>
                <c:pt idx="277">
                  <c:v>43717</c:v>
                </c:pt>
                <c:pt idx="278">
                  <c:v>43724</c:v>
                </c:pt>
                <c:pt idx="279">
                  <c:v>43731</c:v>
                </c:pt>
                <c:pt idx="280">
                  <c:v>43738</c:v>
                </c:pt>
                <c:pt idx="281">
                  <c:v>43745</c:v>
                </c:pt>
                <c:pt idx="282">
                  <c:v>43752</c:v>
                </c:pt>
                <c:pt idx="283">
                  <c:v>43759</c:v>
                </c:pt>
                <c:pt idx="284">
                  <c:v>43766</c:v>
                </c:pt>
                <c:pt idx="285">
                  <c:v>43773</c:v>
                </c:pt>
                <c:pt idx="286">
                  <c:v>43780</c:v>
                </c:pt>
                <c:pt idx="287">
                  <c:v>43787</c:v>
                </c:pt>
                <c:pt idx="288">
                  <c:v>43794</c:v>
                </c:pt>
                <c:pt idx="289">
                  <c:v>43801</c:v>
                </c:pt>
                <c:pt idx="290">
                  <c:v>43808</c:v>
                </c:pt>
                <c:pt idx="291">
                  <c:v>43815</c:v>
                </c:pt>
                <c:pt idx="292">
                  <c:v>43822</c:v>
                </c:pt>
                <c:pt idx="293">
                  <c:v>43829</c:v>
                </c:pt>
                <c:pt idx="294">
                  <c:v>43836</c:v>
                </c:pt>
                <c:pt idx="295">
                  <c:v>43843</c:v>
                </c:pt>
                <c:pt idx="296">
                  <c:v>43850</c:v>
                </c:pt>
                <c:pt idx="297">
                  <c:v>43857</c:v>
                </c:pt>
                <c:pt idx="298">
                  <c:v>43864</c:v>
                </c:pt>
                <c:pt idx="299">
                  <c:v>43871</c:v>
                </c:pt>
                <c:pt idx="300">
                  <c:v>43878</c:v>
                </c:pt>
                <c:pt idx="301">
                  <c:v>43885</c:v>
                </c:pt>
                <c:pt idx="302">
                  <c:v>43892</c:v>
                </c:pt>
                <c:pt idx="303">
                  <c:v>43899</c:v>
                </c:pt>
                <c:pt idx="304">
                  <c:v>43906</c:v>
                </c:pt>
                <c:pt idx="305">
                  <c:v>43913</c:v>
                </c:pt>
                <c:pt idx="306">
                  <c:v>43920</c:v>
                </c:pt>
                <c:pt idx="307">
                  <c:v>43927</c:v>
                </c:pt>
                <c:pt idx="308">
                  <c:v>43934</c:v>
                </c:pt>
                <c:pt idx="309">
                  <c:v>43941</c:v>
                </c:pt>
                <c:pt idx="310">
                  <c:v>43948</c:v>
                </c:pt>
                <c:pt idx="311">
                  <c:v>43955</c:v>
                </c:pt>
                <c:pt idx="312">
                  <c:v>43962</c:v>
                </c:pt>
                <c:pt idx="313">
                  <c:v>43969</c:v>
                </c:pt>
                <c:pt idx="314">
                  <c:v>43976</c:v>
                </c:pt>
                <c:pt idx="315">
                  <c:v>43983</c:v>
                </c:pt>
                <c:pt idx="316">
                  <c:v>43990</c:v>
                </c:pt>
                <c:pt idx="317">
                  <c:v>43997</c:v>
                </c:pt>
                <c:pt idx="318">
                  <c:v>44004</c:v>
                </c:pt>
                <c:pt idx="319">
                  <c:v>44011</c:v>
                </c:pt>
                <c:pt idx="320">
                  <c:v>44018</c:v>
                </c:pt>
                <c:pt idx="321">
                  <c:v>44025</c:v>
                </c:pt>
                <c:pt idx="322">
                  <c:v>44032</c:v>
                </c:pt>
                <c:pt idx="323">
                  <c:v>44039</c:v>
                </c:pt>
                <c:pt idx="324">
                  <c:v>44046</c:v>
                </c:pt>
                <c:pt idx="325">
                  <c:v>44053</c:v>
                </c:pt>
                <c:pt idx="326">
                  <c:v>44060</c:v>
                </c:pt>
              </c:numCache>
            </c:numRef>
          </c:cat>
          <c:val>
            <c:numRef>
              <c:f>Beta!$J$15:$J$341</c:f>
              <c:numCache>
                <c:formatCode>0.00%</c:formatCode>
                <c:ptCount val="327"/>
                <c:pt idx="0">
                  <c:v>4.0787321400016802E-3</c:v>
                </c:pt>
                <c:pt idx="1">
                  <c:v>-2.4687696181611415E-2</c:v>
                </c:pt>
                <c:pt idx="2">
                  <c:v>-1.1617695876845743E-2</c:v>
                </c:pt>
                <c:pt idx="3">
                  <c:v>1.1210665273556868E-2</c:v>
                </c:pt>
                <c:pt idx="4">
                  <c:v>4.1375819808623149E-2</c:v>
                </c:pt>
                <c:pt idx="5">
                  <c:v>-3.6206250380069111E-3</c:v>
                </c:pt>
                <c:pt idx="6">
                  <c:v>-1.9985798716542109E-2</c:v>
                </c:pt>
                <c:pt idx="7">
                  <c:v>1.471604650510877E-3</c:v>
                </c:pt>
                <c:pt idx="8">
                  <c:v>2.0376430339456925E-2</c:v>
                </c:pt>
                <c:pt idx="9">
                  <c:v>3.0712313621594489E-2</c:v>
                </c:pt>
                <c:pt idx="10">
                  <c:v>2.425172370418446E-2</c:v>
                </c:pt>
                <c:pt idx="11">
                  <c:v>-2.2943957193314612E-2</c:v>
                </c:pt>
                <c:pt idx="12">
                  <c:v>-4.550883951153553E-3</c:v>
                </c:pt>
                <c:pt idx="13">
                  <c:v>4.4906721117167142E-3</c:v>
                </c:pt>
                <c:pt idx="14">
                  <c:v>4.2077050873682902E-2</c:v>
                </c:pt>
                <c:pt idx="15">
                  <c:v>3.0208684530319604E-2</c:v>
                </c:pt>
                <c:pt idx="16">
                  <c:v>3.0103707721273326E-3</c:v>
                </c:pt>
                <c:pt idx="17">
                  <c:v>-4.8177849331814196E-2</c:v>
                </c:pt>
                <c:pt idx="18">
                  <c:v>3.8362800427955762E-3</c:v>
                </c:pt>
                <c:pt idx="19">
                  <c:v>-3.5085923510630383E-2</c:v>
                </c:pt>
                <c:pt idx="20">
                  <c:v>-3.2588418552077177E-2</c:v>
                </c:pt>
                <c:pt idx="21">
                  <c:v>4.6248235854019666E-2</c:v>
                </c:pt>
                <c:pt idx="22">
                  <c:v>-2.326965755198409E-2</c:v>
                </c:pt>
                <c:pt idx="23">
                  <c:v>-7.6364827848155431E-2</c:v>
                </c:pt>
                <c:pt idx="24">
                  <c:v>2.409109163491328E-2</c:v>
                </c:pt>
                <c:pt idx="25">
                  <c:v>8.9461364810249668E-3</c:v>
                </c:pt>
                <c:pt idx="26">
                  <c:v>-2.4058314593010281E-2</c:v>
                </c:pt>
                <c:pt idx="27">
                  <c:v>4.0895744912087549E-2</c:v>
                </c:pt>
                <c:pt idx="28">
                  <c:v>4.1397260668957292E-3</c:v>
                </c:pt>
                <c:pt idx="29">
                  <c:v>-5.5472806174386172E-2</c:v>
                </c:pt>
                <c:pt idx="30">
                  <c:v>-5.1786789307058607E-2</c:v>
                </c:pt>
                <c:pt idx="31">
                  <c:v>-2.5910090567709573E-3</c:v>
                </c:pt>
                <c:pt idx="32">
                  <c:v>3.5135130709308682E-2</c:v>
                </c:pt>
                <c:pt idx="33">
                  <c:v>-3.7583581134012861E-2</c:v>
                </c:pt>
                <c:pt idx="34">
                  <c:v>4.074243971271845E-3</c:v>
                </c:pt>
                <c:pt idx="35">
                  <c:v>-1.6078683939299534E-2</c:v>
                </c:pt>
                <c:pt idx="36">
                  <c:v>1.406755446932713E-2</c:v>
                </c:pt>
                <c:pt idx="37">
                  <c:v>-2.1924057886062064E-2</c:v>
                </c:pt>
                <c:pt idx="38">
                  <c:v>2.918760678464441E-2</c:v>
                </c:pt>
                <c:pt idx="39">
                  <c:v>1.9305741649975196E-3</c:v>
                </c:pt>
                <c:pt idx="40">
                  <c:v>4.0671058130312208E-2</c:v>
                </c:pt>
                <c:pt idx="41">
                  <c:v>6.546278477455445E-3</c:v>
                </c:pt>
                <c:pt idx="42">
                  <c:v>-2.6509899360707526E-2</c:v>
                </c:pt>
                <c:pt idx="43">
                  <c:v>-3.1432071319901236E-2</c:v>
                </c:pt>
                <c:pt idx="44">
                  <c:v>5.2462930764022267E-2</c:v>
                </c:pt>
                <c:pt idx="45">
                  <c:v>-5.3055082042226843E-3</c:v>
                </c:pt>
                <c:pt idx="46">
                  <c:v>2.946196954907826E-2</c:v>
                </c:pt>
                <c:pt idx="47">
                  <c:v>2.52829101652432E-2</c:v>
                </c:pt>
                <c:pt idx="48">
                  <c:v>6.0783493178298226E-3</c:v>
                </c:pt>
                <c:pt idx="49">
                  <c:v>2.4568446960094529E-2</c:v>
                </c:pt>
                <c:pt idx="50">
                  <c:v>1.0238241644025132E-2</c:v>
                </c:pt>
                <c:pt idx="51">
                  <c:v>1.9467513668580284E-2</c:v>
                </c:pt>
                <c:pt idx="52">
                  <c:v>-1.1051620656936906E-2</c:v>
                </c:pt>
                <c:pt idx="53">
                  <c:v>-3.1470652173298086E-2</c:v>
                </c:pt>
                <c:pt idx="54">
                  <c:v>-2.5327335911906893E-2</c:v>
                </c:pt>
                <c:pt idx="55">
                  <c:v>-2.6395530893720534E-3</c:v>
                </c:pt>
                <c:pt idx="56">
                  <c:v>-2.2667899447838122E-4</c:v>
                </c:pt>
                <c:pt idx="57">
                  <c:v>7.2283623482137906E-3</c:v>
                </c:pt>
                <c:pt idx="58">
                  <c:v>-3.6561885592747796E-3</c:v>
                </c:pt>
                <c:pt idx="59">
                  <c:v>-1.5840462182230695E-2</c:v>
                </c:pt>
                <c:pt idx="60">
                  <c:v>-5.0122940109361292E-3</c:v>
                </c:pt>
                <c:pt idx="61">
                  <c:v>3.2657875282566268E-3</c:v>
                </c:pt>
                <c:pt idx="62">
                  <c:v>-5.0558950420280073E-2</c:v>
                </c:pt>
                <c:pt idx="63">
                  <c:v>2.2678010062627228E-3</c:v>
                </c:pt>
                <c:pt idx="64">
                  <c:v>-9.8631551454494183E-3</c:v>
                </c:pt>
                <c:pt idx="65">
                  <c:v>-3.3130214074798284E-2</c:v>
                </c:pt>
                <c:pt idx="66">
                  <c:v>-4.0142222564497565E-2</c:v>
                </c:pt>
                <c:pt idx="67">
                  <c:v>5.7646511799353938E-3</c:v>
                </c:pt>
                <c:pt idx="68">
                  <c:v>7.677659304951692E-4</c:v>
                </c:pt>
                <c:pt idx="69">
                  <c:v>5.7946475672438864E-3</c:v>
                </c:pt>
                <c:pt idx="70">
                  <c:v>1.9986764891965537E-2</c:v>
                </c:pt>
                <c:pt idx="71">
                  <c:v>-5.4482478735284702E-2</c:v>
                </c:pt>
                <c:pt idx="72">
                  <c:v>1.517112779404046E-2</c:v>
                </c:pt>
                <c:pt idx="73">
                  <c:v>6.2313695504165857E-2</c:v>
                </c:pt>
                <c:pt idx="74">
                  <c:v>-3.3144996759418746E-2</c:v>
                </c:pt>
                <c:pt idx="75">
                  <c:v>3.2331946624506104E-3</c:v>
                </c:pt>
                <c:pt idx="76">
                  <c:v>-2.1696099992755534E-2</c:v>
                </c:pt>
                <c:pt idx="77">
                  <c:v>2.2726492435368523E-2</c:v>
                </c:pt>
                <c:pt idx="78">
                  <c:v>-1.4595820076206382E-2</c:v>
                </c:pt>
                <c:pt idx="79">
                  <c:v>2.2127792831798648E-2</c:v>
                </c:pt>
                <c:pt idx="80">
                  <c:v>-2.2993293269303654E-2</c:v>
                </c:pt>
                <c:pt idx="81">
                  <c:v>-2.760105594045675E-2</c:v>
                </c:pt>
                <c:pt idx="82">
                  <c:v>-3.2970627774138862E-3</c:v>
                </c:pt>
                <c:pt idx="83">
                  <c:v>-1.753632836717629E-2</c:v>
                </c:pt>
                <c:pt idx="84">
                  <c:v>-1.5925961596420818E-2</c:v>
                </c:pt>
                <c:pt idx="85">
                  <c:v>-1.6160478275532637E-2</c:v>
                </c:pt>
                <c:pt idx="86">
                  <c:v>-4.6563599932295988E-2</c:v>
                </c:pt>
                <c:pt idx="87">
                  <c:v>-5.4950772000306118E-2</c:v>
                </c:pt>
                <c:pt idx="88">
                  <c:v>-2.6847967165488724E-2</c:v>
                </c:pt>
                <c:pt idx="89">
                  <c:v>3.205386798856287E-2</c:v>
                </c:pt>
                <c:pt idx="90">
                  <c:v>2.0355013870109556E-2</c:v>
                </c:pt>
                <c:pt idx="91">
                  <c:v>-1.879728692543108E-5</c:v>
                </c:pt>
                <c:pt idx="92">
                  <c:v>4.5755293122933194E-2</c:v>
                </c:pt>
                <c:pt idx="93">
                  <c:v>9.7495268541466003E-3</c:v>
                </c:pt>
                <c:pt idx="94">
                  <c:v>0.10632789202249975</c:v>
                </c:pt>
                <c:pt idx="95">
                  <c:v>4.7075303076279669E-2</c:v>
                </c:pt>
                <c:pt idx="96">
                  <c:v>7.9005673917781419E-3</c:v>
                </c:pt>
                <c:pt idx="97">
                  <c:v>1.4820382509532814E-2</c:v>
                </c:pt>
                <c:pt idx="98">
                  <c:v>1.2209546718654103E-3</c:v>
                </c:pt>
                <c:pt idx="99">
                  <c:v>-2.2815808085532591E-2</c:v>
                </c:pt>
                <c:pt idx="100">
                  <c:v>6.893192399725806E-2</c:v>
                </c:pt>
                <c:pt idx="101">
                  <c:v>5.4980649491683815E-3</c:v>
                </c:pt>
                <c:pt idx="102">
                  <c:v>1.5743524580961586E-2</c:v>
                </c:pt>
                <c:pt idx="103">
                  <c:v>-3.8427698645814475E-2</c:v>
                </c:pt>
                <c:pt idx="104">
                  <c:v>1.3378882193339972E-2</c:v>
                </c:pt>
                <c:pt idx="105">
                  <c:v>-4.7141816380034743E-2</c:v>
                </c:pt>
                <c:pt idx="106">
                  <c:v>-1.8256157617023011E-2</c:v>
                </c:pt>
                <c:pt idx="107">
                  <c:v>9.5829303649249339E-3</c:v>
                </c:pt>
                <c:pt idx="108">
                  <c:v>1.5557258375214595E-2</c:v>
                </c:pt>
                <c:pt idx="109">
                  <c:v>-2.1957945735179445E-2</c:v>
                </c:pt>
                <c:pt idx="110">
                  <c:v>2.0319781302537754E-2</c:v>
                </c:pt>
                <c:pt idx="111">
                  <c:v>2.1338363599200962E-2</c:v>
                </c:pt>
                <c:pt idx="112">
                  <c:v>2.1231175146601618E-2</c:v>
                </c:pt>
                <c:pt idx="113">
                  <c:v>5.021666694572776E-2</c:v>
                </c:pt>
                <c:pt idx="114">
                  <c:v>2.6403337463640798E-2</c:v>
                </c:pt>
                <c:pt idx="115">
                  <c:v>2.0240819781439032E-3</c:v>
                </c:pt>
                <c:pt idx="116">
                  <c:v>6.1771006375265086E-3</c:v>
                </c:pt>
                <c:pt idx="117">
                  <c:v>1.4654666043279018E-2</c:v>
                </c:pt>
                <c:pt idx="118">
                  <c:v>1.3247356641546073E-2</c:v>
                </c:pt>
                <c:pt idx="119">
                  <c:v>-1.5202061222813883E-2</c:v>
                </c:pt>
                <c:pt idx="120">
                  <c:v>1.4076438568389327E-2</c:v>
                </c:pt>
                <c:pt idx="121">
                  <c:v>7.760880639432215E-3</c:v>
                </c:pt>
                <c:pt idx="122">
                  <c:v>-3.4222786688052682E-2</c:v>
                </c:pt>
                <c:pt idx="123">
                  <c:v>1.956837636248104E-2</c:v>
                </c:pt>
                <c:pt idx="124">
                  <c:v>6.9717861325542989E-3</c:v>
                </c:pt>
                <c:pt idx="125">
                  <c:v>3.0481594506714657E-2</c:v>
                </c:pt>
                <c:pt idx="126">
                  <c:v>1.7148353450632741E-2</c:v>
                </c:pt>
                <c:pt idx="127">
                  <c:v>3.5184945925574543E-2</c:v>
                </c:pt>
                <c:pt idx="128">
                  <c:v>5.8738374790354847E-3</c:v>
                </c:pt>
                <c:pt idx="129">
                  <c:v>-2.4481885203602644E-2</c:v>
                </c:pt>
                <c:pt idx="130">
                  <c:v>-1.9165768161982365E-2</c:v>
                </c:pt>
                <c:pt idx="131">
                  <c:v>-1.8072912048508818E-2</c:v>
                </c:pt>
                <c:pt idx="132">
                  <c:v>2.5499940005672225E-2</c:v>
                </c:pt>
                <c:pt idx="133">
                  <c:v>-2.3525577940377736E-2</c:v>
                </c:pt>
                <c:pt idx="134">
                  <c:v>1.0274080985414227E-3</c:v>
                </c:pt>
                <c:pt idx="135">
                  <c:v>-3.8608206417716645E-2</c:v>
                </c:pt>
                <c:pt idx="136">
                  <c:v>-8.0871379767388455E-3</c:v>
                </c:pt>
                <c:pt idx="137">
                  <c:v>3.0080946970303675E-2</c:v>
                </c:pt>
                <c:pt idx="138">
                  <c:v>3.616715226956041E-2</c:v>
                </c:pt>
                <c:pt idx="139">
                  <c:v>2.2969575301931711E-2</c:v>
                </c:pt>
                <c:pt idx="140">
                  <c:v>2.1010886578017161E-2</c:v>
                </c:pt>
                <c:pt idx="141">
                  <c:v>1.6087270887520863E-2</c:v>
                </c:pt>
                <c:pt idx="142">
                  <c:v>-1.5136448757434943E-2</c:v>
                </c:pt>
                <c:pt idx="143">
                  <c:v>1.2490087369901882E-2</c:v>
                </c:pt>
                <c:pt idx="144">
                  <c:v>3.5121259268208631E-2</c:v>
                </c:pt>
                <c:pt idx="145">
                  <c:v>2.7185374233055556E-3</c:v>
                </c:pt>
                <c:pt idx="146">
                  <c:v>-2.1550441988147831E-2</c:v>
                </c:pt>
                <c:pt idx="147">
                  <c:v>-2.1924416047005822E-2</c:v>
                </c:pt>
                <c:pt idx="148">
                  <c:v>1.7110430936774974E-3</c:v>
                </c:pt>
                <c:pt idx="149">
                  <c:v>-2.3656198982257692E-2</c:v>
                </c:pt>
                <c:pt idx="150">
                  <c:v>2.3097436840739692E-2</c:v>
                </c:pt>
                <c:pt idx="151">
                  <c:v>-4.984316987709984E-3</c:v>
                </c:pt>
                <c:pt idx="152">
                  <c:v>-1.4748985348151175E-2</c:v>
                </c:pt>
                <c:pt idx="153">
                  <c:v>1.1856108164209666E-3</c:v>
                </c:pt>
                <c:pt idx="154">
                  <c:v>1.6960271296630289E-2</c:v>
                </c:pt>
                <c:pt idx="155">
                  <c:v>1.1628082443938202E-2</c:v>
                </c:pt>
                <c:pt idx="156">
                  <c:v>2.6838169366325666E-2</c:v>
                </c:pt>
                <c:pt idx="157">
                  <c:v>-4.7673024345041164E-2</c:v>
                </c:pt>
                <c:pt idx="158">
                  <c:v>-1.6087966777921011E-2</c:v>
                </c:pt>
                <c:pt idx="159">
                  <c:v>-9.728804059514512E-3</c:v>
                </c:pt>
                <c:pt idx="160">
                  <c:v>-3.6061030021287605E-3</c:v>
                </c:pt>
                <c:pt idx="161">
                  <c:v>-1.1423955451855256E-2</c:v>
                </c:pt>
                <c:pt idx="162">
                  <c:v>-1.0287504492294902E-2</c:v>
                </c:pt>
                <c:pt idx="163">
                  <c:v>1.953192779259769E-2</c:v>
                </c:pt>
                <c:pt idx="164">
                  <c:v>6.6771760819228435E-3</c:v>
                </c:pt>
                <c:pt idx="165">
                  <c:v>3.2227772154111448E-2</c:v>
                </c:pt>
                <c:pt idx="166">
                  <c:v>2.2963253510255963E-3</c:v>
                </c:pt>
                <c:pt idx="167">
                  <c:v>6.5368222675924667E-3</c:v>
                </c:pt>
                <c:pt idx="168">
                  <c:v>2.3827035695477138E-2</c:v>
                </c:pt>
                <c:pt idx="169">
                  <c:v>8.727947986071783E-3</c:v>
                </c:pt>
                <c:pt idx="170">
                  <c:v>1.1962251854119884E-2</c:v>
                </c:pt>
                <c:pt idx="171">
                  <c:v>3.2868420704677138E-2</c:v>
                </c:pt>
                <c:pt idx="172">
                  <c:v>9.5384057256603077E-3</c:v>
                </c:pt>
                <c:pt idx="173">
                  <c:v>2.5158790096630228E-2</c:v>
                </c:pt>
                <c:pt idx="174">
                  <c:v>2.5690416149142664E-2</c:v>
                </c:pt>
                <c:pt idx="175">
                  <c:v>4.47191595358568E-3</c:v>
                </c:pt>
                <c:pt idx="176">
                  <c:v>-1.8931975859989483E-2</c:v>
                </c:pt>
                <c:pt idx="177">
                  <c:v>3.0363020192801127E-2</c:v>
                </c:pt>
                <c:pt idx="178">
                  <c:v>6.6438227929153113E-3</c:v>
                </c:pt>
                <c:pt idx="179">
                  <c:v>-8.9385055143492639E-3</c:v>
                </c:pt>
                <c:pt idx="180">
                  <c:v>-3.1187079232113243E-3</c:v>
                </c:pt>
                <c:pt idx="181">
                  <c:v>-2.4651297169928268E-2</c:v>
                </c:pt>
                <c:pt idx="182">
                  <c:v>-1.6596790174541253E-2</c:v>
                </c:pt>
                <c:pt idx="183">
                  <c:v>-8.4247580196401255E-3</c:v>
                </c:pt>
                <c:pt idx="184">
                  <c:v>2.8711611652666901E-2</c:v>
                </c:pt>
                <c:pt idx="185">
                  <c:v>-2.0794736117194138E-2</c:v>
                </c:pt>
                <c:pt idx="186">
                  <c:v>-9.1209048106208183E-4</c:v>
                </c:pt>
                <c:pt idx="187">
                  <c:v>2.8735612523834099E-3</c:v>
                </c:pt>
                <c:pt idx="188">
                  <c:v>1.5173570101991742E-2</c:v>
                </c:pt>
                <c:pt idx="189">
                  <c:v>2.7285977874601498E-2</c:v>
                </c:pt>
                <c:pt idx="190">
                  <c:v>3.1738273556156667E-2</c:v>
                </c:pt>
                <c:pt idx="191">
                  <c:v>6.4628119950170693E-3</c:v>
                </c:pt>
                <c:pt idx="192">
                  <c:v>2.335909110394525E-2</c:v>
                </c:pt>
                <c:pt idx="193">
                  <c:v>3.2452229715975375E-2</c:v>
                </c:pt>
                <c:pt idx="194">
                  <c:v>6.0981630848041188E-3</c:v>
                </c:pt>
                <c:pt idx="195">
                  <c:v>-2.2654712929304703E-2</c:v>
                </c:pt>
                <c:pt idx="196">
                  <c:v>2.7135397751701557E-2</c:v>
                </c:pt>
                <c:pt idx="197">
                  <c:v>2.5244779518218984E-2</c:v>
                </c:pt>
                <c:pt idx="198">
                  <c:v>-9.060782721501839E-3</c:v>
                </c:pt>
                <c:pt idx="199">
                  <c:v>-4.3074795973433735E-4</c:v>
                </c:pt>
                <c:pt idx="200">
                  <c:v>-7.5530278245611029E-3</c:v>
                </c:pt>
                <c:pt idx="201">
                  <c:v>-6.5636065078559062E-3</c:v>
                </c:pt>
                <c:pt idx="202">
                  <c:v>-2.9130144020608466E-3</c:v>
                </c:pt>
                <c:pt idx="203">
                  <c:v>4.2038575452215841E-4</c:v>
                </c:pt>
                <c:pt idx="204">
                  <c:v>1.7994213488342818E-4</c:v>
                </c:pt>
                <c:pt idx="205">
                  <c:v>1.0461287490666287E-2</c:v>
                </c:pt>
                <c:pt idx="206">
                  <c:v>6.1147413324394587E-3</c:v>
                </c:pt>
                <c:pt idx="207">
                  <c:v>-2.9232250511529223E-2</c:v>
                </c:pt>
                <c:pt idx="208">
                  <c:v>1.5346753260763166E-2</c:v>
                </c:pt>
                <c:pt idx="209">
                  <c:v>-7.9363238345954053E-3</c:v>
                </c:pt>
                <c:pt idx="210">
                  <c:v>-5.4290692256936286E-2</c:v>
                </c:pt>
                <c:pt idx="211">
                  <c:v>-3.1016399743559464E-2</c:v>
                </c:pt>
                <c:pt idx="212">
                  <c:v>-3.6872939035575925E-2</c:v>
                </c:pt>
                <c:pt idx="213">
                  <c:v>-4.1145869547671056E-2</c:v>
                </c:pt>
                <c:pt idx="214">
                  <c:v>-4.7299738774135604E-3</c:v>
                </c:pt>
                <c:pt idx="215">
                  <c:v>1.1749858789461011E-2</c:v>
                </c:pt>
                <c:pt idx="216">
                  <c:v>3.5758330974817065E-2</c:v>
                </c:pt>
                <c:pt idx="217">
                  <c:v>1.5706909540042772E-2</c:v>
                </c:pt>
                <c:pt idx="218">
                  <c:v>2.9127830322374627E-2</c:v>
                </c:pt>
                <c:pt idx="219">
                  <c:v>2.3776369980139506E-2</c:v>
                </c:pt>
                <c:pt idx="220">
                  <c:v>4.3148528920857005E-3</c:v>
                </c:pt>
                <c:pt idx="221">
                  <c:v>-2.1107525529530557E-2</c:v>
                </c:pt>
                <c:pt idx="222">
                  <c:v>-1.9098984547625254E-2</c:v>
                </c:pt>
                <c:pt idx="223">
                  <c:v>-7.6894964444122046E-3</c:v>
                </c:pt>
                <c:pt idx="224">
                  <c:v>8.4193732419274251E-3</c:v>
                </c:pt>
                <c:pt idx="225">
                  <c:v>-1.7858716810491945E-2</c:v>
                </c:pt>
                <c:pt idx="226">
                  <c:v>-4.3257944534508853E-3</c:v>
                </c:pt>
                <c:pt idx="227">
                  <c:v>3.9916111087363697E-2</c:v>
                </c:pt>
                <c:pt idx="228">
                  <c:v>8.1928211957973188E-3</c:v>
                </c:pt>
                <c:pt idx="229">
                  <c:v>5.1748090611019801E-2</c:v>
                </c:pt>
                <c:pt idx="230">
                  <c:v>9.1259314408106505E-3</c:v>
                </c:pt>
                <c:pt idx="231">
                  <c:v>1.2035081126301988E-2</c:v>
                </c:pt>
                <c:pt idx="232">
                  <c:v>-7.5102671356553647E-3</c:v>
                </c:pt>
                <c:pt idx="233">
                  <c:v>4.2780900744888987E-2</c:v>
                </c:pt>
                <c:pt idx="234">
                  <c:v>-1.6575320866582293E-2</c:v>
                </c:pt>
                <c:pt idx="235">
                  <c:v>2.2131970058892059E-3</c:v>
                </c:pt>
                <c:pt idx="236">
                  <c:v>-2.2484032843842162E-3</c:v>
                </c:pt>
                <c:pt idx="237">
                  <c:v>2.9620747204991076E-2</c:v>
                </c:pt>
                <c:pt idx="238">
                  <c:v>-1.2712245856598961E-2</c:v>
                </c:pt>
                <c:pt idx="239">
                  <c:v>-1.2459832857019357E-2</c:v>
                </c:pt>
                <c:pt idx="240">
                  <c:v>-1.3938818336701865E-2</c:v>
                </c:pt>
                <c:pt idx="241">
                  <c:v>4.0529555664252483E-3</c:v>
                </c:pt>
                <c:pt idx="242">
                  <c:v>6.0438222862733433E-2</c:v>
                </c:pt>
                <c:pt idx="243">
                  <c:v>2.1483098685864972E-2</c:v>
                </c:pt>
                <c:pt idx="244">
                  <c:v>1.7645583914047983E-2</c:v>
                </c:pt>
                <c:pt idx="245">
                  <c:v>1.059803447351804E-2</c:v>
                </c:pt>
                <c:pt idx="246">
                  <c:v>1.1373243761898244E-2</c:v>
                </c:pt>
                <c:pt idx="247">
                  <c:v>-1.9448758912821686E-2</c:v>
                </c:pt>
                <c:pt idx="248">
                  <c:v>1.4465955519027879E-2</c:v>
                </c:pt>
                <c:pt idx="249">
                  <c:v>4.5366414583974815E-3</c:v>
                </c:pt>
                <c:pt idx="250">
                  <c:v>-1.010617462604004E-2</c:v>
                </c:pt>
                <c:pt idx="251">
                  <c:v>-3.7862835545690765E-3</c:v>
                </c:pt>
                <c:pt idx="252">
                  <c:v>3.0627322027961923E-2</c:v>
                </c:pt>
                <c:pt idx="253">
                  <c:v>-2.6046751070925942E-2</c:v>
                </c:pt>
                <c:pt idx="254">
                  <c:v>-1.8196544695285463E-2</c:v>
                </c:pt>
                <c:pt idx="255">
                  <c:v>1.5937661725518335E-2</c:v>
                </c:pt>
                <c:pt idx="256">
                  <c:v>-1.6170213474615471E-2</c:v>
                </c:pt>
                <c:pt idx="257">
                  <c:v>-4.1909593535910056E-3</c:v>
                </c:pt>
                <c:pt idx="258">
                  <c:v>1.885380015934994E-2</c:v>
                </c:pt>
                <c:pt idx="259">
                  <c:v>-2.7572439412676792E-3</c:v>
                </c:pt>
                <c:pt idx="260">
                  <c:v>-1.6523417024407641E-2</c:v>
                </c:pt>
                <c:pt idx="261">
                  <c:v>-3.2602349734529232E-2</c:v>
                </c:pt>
                <c:pt idx="262">
                  <c:v>3.3598074992403908E-2</c:v>
                </c:pt>
                <c:pt idx="263">
                  <c:v>2.7664822834637684E-2</c:v>
                </c:pt>
                <c:pt idx="264">
                  <c:v>2.8958971697242513E-3</c:v>
                </c:pt>
                <c:pt idx="265">
                  <c:v>1.1960166709716924E-2</c:v>
                </c:pt>
                <c:pt idx="266">
                  <c:v>2.6113298240889829E-2</c:v>
                </c:pt>
                <c:pt idx="267">
                  <c:v>-1.8135122003250126E-3</c:v>
                </c:pt>
                <c:pt idx="268">
                  <c:v>2.1773365933147756E-2</c:v>
                </c:pt>
                <c:pt idx="269">
                  <c:v>1.6252815037432995E-2</c:v>
                </c:pt>
                <c:pt idx="270">
                  <c:v>-6.8853457122613161E-3</c:v>
                </c:pt>
                <c:pt idx="271">
                  <c:v>-5.7268156476760852E-3</c:v>
                </c:pt>
                <c:pt idx="272">
                  <c:v>-1.3908706482693243E-2</c:v>
                </c:pt>
                <c:pt idx="273">
                  <c:v>1.0402049649675152E-2</c:v>
                </c:pt>
                <c:pt idx="274">
                  <c:v>-2.5733550549417356E-2</c:v>
                </c:pt>
                <c:pt idx="275">
                  <c:v>-1.476711890505779E-2</c:v>
                </c:pt>
                <c:pt idx="276">
                  <c:v>6.4961272980903935E-3</c:v>
                </c:pt>
                <c:pt idx="277">
                  <c:v>2.2813393804875726E-2</c:v>
                </c:pt>
                <c:pt idx="278">
                  <c:v>1.7111773738241666E-2</c:v>
                </c:pt>
                <c:pt idx="279">
                  <c:v>9.4393158693855464E-3</c:v>
                </c:pt>
                <c:pt idx="280">
                  <c:v>1.0626485793203432E-3</c:v>
                </c:pt>
                <c:pt idx="281">
                  <c:v>-2.6665717330148046E-2</c:v>
                </c:pt>
                <c:pt idx="282">
                  <c:v>2.8543321645150572E-3</c:v>
                </c:pt>
                <c:pt idx="283">
                  <c:v>2.7968927666153384E-2</c:v>
                </c:pt>
                <c:pt idx="284">
                  <c:v>2.2165397238588454E-2</c:v>
                </c:pt>
                <c:pt idx="285">
                  <c:v>4.6758939259209324E-3</c:v>
                </c:pt>
                <c:pt idx="286">
                  <c:v>4.1231151201254791E-3</c:v>
                </c:pt>
                <c:pt idx="287">
                  <c:v>-1.9006530685265578E-2</c:v>
                </c:pt>
                <c:pt idx="288">
                  <c:v>1.0815286869902073E-2</c:v>
                </c:pt>
                <c:pt idx="289">
                  <c:v>4.7531033409333838E-3</c:v>
                </c:pt>
                <c:pt idx="290">
                  <c:v>2.1296508649950894E-2</c:v>
                </c:pt>
                <c:pt idx="291">
                  <c:v>1.1375641796977896E-2</c:v>
                </c:pt>
                <c:pt idx="292">
                  <c:v>2.6074913877900219E-2</c:v>
                </c:pt>
                <c:pt idx="293">
                  <c:v>1.6938134700523851E-2</c:v>
                </c:pt>
                <c:pt idx="294">
                  <c:v>9.8370452026565001E-3</c:v>
                </c:pt>
                <c:pt idx="295">
                  <c:v>-1.1813827676468569E-2</c:v>
                </c:pt>
                <c:pt idx="296">
                  <c:v>1.095265245908479E-2</c:v>
                </c:pt>
                <c:pt idx="297">
                  <c:v>-4.8813966185497627E-4</c:v>
                </c:pt>
                <c:pt idx="298">
                  <c:v>-2.0662740913606269E-2</c:v>
                </c:pt>
                <c:pt idx="299">
                  <c:v>-4.6427221771280138E-3</c:v>
                </c:pt>
                <c:pt idx="300">
                  <c:v>7.4436768525995437E-3</c:v>
                </c:pt>
                <c:pt idx="301">
                  <c:v>-4.6775559105166576E-3</c:v>
                </c:pt>
                <c:pt idx="302">
                  <c:v>-9.4331601487946351E-2</c:v>
                </c:pt>
                <c:pt idx="303">
                  <c:v>-4.6798592650011017E-2</c:v>
                </c:pt>
                <c:pt idx="304">
                  <c:v>-0.21176794555522999</c:v>
                </c:pt>
                <c:pt idx="305">
                  <c:v>-0.17058917814211599</c:v>
                </c:pt>
                <c:pt idx="306">
                  <c:v>8.4391076258684944E-2</c:v>
                </c:pt>
                <c:pt idx="307">
                  <c:v>-2.906621713769833E-2</c:v>
                </c:pt>
                <c:pt idx="308">
                  <c:v>7.885604292381819E-2</c:v>
                </c:pt>
                <c:pt idx="309">
                  <c:v>1.3133875127927231E-2</c:v>
                </c:pt>
                <c:pt idx="310">
                  <c:v>-5.3663925037796727E-3</c:v>
                </c:pt>
                <c:pt idx="311">
                  <c:v>3.1156731176611347E-2</c:v>
                </c:pt>
                <c:pt idx="312">
                  <c:v>-2.210155793426E-2</c:v>
                </c:pt>
                <c:pt idx="313">
                  <c:v>-6.5265981850210382E-3</c:v>
                </c:pt>
                <c:pt idx="314">
                  <c:v>4.8421399166015129E-2</c:v>
                </c:pt>
                <c:pt idx="315">
                  <c:v>5.526590767404356E-2</c:v>
                </c:pt>
                <c:pt idx="316">
                  <c:v>7.4541471035647358E-2</c:v>
                </c:pt>
                <c:pt idx="317">
                  <c:v>1.2668534631452158E-3</c:v>
                </c:pt>
                <c:pt idx="318">
                  <c:v>1.3411379389620072E-2</c:v>
                </c:pt>
                <c:pt idx="319">
                  <c:v>-2.5330150005176376E-3</c:v>
                </c:pt>
                <c:pt idx="320">
                  <c:v>1.5206215221776299E-2</c:v>
                </c:pt>
                <c:pt idx="321">
                  <c:v>2.4983519216746332E-2</c:v>
                </c:pt>
                <c:pt idx="322">
                  <c:v>2.9196976463959308E-2</c:v>
                </c:pt>
                <c:pt idx="323">
                  <c:v>1.4893499015060905E-2</c:v>
                </c:pt>
                <c:pt idx="324">
                  <c:v>5.2262796221542954E-3</c:v>
                </c:pt>
                <c:pt idx="325">
                  <c:v>-1.1791456732083152E-2</c:v>
                </c:pt>
                <c:pt idx="326">
                  <c:v>-1.6985600485511034E-2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9-4F87-A5EE-A3E031B2981D}"/>
            </c:ext>
          </c:extLst>
        </c:ser>
        <c:ser>
          <c:idx val="6"/>
          <c:order val="2"/>
          <c:spPr>
            <a:ln w="1143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Beta!$BM$15:$BM$341</c:f>
              <c:numCache>
                <c:formatCode>0.00%</c:formatCode>
                <c:ptCount val="327"/>
                <c:pt idx="0">
                  <c:v>7.8724615019359984E-2</c:v>
                </c:pt>
                <c:pt idx="1">
                  <c:v>7.8724615019359984E-2</c:v>
                </c:pt>
                <c:pt idx="2">
                  <c:v>7.8724615019359984E-2</c:v>
                </c:pt>
                <c:pt idx="3">
                  <c:v>7.8724615019359984E-2</c:v>
                </c:pt>
                <c:pt idx="4">
                  <c:v>7.8724615019359984E-2</c:v>
                </c:pt>
                <c:pt idx="5">
                  <c:v>7.8724615019359984E-2</c:v>
                </c:pt>
                <c:pt idx="6">
                  <c:v>7.8724615019359984E-2</c:v>
                </c:pt>
                <c:pt idx="7">
                  <c:v>7.8724615019359984E-2</c:v>
                </c:pt>
                <c:pt idx="8">
                  <c:v>7.8724615019359984E-2</c:v>
                </c:pt>
                <c:pt idx="9">
                  <c:v>7.8724615019359984E-2</c:v>
                </c:pt>
                <c:pt idx="10">
                  <c:v>7.8724615019359984E-2</c:v>
                </c:pt>
                <c:pt idx="11">
                  <c:v>7.8724615019359984E-2</c:v>
                </c:pt>
                <c:pt idx="12">
                  <c:v>7.8724615019359984E-2</c:v>
                </c:pt>
                <c:pt idx="13">
                  <c:v>7.8724615019359984E-2</c:v>
                </c:pt>
                <c:pt idx="14">
                  <c:v>7.8724615019359984E-2</c:v>
                </c:pt>
                <c:pt idx="15">
                  <c:v>7.8724615019359984E-2</c:v>
                </c:pt>
                <c:pt idx="16">
                  <c:v>7.8724615019359984E-2</c:v>
                </c:pt>
                <c:pt idx="17">
                  <c:v>7.8724615019359984E-2</c:v>
                </c:pt>
                <c:pt idx="18">
                  <c:v>7.8724615019359984E-2</c:v>
                </c:pt>
                <c:pt idx="19">
                  <c:v>7.8724615019359984E-2</c:v>
                </c:pt>
                <c:pt idx="20">
                  <c:v>7.8724615019359984E-2</c:v>
                </c:pt>
                <c:pt idx="21">
                  <c:v>7.8724615019359984E-2</c:v>
                </c:pt>
                <c:pt idx="22">
                  <c:v>7.8724615019359984E-2</c:v>
                </c:pt>
                <c:pt idx="23">
                  <c:v>7.8724615019359984E-2</c:v>
                </c:pt>
                <c:pt idx="24">
                  <c:v>7.8724615019359984E-2</c:v>
                </c:pt>
                <c:pt idx="25">
                  <c:v>7.8724615019359984E-2</c:v>
                </c:pt>
                <c:pt idx="26">
                  <c:v>7.8724615019359984E-2</c:v>
                </c:pt>
                <c:pt idx="27">
                  <c:v>7.8724615019359984E-2</c:v>
                </c:pt>
                <c:pt idx="28">
                  <c:v>7.8724615019359984E-2</c:v>
                </c:pt>
                <c:pt idx="29">
                  <c:v>7.8724615019359984E-2</c:v>
                </c:pt>
                <c:pt idx="30">
                  <c:v>7.8724615019359984E-2</c:v>
                </c:pt>
                <c:pt idx="31">
                  <c:v>7.8724615019359984E-2</c:v>
                </c:pt>
                <c:pt idx="32">
                  <c:v>7.8724615019359984E-2</c:v>
                </c:pt>
                <c:pt idx="33">
                  <c:v>7.8724615019359984E-2</c:v>
                </c:pt>
                <c:pt idx="34">
                  <c:v>7.8724615019359984E-2</c:v>
                </c:pt>
                <c:pt idx="35">
                  <c:v>7.8724615019359984E-2</c:v>
                </c:pt>
                <c:pt idx="36">
                  <c:v>7.8724615019359984E-2</c:v>
                </c:pt>
                <c:pt idx="37">
                  <c:v>7.8724615019359984E-2</c:v>
                </c:pt>
                <c:pt idx="38">
                  <c:v>7.8724615019359984E-2</c:v>
                </c:pt>
                <c:pt idx="39">
                  <c:v>7.8724615019359984E-2</c:v>
                </c:pt>
                <c:pt idx="40">
                  <c:v>7.8724615019359984E-2</c:v>
                </c:pt>
                <c:pt idx="41">
                  <c:v>7.8724615019359984E-2</c:v>
                </c:pt>
                <c:pt idx="42">
                  <c:v>7.8724615019359984E-2</c:v>
                </c:pt>
                <c:pt idx="43">
                  <c:v>7.8724615019359984E-2</c:v>
                </c:pt>
                <c:pt idx="44">
                  <c:v>7.8724615019359984E-2</c:v>
                </c:pt>
                <c:pt idx="45">
                  <c:v>7.8724615019359984E-2</c:v>
                </c:pt>
                <c:pt idx="46">
                  <c:v>7.8724615019359984E-2</c:v>
                </c:pt>
                <c:pt idx="47">
                  <c:v>7.8724615019359984E-2</c:v>
                </c:pt>
                <c:pt idx="48">
                  <c:v>7.8724615019359984E-2</c:v>
                </c:pt>
                <c:pt idx="49">
                  <c:v>7.8724615019359984E-2</c:v>
                </c:pt>
                <c:pt idx="50">
                  <c:v>7.8724615019359984E-2</c:v>
                </c:pt>
                <c:pt idx="51">
                  <c:v>7.8724615019359984E-2</c:v>
                </c:pt>
                <c:pt idx="52">
                  <c:v>7.8724615019359984E-2</c:v>
                </c:pt>
                <c:pt idx="53">
                  <c:v>7.8724615019359984E-2</c:v>
                </c:pt>
                <c:pt idx="54">
                  <c:v>7.8724615019359984E-2</c:v>
                </c:pt>
                <c:pt idx="55">
                  <c:v>7.8724615019359984E-2</c:v>
                </c:pt>
                <c:pt idx="56">
                  <c:v>7.8724615019359984E-2</c:v>
                </c:pt>
                <c:pt idx="57">
                  <c:v>7.8724615019359984E-2</c:v>
                </c:pt>
                <c:pt idx="58">
                  <c:v>7.8724615019359984E-2</c:v>
                </c:pt>
                <c:pt idx="59">
                  <c:v>7.8724615019359984E-2</c:v>
                </c:pt>
                <c:pt idx="60">
                  <c:v>7.8724615019359984E-2</c:v>
                </c:pt>
                <c:pt idx="61">
                  <c:v>7.8724615019359984E-2</c:v>
                </c:pt>
                <c:pt idx="62">
                  <c:v>7.8724615019359984E-2</c:v>
                </c:pt>
                <c:pt idx="63">
                  <c:v>7.8724615019359984E-2</c:v>
                </c:pt>
                <c:pt idx="64">
                  <c:v>7.8724615019359984E-2</c:v>
                </c:pt>
                <c:pt idx="65">
                  <c:v>7.8724615019359984E-2</c:v>
                </c:pt>
                <c:pt idx="66">
                  <c:v>7.8724615019359984E-2</c:v>
                </c:pt>
                <c:pt idx="67">
                  <c:v>7.8724615019359984E-2</c:v>
                </c:pt>
                <c:pt idx="68">
                  <c:v>7.8724615019359984E-2</c:v>
                </c:pt>
                <c:pt idx="69">
                  <c:v>7.8724615019359984E-2</c:v>
                </c:pt>
                <c:pt idx="70">
                  <c:v>7.8724615019359984E-2</c:v>
                </c:pt>
                <c:pt idx="71">
                  <c:v>7.8724615019359984E-2</c:v>
                </c:pt>
                <c:pt idx="72">
                  <c:v>7.8724615019359984E-2</c:v>
                </c:pt>
                <c:pt idx="73">
                  <c:v>7.8724615019359984E-2</c:v>
                </c:pt>
                <c:pt idx="74">
                  <c:v>7.8724615019359984E-2</c:v>
                </c:pt>
                <c:pt idx="75">
                  <c:v>7.8724615019359984E-2</c:v>
                </c:pt>
                <c:pt idx="76">
                  <c:v>7.8724615019359984E-2</c:v>
                </c:pt>
                <c:pt idx="77">
                  <c:v>7.8724615019359984E-2</c:v>
                </c:pt>
                <c:pt idx="78">
                  <c:v>7.8724615019359984E-2</c:v>
                </c:pt>
                <c:pt idx="79">
                  <c:v>7.8724615019359984E-2</c:v>
                </c:pt>
                <c:pt idx="80">
                  <c:v>7.8724615019359984E-2</c:v>
                </c:pt>
                <c:pt idx="81">
                  <c:v>7.8724615019359984E-2</c:v>
                </c:pt>
                <c:pt idx="82">
                  <c:v>7.8724615019359984E-2</c:v>
                </c:pt>
                <c:pt idx="83">
                  <c:v>7.8724615019359984E-2</c:v>
                </c:pt>
                <c:pt idx="84">
                  <c:v>7.8724615019359984E-2</c:v>
                </c:pt>
                <c:pt idx="85">
                  <c:v>7.8724615019359984E-2</c:v>
                </c:pt>
                <c:pt idx="86">
                  <c:v>7.8724615019359984E-2</c:v>
                </c:pt>
                <c:pt idx="87">
                  <c:v>7.8724615019359984E-2</c:v>
                </c:pt>
                <c:pt idx="88">
                  <c:v>7.8724615019359984E-2</c:v>
                </c:pt>
                <c:pt idx="89">
                  <c:v>7.8724615019359984E-2</c:v>
                </c:pt>
                <c:pt idx="90">
                  <c:v>7.8724615019359984E-2</c:v>
                </c:pt>
                <c:pt idx="91">
                  <c:v>7.8724615019359984E-2</c:v>
                </c:pt>
                <c:pt idx="92">
                  <c:v>7.8724615019359984E-2</c:v>
                </c:pt>
                <c:pt idx="93">
                  <c:v>7.8724615019359984E-2</c:v>
                </c:pt>
                <c:pt idx="94">
                  <c:v>7.8724615019359984E-2</c:v>
                </c:pt>
                <c:pt idx="95">
                  <c:v>7.8724615019359984E-2</c:v>
                </c:pt>
                <c:pt idx="96">
                  <c:v>7.8724615019359984E-2</c:v>
                </c:pt>
                <c:pt idx="97">
                  <c:v>7.8724615019359984E-2</c:v>
                </c:pt>
                <c:pt idx="98">
                  <c:v>7.8724615019359984E-2</c:v>
                </c:pt>
                <c:pt idx="99">
                  <c:v>7.8724615019359984E-2</c:v>
                </c:pt>
                <c:pt idx="100">
                  <c:v>7.8724615019359984E-2</c:v>
                </c:pt>
                <c:pt idx="101">
                  <c:v>7.8724615019359984E-2</c:v>
                </c:pt>
                <c:pt idx="102">
                  <c:v>7.8724615019359984E-2</c:v>
                </c:pt>
                <c:pt idx="103">
                  <c:v>7.8724615019359984E-2</c:v>
                </c:pt>
                <c:pt idx="104">
                  <c:v>7.8724615019359984E-2</c:v>
                </c:pt>
                <c:pt idx="105">
                  <c:v>7.8724615019359984E-2</c:v>
                </c:pt>
                <c:pt idx="106">
                  <c:v>7.8724615019359984E-2</c:v>
                </c:pt>
                <c:pt idx="107">
                  <c:v>7.8724615019359984E-2</c:v>
                </c:pt>
                <c:pt idx="108">
                  <c:v>7.8724615019359984E-2</c:v>
                </c:pt>
                <c:pt idx="109">
                  <c:v>7.8724615019359984E-2</c:v>
                </c:pt>
                <c:pt idx="110">
                  <c:v>7.8724615019359984E-2</c:v>
                </c:pt>
                <c:pt idx="111">
                  <c:v>7.8724615019359984E-2</c:v>
                </c:pt>
                <c:pt idx="112">
                  <c:v>7.8724615019359984E-2</c:v>
                </c:pt>
                <c:pt idx="113">
                  <c:v>7.8724615019359984E-2</c:v>
                </c:pt>
                <c:pt idx="114">
                  <c:v>7.8724615019359984E-2</c:v>
                </c:pt>
                <c:pt idx="115">
                  <c:v>7.8724615019359984E-2</c:v>
                </c:pt>
                <c:pt idx="116">
                  <c:v>7.8724615019359984E-2</c:v>
                </c:pt>
                <c:pt idx="117">
                  <c:v>7.8724615019359984E-2</c:v>
                </c:pt>
                <c:pt idx="118">
                  <c:v>7.8724615019359984E-2</c:v>
                </c:pt>
                <c:pt idx="119">
                  <c:v>7.8724615019359984E-2</c:v>
                </c:pt>
                <c:pt idx="120">
                  <c:v>7.8724615019359984E-2</c:v>
                </c:pt>
                <c:pt idx="121">
                  <c:v>7.8724615019359984E-2</c:v>
                </c:pt>
                <c:pt idx="122">
                  <c:v>7.8724615019359984E-2</c:v>
                </c:pt>
                <c:pt idx="123">
                  <c:v>7.8724615019359984E-2</c:v>
                </c:pt>
                <c:pt idx="124">
                  <c:v>7.8724615019359984E-2</c:v>
                </c:pt>
                <c:pt idx="125">
                  <c:v>7.8724615019359984E-2</c:v>
                </c:pt>
                <c:pt idx="126">
                  <c:v>7.8724615019359984E-2</c:v>
                </c:pt>
                <c:pt idx="127">
                  <c:v>7.8724615019359984E-2</c:v>
                </c:pt>
                <c:pt idx="128">
                  <c:v>7.8724615019359984E-2</c:v>
                </c:pt>
                <c:pt idx="129">
                  <c:v>7.8724615019359984E-2</c:v>
                </c:pt>
                <c:pt idx="130">
                  <c:v>7.8724615019359984E-2</c:v>
                </c:pt>
                <c:pt idx="131">
                  <c:v>7.8724615019359984E-2</c:v>
                </c:pt>
                <c:pt idx="132">
                  <c:v>7.8724615019359984E-2</c:v>
                </c:pt>
                <c:pt idx="133">
                  <c:v>7.8724615019359984E-2</c:v>
                </c:pt>
                <c:pt idx="134">
                  <c:v>7.8724615019359984E-2</c:v>
                </c:pt>
                <c:pt idx="135">
                  <c:v>7.8724615019359984E-2</c:v>
                </c:pt>
                <c:pt idx="136">
                  <c:v>7.8724615019359984E-2</c:v>
                </c:pt>
                <c:pt idx="137">
                  <c:v>7.8724615019359984E-2</c:v>
                </c:pt>
                <c:pt idx="138">
                  <c:v>7.8724615019359984E-2</c:v>
                </c:pt>
                <c:pt idx="139">
                  <c:v>7.8724615019359984E-2</c:v>
                </c:pt>
                <c:pt idx="140">
                  <c:v>7.8724615019359984E-2</c:v>
                </c:pt>
                <c:pt idx="141">
                  <c:v>7.8724615019359984E-2</c:v>
                </c:pt>
                <c:pt idx="142">
                  <c:v>7.8724615019359984E-2</c:v>
                </c:pt>
                <c:pt idx="143">
                  <c:v>7.8724615019359984E-2</c:v>
                </c:pt>
                <c:pt idx="144">
                  <c:v>7.8724615019359984E-2</c:v>
                </c:pt>
                <c:pt idx="145">
                  <c:v>7.8724615019359984E-2</c:v>
                </c:pt>
                <c:pt idx="146">
                  <c:v>7.8724615019359984E-2</c:v>
                </c:pt>
                <c:pt idx="147">
                  <c:v>7.8724615019359984E-2</c:v>
                </c:pt>
                <c:pt idx="148">
                  <c:v>7.8724615019359984E-2</c:v>
                </c:pt>
                <c:pt idx="149">
                  <c:v>7.8724615019359984E-2</c:v>
                </c:pt>
                <c:pt idx="150">
                  <c:v>7.8724615019359984E-2</c:v>
                </c:pt>
                <c:pt idx="151">
                  <c:v>7.8724615019359984E-2</c:v>
                </c:pt>
                <c:pt idx="152">
                  <c:v>7.8724615019359984E-2</c:v>
                </c:pt>
                <c:pt idx="153">
                  <c:v>7.8724615019359984E-2</c:v>
                </c:pt>
                <c:pt idx="154">
                  <c:v>7.8724615019359984E-2</c:v>
                </c:pt>
                <c:pt idx="155">
                  <c:v>7.8724615019359984E-2</c:v>
                </c:pt>
                <c:pt idx="156">
                  <c:v>7.8724615019359984E-2</c:v>
                </c:pt>
                <c:pt idx="157">
                  <c:v>7.8724615019359984E-2</c:v>
                </c:pt>
                <c:pt idx="158">
                  <c:v>7.8724615019359984E-2</c:v>
                </c:pt>
                <c:pt idx="159">
                  <c:v>7.8724615019359984E-2</c:v>
                </c:pt>
                <c:pt idx="160">
                  <c:v>7.8724615019359984E-2</c:v>
                </c:pt>
                <c:pt idx="161">
                  <c:v>7.8724615019359984E-2</c:v>
                </c:pt>
                <c:pt idx="162">
                  <c:v>7.8724615019359984E-2</c:v>
                </c:pt>
                <c:pt idx="163">
                  <c:v>7.8724615019359984E-2</c:v>
                </c:pt>
                <c:pt idx="164">
                  <c:v>7.8724615019359984E-2</c:v>
                </c:pt>
                <c:pt idx="165">
                  <c:v>7.8724615019359984E-2</c:v>
                </c:pt>
                <c:pt idx="166">
                  <c:v>7.8724615019359984E-2</c:v>
                </c:pt>
                <c:pt idx="167">
                  <c:v>7.8724615019359984E-2</c:v>
                </c:pt>
                <c:pt idx="168">
                  <c:v>7.8724615019359984E-2</c:v>
                </c:pt>
                <c:pt idx="169">
                  <c:v>7.8724615019359984E-2</c:v>
                </c:pt>
                <c:pt idx="170">
                  <c:v>7.8724615019359984E-2</c:v>
                </c:pt>
                <c:pt idx="171">
                  <c:v>7.8724615019359984E-2</c:v>
                </c:pt>
                <c:pt idx="172">
                  <c:v>7.8724615019359984E-2</c:v>
                </c:pt>
                <c:pt idx="173">
                  <c:v>7.8724615019359984E-2</c:v>
                </c:pt>
                <c:pt idx="174">
                  <c:v>7.8724615019359984E-2</c:v>
                </c:pt>
                <c:pt idx="175">
                  <c:v>7.8724615019359984E-2</c:v>
                </c:pt>
                <c:pt idx="176">
                  <c:v>7.8724615019359984E-2</c:v>
                </c:pt>
                <c:pt idx="177">
                  <c:v>7.8724615019359984E-2</c:v>
                </c:pt>
                <c:pt idx="178">
                  <c:v>7.8724615019359984E-2</c:v>
                </c:pt>
                <c:pt idx="179">
                  <c:v>7.8724615019359984E-2</c:v>
                </c:pt>
                <c:pt idx="180">
                  <c:v>7.8724615019359984E-2</c:v>
                </c:pt>
                <c:pt idx="181">
                  <c:v>7.8724615019359984E-2</c:v>
                </c:pt>
                <c:pt idx="182">
                  <c:v>7.8724615019359984E-2</c:v>
                </c:pt>
                <c:pt idx="183">
                  <c:v>7.8724615019359984E-2</c:v>
                </c:pt>
                <c:pt idx="184">
                  <c:v>7.8724615019359984E-2</c:v>
                </c:pt>
                <c:pt idx="185">
                  <c:v>7.8724615019359984E-2</c:v>
                </c:pt>
                <c:pt idx="186">
                  <c:v>7.8724615019359984E-2</c:v>
                </c:pt>
                <c:pt idx="187">
                  <c:v>7.8724615019359984E-2</c:v>
                </c:pt>
                <c:pt idx="188">
                  <c:v>7.8724615019359984E-2</c:v>
                </c:pt>
                <c:pt idx="189">
                  <c:v>7.8724615019359984E-2</c:v>
                </c:pt>
                <c:pt idx="190">
                  <c:v>7.8724615019359984E-2</c:v>
                </c:pt>
                <c:pt idx="191">
                  <c:v>7.8724615019359984E-2</c:v>
                </c:pt>
                <c:pt idx="192">
                  <c:v>7.8724615019359984E-2</c:v>
                </c:pt>
                <c:pt idx="193">
                  <c:v>7.8724615019359984E-2</c:v>
                </c:pt>
                <c:pt idx="194">
                  <c:v>7.8724615019359984E-2</c:v>
                </c:pt>
                <c:pt idx="195">
                  <c:v>7.8724615019359984E-2</c:v>
                </c:pt>
                <c:pt idx="196">
                  <c:v>7.8724615019359984E-2</c:v>
                </c:pt>
                <c:pt idx="197">
                  <c:v>7.8724615019359984E-2</c:v>
                </c:pt>
                <c:pt idx="198">
                  <c:v>7.8724615019359984E-2</c:v>
                </c:pt>
                <c:pt idx="199">
                  <c:v>7.8724615019359984E-2</c:v>
                </c:pt>
                <c:pt idx="200">
                  <c:v>7.8724615019359984E-2</c:v>
                </c:pt>
                <c:pt idx="201">
                  <c:v>7.8724615019359984E-2</c:v>
                </c:pt>
                <c:pt idx="202">
                  <c:v>7.8724615019359984E-2</c:v>
                </c:pt>
                <c:pt idx="203">
                  <c:v>7.8724615019359984E-2</c:v>
                </c:pt>
                <c:pt idx="204">
                  <c:v>7.8724615019359984E-2</c:v>
                </c:pt>
                <c:pt idx="205">
                  <c:v>7.8724615019359984E-2</c:v>
                </c:pt>
                <c:pt idx="206">
                  <c:v>7.8724615019359984E-2</c:v>
                </c:pt>
                <c:pt idx="207">
                  <c:v>7.8724615019359984E-2</c:v>
                </c:pt>
                <c:pt idx="208">
                  <c:v>7.8724615019359984E-2</c:v>
                </c:pt>
                <c:pt idx="209">
                  <c:v>7.8724615019359984E-2</c:v>
                </c:pt>
                <c:pt idx="210">
                  <c:v>7.8724615019359984E-2</c:v>
                </c:pt>
                <c:pt idx="211">
                  <c:v>7.8724615019359984E-2</c:v>
                </c:pt>
                <c:pt idx="212">
                  <c:v>7.8724615019359984E-2</c:v>
                </c:pt>
                <c:pt idx="213">
                  <c:v>7.8724615019359984E-2</c:v>
                </c:pt>
                <c:pt idx="214">
                  <c:v>7.8724615019359984E-2</c:v>
                </c:pt>
                <c:pt idx="215">
                  <c:v>7.8724615019359984E-2</c:v>
                </c:pt>
                <c:pt idx="216">
                  <c:v>7.8724615019359984E-2</c:v>
                </c:pt>
                <c:pt idx="217">
                  <c:v>7.8724615019359984E-2</c:v>
                </c:pt>
                <c:pt idx="218">
                  <c:v>7.8724615019359984E-2</c:v>
                </c:pt>
                <c:pt idx="219">
                  <c:v>7.8724615019359984E-2</c:v>
                </c:pt>
                <c:pt idx="220">
                  <c:v>7.8724615019359984E-2</c:v>
                </c:pt>
                <c:pt idx="221">
                  <c:v>7.8724615019359984E-2</c:v>
                </c:pt>
                <c:pt idx="222">
                  <c:v>7.8724615019359984E-2</c:v>
                </c:pt>
                <c:pt idx="223">
                  <c:v>7.8724615019359984E-2</c:v>
                </c:pt>
                <c:pt idx="224">
                  <c:v>7.8724615019359984E-2</c:v>
                </c:pt>
                <c:pt idx="225">
                  <c:v>7.8724615019359984E-2</c:v>
                </c:pt>
                <c:pt idx="226">
                  <c:v>7.8724615019359984E-2</c:v>
                </c:pt>
                <c:pt idx="227">
                  <c:v>7.8724615019359984E-2</c:v>
                </c:pt>
                <c:pt idx="228">
                  <c:v>7.8724615019359984E-2</c:v>
                </c:pt>
                <c:pt idx="229">
                  <c:v>7.8724615019359984E-2</c:v>
                </c:pt>
                <c:pt idx="230">
                  <c:v>7.8724615019359984E-2</c:v>
                </c:pt>
                <c:pt idx="231">
                  <c:v>7.8724615019359984E-2</c:v>
                </c:pt>
                <c:pt idx="232">
                  <c:v>7.8724615019359984E-2</c:v>
                </c:pt>
                <c:pt idx="233">
                  <c:v>7.8724615019359984E-2</c:v>
                </c:pt>
                <c:pt idx="234">
                  <c:v>7.8724615019359984E-2</c:v>
                </c:pt>
                <c:pt idx="235">
                  <c:v>7.8724615019359984E-2</c:v>
                </c:pt>
                <c:pt idx="236">
                  <c:v>7.8724615019359984E-2</c:v>
                </c:pt>
                <c:pt idx="237">
                  <c:v>7.8724615019359984E-2</c:v>
                </c:pt>
                <c:pt idx="238">
                  <c:v>7.8724615019359984E-2</c:v>
                </c:pt>
                <c:pt idx="239">
                  <c:v>7.8724615019359984E-2</c:v>
                </c:pt>
                <c:pt idx="240">
                  <c:v>7.8724615019359984E-2</c:v>
                </c:pt>
                <c:pt idx="241">
                  <c:v>7.8724615019359984E-2</c:v>
                </c:pt>
                <c:pt idx="242">
                  <c:v>7.8724615019359984E-2</c:v>
                </c:pt>
                <c:pt idx="243">
                  <c:v>7.8724615019359984E-2</c:v>
                </c:pt>
                <c:pt idx="244">
                  <c:v>7.8724615019359984E-2</c:v>
                </c:pt>
                <c:pt idx="245">
                  <c:v>7.8724615019359984E-2</c:v>
                </c:pt>
                <c:pt idx="246">
                  <c:v>7.8724615019359984E-2</c:v>
                </c:pt>
                <c:pt idx="247">
                  <c:v>7.8724615019359984E-2</c:v>
                </c:pt>
                <c:pt idx="248">
                  <c:v>7.8724615019359984E-2</c:v>
                </c:pt>
                <c:pt idx="249">
                  <c:v>7.8724615019359984E-2</c:v>
                </c:pt>
                <c:pt idx="250">
                  <c:v>7.8724615019359984E-2</c:v>
                </c:pt>
                <c:pt idx="251">
                  <c:v>7.8724615019359984E-2</c:v>
                </c:pt>
                <c:pt idx="252">
                  <c:v>7.8724615019359984E-2</c:v>
                </c:pt>
                <c:pt idx="253">
                  <c:v>7.8724615019359984E-2</c:v>
                </c:pt>
                <c:pt idx="254">
                  <c:v>7.8724615019359984E-2</c:v>
                </c:pt>
                <c:pt idx="255">
                  <c:v>7.8724615019359984E-2</c:v>
                </c:pt>
                <c:pt idx="256">
                  <c:v>7.8724615019359984E-2</c:v>
                </c:pt>
                <c:pt idx="257">
                  <c:v>7.8724615019359984E-2</c:v>
                </c:pt>
                <c:pt idx="258">
                  <c:v>7.8724615019359984E-2</c:v>
                </c:pt>
                <c:pt idx="259">
                  <c:v>7.8724615019359984E-2</c:v>
                </c:pt>
                <c:pt idx="260">
                  <c:v>7.8724615019359984E-2</c:v>
                </c:pt>
                <c:pt idx="261">
                  <c:v>7.8724615019359984E-2</c:v>
                </c:pt>
                <c:pt idx="262">
                  <c:v>7.8724615019359984E-2</c:v>
                </c:pt>
                <c:pt idx="263">
                  <c:v>7.8724615019359984E-2</c:v>
                </c:pt>
                <c:pt idx="264">
                  <c:v>7.8724615019359984E-2</c:v>
                </c:pt>
                <c:pt idx="265">
                  <c:v>7.8724615019359984E-2</c:v>
                </c:pt>
                <c:pt idx="266">
                  <c:v>7.8724615019359984E-2</c:v>
                </c:pt>
                <c:pt idx="267">
                  <c:v>7.8724615019359984E-2</c:v>
                </c:pt>
                <c:pt idx="268">
                  <c:v>7.8724615019359984E-2</c:v>
                </c:pt>
                <c:pt idx="269">
                  <c:v>7.8724615019359984E-2</c:v>
                </c:pt>
                <c:pt idx="270">
                  <c:v>7.8724615019359984E-2</c:v>
                </c:pt>
                <c:pt idx="271">
                  <c:v>7.8724615019359984E-2</c:v>
                </c:pt>
                <c:pt idx="272">
                  <c:v>7.8724615019359984E-2</c:v>
                </c:pt>
                <c:pt idx="273">
                  <c:v>7.8724615019359984E-2</c:v>
                </c:pt>
                <c:pt idx="274">
                  <c:v>7.8724615019359984E-2</c:v>
                </c:pt>
                <c:pt idx="275">
                  <c:v>7.8724615019359984E-2</c:v>
                </c:pt>
                <c:pt idx="276">
                  <c:v>7.8724615019359984E-2</c:v>
                </c:pt>
                <c:pt idx="277">
                  <c:v>7.8724615019359984E-2</c:v>
                </c:pt>
                <c:pt idx="278">
                  <c:v>7.8724615019359984E-2</c:v>
                </c:pt>
                <c:pt idx="279">
                  <c:v>7.8724615019359984E-2</c:v>
                </c:pt>
                <c:pt idx="280">
                  <c:v>7.8724615019359984E-2</c:v>
                </c:pt>
                <c:pt idx="281">
                  <c:v>7.8724615019359984E-2</c:v>
                </c:pt>
                <c:pt idx="282">
                  <c:v>7.8724615019359984E-2</c:v>
                </c:pt>
                <c:pt idx="283">
                  <c:v>7.8724615019359984E-2</c:v>
                </c:pt>
                <c:pt idx="284">
                  <c:v>7.8724615019359984E-2</c:v>
                </c:pt>
                <c:pt idx="285">
                  <c:v>7.8724615019359984E-2</c:v>
                </c:pt>
                <c:pt idx="286">
                  <c:v>7.8724615019359984E-2</c:v>
                </c:pt>
                <c:pt idx="287">
                  <c:v>7.8724615019359984E-2</c:v>
                </c:pt>
                <c:pt idx="288">
                  <c:v>7.8724615019359984E-2</c:v>
                </c:pt>
                <c:pt idx="289">
                  <c:v>7.8724615019359984E-2</c:v>
                </c:pt>
                <c:pt idx="290">
                  <c:v>7.8724615019359984E-2</c:v>
                </c:pt>
                <c:pt idx="291">
                  <c:v>7.8724615019359984E-2</c:v>
                </c:pt>
                <c:pt idx="292">
                  <c:v>7.8724615019359984E-2</c:v>
                </c:pt>
                <c:pt idx="293">
                  <c:v>7.8724615019359984E-2</c:v>
                </c:pt>
                <c:pt idx="294">
                  <c:v>7.8724615019359984E-2</c:v>
                </c:pt>
                <c:pt idx="295">
                  <c:v>7.8724615019359984E-2</c:v>
                </c:pt>
                <c:pt idx="296">
                  <c:v>7.8724615019359984E-2</c:v>
                </c:pt>
                <c:pt idx="297">
                  <c:v>7.8724615019359984E-2</c:v>
                </c:pt>
                <c:pt idx="298">
                  <c:v>7.8724615019359984E-2</c:v>
                </c:pt>
                <c:pt idx="299">
                  <c:v>7.8724615019359984E-2</c:v>
                </c:pt>
                <c:pt idx="300">
                  <c:v>7.8724615019359984E-2</c:v>
                </c:pt>
                <c:pt idx="301">
                  <c:v>7.8724615019359984E-2</c:v>
                </c:pt>
                <c:pt idx="302">
                  <c:v>7.8724615019359984E-2</c:v>
                </c:pt>
                <c:pt idx="303">
                  <c:v>7.8724615019359984E-2</c:v>
                </c:pt>
                <c:pt idx="304">
                  <c:v>7.8724615019359984E-2</c:v>
                </c:pt>
                <c:pt idx="305">
                  <c:v>7.8724615019359984E-2</c:v>
                </c:pt>
                <c:pt idx="306">
                  <c:v>7.8724615019359984E-2</c:v>
                </c:pt>
                <c:pt idx="307">
                  <c:v>7.8724615019359984E-2</c:v>
                </c:pt>
                <c:pt idx="308">
                  <c:v>7.8724615019359984E-2</c:v>
                </c:pt>
                <c:pt idx="309">
                  <c:v>7.8724615019359984E-2</c:v>
                </c:pt>
                <c:pt idx="310">
                  <c:v>7.8724615019359984E-2</c:v>
                </c:pt>
                <c:pt idx="311">
                  <c:v>7.8724615019359984E-2</c:v>
                </c:pt>
                <c:pt idx="312">
                  <c:v>7.8724615019359984E-2</c:v>
                </c:pt>
                <c:pt idx="313">
                  <c:v>7.8724615019359984E-2</c:v>
                </c:pt>
                <c:pt idx="314">
                  <c:v>7.8724615019359984E-2</c:v>
                </c:pt>
                <c:pt idx="315">
                  <c:v>7.8724615019359984E-2</c:v>
                </c:pt>
                <c:pt idx="316">
                  <c:v>7.8724615019359984E-2</c:v>
                </c:pt>
                <c:pt idx="317">
                  <c:v>7.8724615019359984E-2</c:v>
                </c:pt>
                <c:pt idx="318">
                  <c:v>7.8724615019359984E-2</c:v>
                </c:pt>
                <c:pt idx="319">
                  <c:v>7.8724615019359984E-2</c:v>
                </c:pt>
                <c:pt idx="320">
                  <c:v>7.8724615019359984E-2</c:v>
                </c:pt>
                <c:pt idx="321">
                  <c:v>7.8724615019359984E-2</c:v>
                </c:pt>
                <c:pt idx="322">
                  <c:v>7.8724615019359984E-2</c:v>
                </c:pt>
                <c:pt idx="323">
                  <c:v>7.8724615019359984E-2</c:v>
                </c:pt>
                <c:pt idx="324">
                  <c:v>7.8724615019359984E-2</c:v>
                </c:pt>
                <c:pt idx="325">
                  <c:v>7.8724615019359984E-2</c:v>
                </c:pt>
                <c:pt idx="326">
                  <c:v>7.8724615019359984E-2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9-4F87-A5EE-A3E031B2981D}"/>
            </c:ext>
          </c:extLst>
        </c:ser>
        <c:ser>
          <c:idx val="7"/>
          <c:order val="3"/>
          <c:spPr>
            <a:ln w="1143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Beta!$BN$15:$BN$341</c:f>
              <c:numCache>
                <c:formatCode>0.00%</c:formatCode>
                <c:ptCount val="327"/>
                <c:pt idx="0">
                  <c:v>-7.4850380312153075E-2</c:v>
                </c:pt>
                <c:pt idx="1">
                  <c:v>-7.4850380312153075E-2</c:v>
                </c:pt>
                <c:pt idx="2">
                  <c:v>-7.4850380312153075E-2</c:v>
                </c:pt>
                <c:pt idx="3">
                  <c:v>-7.4850380312153075E-2</c:v>
                </c:pt>
                <c:pt idx="4">
                  <c:v>-7.4850380312153075E-2</c:v>
                </c:pt>
                <c:pt idx="5">
                  <c:v>-7.4850380312153075E-2</c:v>
                </c:pt>
                <c:pt idx="6">
                  <c:v>-7.4850380312153075E-2</c:v>
                </c:pt>
                <c:pt idx="7">
                  <c:v>-7.4850380312153075E-2</c:v>
                </c:pt>
                <c:pt idx="8">
                  <c:v>-7.4850380312153075E-2</c:v>
                </c:pt>
                <c:pt idx="9">
                  <c:v>-7.4850380312153075E-2</c:v>
                </c:pt>
                <c:pt idx="10">
                  <c:v>-7.4850380312153075E-2</c:v>
                </c:pt>
                <c:pt idx="11">
                  <c:v>-7.4850380312153075E-2</c:v>
                </c:pt>
                <c:pt idx="12">
                  <c:v>-7.4850380312153075E-2</c:v>
                </c:pt>
                <c:pt idx="13">
                  <c:v>-7.4850380312153075E-2</c:v>
                </c:pt>
                <c:pt idx="14">
                  <c:v>-7.4850380312153075E-2</c:v>
                </c:pt>
                <c:pt idx="15">
                  <c:v>-7.4850380312153075E-2</c:v>
                </c:pt>
                <c:pt idx="16">
                  <c:v>-7.4850380312153075E-2</c:v>
                </c:pt>
                <c:pt idx="17">
                  <c:v>-7.4850380312153075E-2</c:v>
                </c:pt>
                <c:pt idx="18">
                  <c:v>-7.4850380312153075E-2</c:v>
                </c:pt>
                <c:pt idx="19">
                  <c:v>-7.4850380312153075E-2</c:v>
                </c:pt>
                <c:pt idx="20">
                  <c:v>-7.4850380312153075E-2</c:v>
                </c:pt>
                <c:pt idx="21">
                  <c:v>-7.4850380312153075E-2</c:v>
                </c:pt>
                <c:pt idx="22">
                  <c:v>-7.4850380312153075E-2</c:v>
                </c:pt>
                <c:pt idx="23">
                  <c:v>-7.4850380312153075E-2</c:v>
                </c:pt>
                <c:pt idx="24">
                  <c:v>-7.4850380312153075E-2</c:v>
                </c:pt>
                <c:pt idx="25">
                  <c:v>-7.4850380312153075E-2</c:v>
                </c:pt>
                <c:pt idx="26">
                  <c:v>-7.4850380312153075E-2</c:v>
                </c:pt>
                <c:pt idx="27">
                  <c:v>-7.4850380312153075E-2</c:v>
                </c:pt>
                <c:pt idx="28">
                  <c:v>-7.4850380312153075E-2</c:v>
                </c:pt>
                <c:pt idx="29">
                  <c:v>-7.4850380312153075E-2</c:v>
                </c:pt>
                <c:pt idx="30">
                  <c:v>-7.4850380312153075E-2</c:v>
                </c:pt>
                <c:pt idx="31">
                  <c:v>-7.4850380312153075E-2</c:v>
                </c:pt>
                <c:pt idx="32">
                  <c:v>-7.4850380312153075E-2</c:v>
                </c:pt>
                <c:pt idx="33">
                  <c:v>-7.4850380312153075E-2</c:v>
                </c:pt>
                <c:pt idx="34">
                  <c:v>-7.4850380312153075E-2</c:v>
                </c:pt>
                <c:pt idx="35">
                  <c:v>-7.4850380312153075E-2</c:v>
                </c:pt>
                <c:pt idx="36">
                  <c:v>-7.4850380312153075E-2</c:v>
                </c:pt>
                <c:pt idx="37">
                  <c:v>-7.4850380312153075E-2</c:v>
                </c:pt>
                <c:pt idx="38">
                  <c:v>-7.4850380312153075E-2</c:v>
                </c:pt>
                <c:pt idx="39">
                  <c:v>-7.4850380312153075E-2</c:v>
                </c:pt>
                <c:pt idx="40">
                  <c:v>-7.4850380312153075E-2</c:v>
                </c:pt>
                <c:pt idx="41">
                  <c:v>-7.4850380312153075E-2</c:v>
                </c:pt>
                <c:pt idx="42">
                  <c:v>-7.4850380312153075E-2</c:v>
                </c:pt>
                <c:pt idx="43">
                  <c:v>-7.4850380312153075E-2</c:v>
                </c:pt>
                <c:pt idx="44">
                  <c:v>-7.4850380312153075E-2</c:v>
                </c:pt>
                <c:pt idx="45">
                  <c:v>-7.4850380312153075E-2</c:v>
                </c:pt>
                <c:pt idx="46">
                  <c:v>-7.4850380312153075E-2</c:v>
                </c:pt>
                <c:pt idx="47">
                  <c:v>-7.4850380312153075E-2</c:v>
                </c:pt>
                <c:pt idx="48">
                  <c:v>-7.4850380312153075E-2</c:v>
                </c:pt>
                <c:pt idx="49">
                  <c:v>-7.4850380312153075E-2</c:v>
                </c:pt>
                <c:pt idx="50">
                  <c:v>-7.4850380312153075E-2</c:v>
                </c:pt>
                <c:pt idx="51">
                  <c:v>-7.4850380312153075E-2</c:v>
                </c:pt>
                <c:pt idx="52">
                  <c:v>-7.4850380312153075E-2</c:v>
                </c:pt>
                <c:pt idx="53">
                  <c:v>-7.4850380312153075E-2</c:v>
                </c:pt>
                <c:pt idx="54">
                  <c:v>-7.4850380312153075E-2</c:v>
                </c:pt>
                <c:pt idx="55">
                  <c:v>-7.4850380312153075E-2</c:v>
                </c:pt>
                <c:pt idx="56">
                  <c:v>-7.4850380312153075E-2</c:v>
                </c:pt>
                <c:pt idx="57">
                  <c:v>-7.4850380312153075E-2</c:v>
                </c:pt>
                <c:pt idx="58">
                  <c:v>-7.4850380312153075E-2</c:v>
                </c:pt>
                <c:pt idx="59">
                  <c:v>-7.4850380312153075E-2</c:v>
                </c:pt>
                <c:pt idx="60">
                  <c:v>-7.4850380312153075E-2</c:v>
                </c:pt>
                <c:pt idx="61">
                  <c:v>-7.4850380312153075E-2</c:v>
                </c:pt>
                <c:pt idx="62">
                  <c:v>-7.4850380312153075E-2</c:v>
                </c:pt>
                <c:pt idx="63">
                  <c:v>-7.4850380312153075E-2</c:v>
                </c:pt>
                <c:pt idx="64">
                  <c:v>-7.4850380312153075E-2</c:v>
                </c:pt>
                <c:pt idx="65">
                  <c:v>-7.4850380312153075E-2</c:v>
                </c:pt>
                <c:pt idx="66">
                  <c:v>-7.4850380312153075E-2</c:v>
                </c:pt>
                <c:pt idx="67">
                  <c:v>-7.4850380312153075E-2</c:v>
                </c:pt>
                <c:pt idx="68">
                  <c:v>-7.4850380312153075E-2</c:v>
                </c:pt>
                <c:pt idx="69">
                  <c:v>-7.4850380312153075E-2</c:v>
                </c:pt>
                <c:pt idx="70">
                  <c:v>-7.4850380312153075E-2</c:v>
                </c:pt>
                <c:pt idx="71">
                  <c:v>-7.4850380312153075E-2</c:v>
                </c:pt>
                <c:pt idx="72">
                  <c:v>-7.4850380312153075E-2</c:v>
                </c:pt>
                <c:pt idx="73">
                  <c:v>-7.4850380312153075E-2</c:v>
                </c:pt>
                <c:pt idx="74">
                  <c:v>-7.4850380312153075E-2</c:v>
                </c:pt>
                <c:pt idx="75">
                  <c:v>-7.4850380312153075E-2</c:v>
                </c:pt>
                <c:pt idx="76">
                  <c:v>-7.4850380312153075E-2</c:v>
                </c:pt>
                <c:pt idx="77">
                  <c:v>-7.4850380312153075E-2</c:v>
                </c:pt>
                <c:pt idx="78">
                  <c:v>-7.4850380312153075E-2</c:v>
                </c:pt>
                <c:pt idx="79">
                  <c:v>-7.4850380312153075E-2</c:v>
                </c:pt>
                <c:pt idx="80">
                  <c:v>-7.4850380312153075E-2</c:v>
                </c:pt>
                <c:pt idx="81">
                  <c:v>-7.4850380312153075E-2</c:v>
                </c:pt>
                <c:pt idx="82">
                  <c:v>-7.4850380312153075E-2</c:v>
                </c:pt>
                <c:pt idx="83">
                  <c:v>-7.4850380312153075E-2</c:v>
                </c:pt>
                <c:pt idx="84">
                  <c:v>-7.4850380312153075E-2</c:v>
                </c:pt>
                <c:pt idx="85">
                  <c:v>-7.4850380312153075E-2</c:v>
                </c:pt>
                <c:pt idx="86">
                  <c:v>-7.4850380312153075E-2</c:v>
                </c:pt>
                <c:pt idx="87">
                  <c:v>-7.4850380312153075E-2</c:v>
                </c:pt>
                <c:pt idx="88">
                  <c:v>-7.4850380312153075E-2</c:v>
                </c:pt>
                <c:pt idx="89">
                  <c:v>-7.4850380312153075E-2</c:v>
                </c:pt>
                <c:pt idx="90">
                  <c:v>-7.4850380312153075E-2</c:v>
                </c:pt>
                <c:pt idx="91">
                  <c:v>-7.4850380312153075E-2</c:v>
                </c:pt>
                <c:pt idx="92">
                  <c:v>-7.4850380312153075E-2</c:v>
                </c:pt>
                <c:pt idx="93">
                  <c:v>-7.4850380312153075E-2</c:v>
                </c:pt>
                <c:pt idx="94">
                  <c:v>-7.4850380312153075E-2</c:v>
                </c:pt>
                <c:pt idx="95">
                  <c:v>-7.4850380312153075E-2</c:v>
                </c:pt>
                <c:pt idx="96">
                  <c:v>-7.4850380312153075E-2</c:v>
                </c:pt>
                <c:pt idx="97">
                  <c:v>-7.4850380312153075E-2</c:v>
                </c:pt>
                <c:pt idx="98">
                  <c:v>-7.4850380312153075E-2</c:v>
                </c:pt>
                <c:pt idx="99">
                  <c:v>-7.4850380312153075E-2</c:v>
                </c:pt>
                <c:pt idx="100">
                  <c:v>-7.4850380312153075E-2</c:v>
                </c:pt>
                <c:pt idx="101">
                  <c:v>-7.4850380312153075E-2</c:v>
                </c:pt>
                <c:pt idx="102">
                  <c:v>-7.4850380312153075E-2</c:v>
                </c:pt>
                <c:pt idx="103">
                  <c:v>-7.4850380312153075E-2</c:v>
                </c:pt>
                <c:pt idx="104">
                  <c:v>-7.4850380312153075E-2</c:v>
                </c:pt>
                <c:pt idx="105">
                  <c:v>-7.4850380312153075E-2</c:v>
                </c:pt>
                <c:pt idx="106">
                  <c:v>-7.4850380312153075E-2</c:v>
                </c:pt>
                <c:pt idx="107">
                  <c:v>-7.4850380312153075E-2</c:v>
                </c:pt>
                <c:pt idx="108">
                  <c:v>-7.4850380312153075E-2</c:v>
                </c:pt>
                <c:pt idx="109">
                  <c:v>-7.4850380312153075E-2</c:v>
                </c:pt>
                <c:pt idx="110">
                  <c:v>-7.4850380312153075E-2</c:v>
                </c:pt>
                <c:pt idx="111">
                  <c:v>-7.4850380312153075E-2</c:v>
                </c:pt>
                <c:pt idx="112">
                  <c:v>-7.4850380312153075E-2</c:v>
                </c:pt>
                <c:pt idx="113">
                  <c:v>-7.4850380312153075E-2</c:v>
                </c:pt>
                <c:pt idx="114">
                  <c:v>-7.4850380312153075E-2</c:v>
                </c:pt>
                <c:pt idx="115">
                  <c:v>-7.4850380312153075E-2</c:v>
                </c:pt>
                <c:pt idx="116">
                  <c:v>-7.4850380312153075E-2</c:v>
                </c:pt>
                <c:pt idx="117">
                  <c:v>-7.4850380312153075E-2</c:v>
                </c:pt>
                <c:pt idx="118">
                  <c:v>-7.4850380312153075E-2</c:v>
                </c:pt>
                <c:pt idx="119">
                  <c:v>-7.4850380312153075E-2</c:v>
                </c:pt>
                <c:pt idx="120">
                  <c:v>-7.4850380312153075E-2</c:v>
                </c:pt>
                <c:pt idx="121">
                  <c:v>-7.4850380312153075E-2</c:v>
                </c:pt>
                <c:pt idx="122">
                  <c:v>-7.4850380312153075E-2</c:v>
                </c:pt>
                <c:pt idx="123">
                  <c:v>-7.4850380312153075E-2</c:v>
                </c:pt>
                <c:pt idx="124">
                  <c:v>-7.4850380312153075E-2</c:v>
                </c:pt>
                <c:pt idx="125">
                  <c:v>-7.4850380312153075E-2</c:v>
                </c:pt>
                <c:pt idx="126">
                  <c:v>-7.4850380312153075E-2</c:v>
                </c:pt>
                <c:pt idx="127">
                  <c:v>-7.4850380312153075E-2</c:v>
                </c:pt>
                <c:pt idx="128">
                  <c:v>-7.4850380312153075E-2</c:v>
                </c:pt>
                <c:pt idx="129">
                  <c:v>-7.4850380312153075E-2</c:v>
                </c:pt>
                <c:pt idx="130">
                  <c:v>-7.4850380312153075E-2</c:v>
                </c:pt>
                <c:pt idx="131">
                  <c:v>-7.4850380312153075E-2</c:v>
                </c:pt>
                <c:pt idx="132">
                  <c:v>-7.4850380312153075E-2</c:v>
                </c:pt>
                <c:pt idx="133">
                  <c:v>-7.4850380312153075E-2</c:v>
                </c:pt>
                <c:pt idx="134">
                  <c:v>-7.4850380312153075E-2</c:v>
                </c:pt>
                <c:pt idx="135">
                  <c:v>-7.4850380312153075E-2</c:v>
                </c:pt>
                <c:pt idx="136">
                  <c:v>-7.4850380312153075E-2</c:v>
                </c:pt>
                <c:pt idx="137">
                  <c:v>-7.4850380312153075E-2</c:v>
                </c:pt>
                <c:pt idx="138">
                  <c:v>-7.4850380312153075E-2</c:v>
                </c:pt>
                <c:pt idx="139">
                  <c:v>-7.4850380312153075E-2</c:v>
                </c:pt>
                <c:pt idx="140">
                  <c:v>-7.4850380312153075E-2</c:v>
                </c:pt>
                <c:pt idx="141">
                  <c:v>-7.4850380312153075E-2</c:v>
                </c:pt>
                <c:pt idx="142">
                  <c:v>-7.4850380312153075E-2</c:v>
                </c:pt>
                <c:pt idx="143">
                  <c:v>-7.4850380312153075E-2</c:v>
                </c:pt>
                <c:pt idx="144">
                  <c:v>-7.4850380312153075E-2</c:v>
                </c:pt>
                <c:pt idx="145">
                  <c:v>-7.4850380312153075E-2</c:v>
                </c:pt>
                <c:pt idx="146">
                  <c:v>-7.4850380312153075E-2</c:v>
                </c:pt>
                <c:pt idx="147">
                  <c:v>-7.4850380312153075E-2</c:v>
                </c:pt>
                <c:pt idx="148">
                  <c:v>-7.4850380312153075E-2</c:v>
                </c:pt>
                <c:pt idx="149">
                  <c:v>-7.4850380312153075E-2</c:v>
                </c:pt>
                <c:pt idx="150">
                  <c:v>-7.4850380312153075E-2</c:v>
                </c:pt>
                <c:pt idx="151">
                  <c:v>-7.4850380312153075E-2</c:v>
                </c:pt>
                <c:pt idx="152">
                  <c:v>-7.4850380312153075E-2</c:v>
                </c:pt>
                <c:pt idx="153">
                  <c:v>-7.4850380312153075E-2</c:v>
                </c:pt>
                <c:pt idx="154">
                  <c:v>-7.4850380312153075E-2</c:v>
                </c:pt>
                <c:pt idx="155">
                  <c:v>-7.4850380312153075E-2</c:v>
                </c:pt>
                <c:pt idx="156">
                  <c:v>-7.4850380312153075E-2</c:v>
                </c:pt>
                <c:pt idx="157">
                  <c:v>-7.4850380312153075E-2</c:v>
                </c:pt>
                <c:pt idx="158">
                  <c:v>-7.4850380312153075E-2</c:v>
                </c:pt>
                <c:pt idx="159">
                  <c:v>-7.4850380312153075E-2</c:v>
                </c:pt>
                <c:pt idx="160">
                  <c:v>-7.4850380312153075E-2</c:v>
                </c:pt>
                <c:pt idx="161">
                  <c:v>-7.4850380312153075E-2</c:v>
                </c:pt>
                <c:pt idx="162">
                  <c:v>-7.4850380312153075E-2</c:v>
                </c:pt>
                <c:pt idx="163">
                  <c:v>-7.4850380312153075E-2</c:v>
                </c:pt>
                <c:pt idx="164">
                  <c:v>-7.4850380312153075E-2</c:v>
                </c:pt>
                <c:pt idx="165">
                  <c:v>-7.4850380312153075E-2</c:v>
                </c:pt>
                <c:pt idx="166">
                  <c:v>-7.4850380312153075E-2</c:v>
                </c:pt>
                <c:pt idx="167">
                  <c:v>-7.4850380312153075E-2</c:v>
                </c:pt>
                <c:pt idx="168">
                  <c:v>-7.4850380312153075E-2</c:v>
                </c:pt>
                <c:pt idx="169">
                  <c:v>-7.4850380312153075E-2</c:v>
                </c:pt>
                <c:pt idx="170">
                  <c:v>-7.4850380312153075E-2</c:v>
                </c:pt>
                <c:pt idx="171">
                  <c:v>-7.4850380312153075E-2</c:v>
                </c:pt>
                <c:pt idx="172">
                  <c:v>-7.4850380312153075E-2</c:v>
                </c:pt>
                <c:pt idx="173">
                  <c:v>-7.4850380312153075E-2</c:v>
                </c:pt>
                <c:pt idx="174">
                  <c:v>-7.4850380312153075E-2</c:v>
                </c:pt>
                <c:pt idx="175">
                  <c:v>-7.4850380312153075E-2</c:v>
                </c:pt>
                <c:pt idx="176">
                  <c:v>-7.4850380312153075E-2</c:v>
                </c:pt>
                <c:pt idx="177">
                  <c:v>-7.4850380312153075E-2</c:v>
                </c:pt>
                <c:pt idx="178">
                  <c:v>-7.4850380312153075E-2</c:v>
                </c:pt>
                <c:pt idx="179">
                  <c:v>-7.4850380312153075E-2</c:v>
                </c:pt>
                <c:pt idx="180">
                  <c:v>-7.4850380312153075E-2</c:v>
                </c:pt>
                <c:pt idx="181">
                  <c:v>-7.4850380312153075E-2</c:v>
                </c:pt>
                <c:pt idx="182">
                  <c:v>-7.4850380312153075E-2</c:v>
                </c:pt>
                <c:pt idx="183">
                  <c:v>-7.4850380312153075E-2</c:v>
                </c:pt>
                <c:pt idx="184">
                  <c:v>-7.4850380312153075E-2</c:v>
                </c:pt>
                <c:pt idx="185">
                  <c:v>-7.4850380312153075E-2</c:v>
                </c:pt>
                <c:pt idx="186">
                  <c:v>-7.4850380312153075E-2</c:v>
                </c:pt>
                <c:pt idx="187">
                  <c:v>-7.4850380312153075E-2</c:v>
                </c:pt>
                <c:pt idx="188">
                  <c:v>-7.4850380312153075E-2</c:v>
                </c:pt>
                <c:pt idx="189">
                  <c:v>-7.4850380312153075E-2</c:v>
                </c:pt>
                <c:pt idx="190">
                  <c:v>-7.4850380312153075E-2</c:v>
                </c:pt>
                <c:pt idx="191">
                  <c:v>-7.4850380312153075E-2</c:v>
                </c:pt>
                <c:pt idx="192">
                  <c:v>-7.4850380312153075E-2</c:v>
                </c:pt>
                <c:pt idx="193">
                  <c:v>-7.4850380312153075E-2</c:v>
                </c:pt>
                <c:pt idx="194">
                  <c:v>-7.4850380312153075E-2</c:v>
                </c:pt>
                <c:pt idx="195">
                  <c:v>-7.4850380312153075E-2</c:v>
                </c:pt>
                <c:pt idx="196">
                  <c:v>-7.4850380312153075E-2</c:v>
                </c:pt>
                <c:pt idx="197">
                  <c:v>-7.4850380312153075E-2</c:v>
                </c:pt>
                <c:pt idx="198">
                  <c:v>-7.4850380312153075E-2</c:v>
                </c:pt>
                <c:pt idx="199">
                  <c:v>-7.4850380312153075E-2</c:v>
                </c:pt>
                <c:pt idx="200">
                  <c:v>-7.4850380312153075E-2</c:v>
                </c:pt>
                <c:pt idx="201">
                  <c:v>-7.4850380312153075E-2</c:v>
                </c:pt>
                <c:pt idx="202">
                  <c:v>-7.4850380312153075E-2</c:v>
                </c:pt>
                <c:pt idx="203">
                  <c:v>-7.4850380312153075E-2</c:v>
                </c:pt>
                <c:pt idx="204">
                  <c:v>-7.4850380312153075E-2</c:v>
                </c:pt>
                <c:pt idx="205">
                  <c:v>-7.4850380312153075E-2</c:v>
                </c:pt>
                <c:pt idx="206">
                  <c:v>-7.4850380312153075E-2</c:v>
                </c:pt>
                <c:pt idx="207">
                  <c:v>-7.4850380312153075E-2</c:v>
                </c:pt>
                <c:pt idx="208">
                  <c:v>-7.4850380312153075E-2</c:v>
                </c:pt>
                <c:pt idx="209">
                  <c:v>-7.4850380312153075E-2</c:v>
                </c:pt>
                <c:pt idx="210">
                  <c:v>-7.4850380312153075E-2</c:v>
                </c:pt>
                <c:pt idx="211">
                  <c:v>-7.4850380312153075E-2</c:v>
                </c:pt>
                <c:pt idx="212">
                  <c:v>-7.4850380312153075E-2</c:v>
                </c:pt>
                <c:pt idx="213">
                  <c:v>-7.4850380312153075E-2</c:v>
                </c:pt>
                <c:pt idx="214">
                  <c:v>-7.4850380312153075E-2</c:v>
                </c:pt>
                <c:pt idx="215">
                  <c:v>-7.4850380312153075E-2</c:v>
                </c:pt>
                <c:pt idx="216">
                  <c:v>-7.4850380312153075E-2</c:v>
                </c:pt>
                <c:pt idx="217">
                  <c:v>-7.4850380312153075E-2</c:v>
                </c:pt>
                <c:pt idx="218">
                  <c:v>-7.4850380312153075E-2</c:v>
                </c:pt>
                <c:pt idx="219">
                  <c:v>-7.4850380312153075E-2</c:v>
                </c:pt>
                <c:pt idx="220">
                  <c:v>-7.4850380312153075E-2</c:v>
                </c:pt>
                <c:pt idx="221">
                  <c:v>-7.4850380312153075E-2</c:v>
                </c:pt>
                <c:pt idx="222">
                  <c:v>-7.4850380312153075E-2</c:v>
                </c:pt>
                <c:pt idx="223">
                  <c:v>-7.4850380312153075E-2</c:v>
                </c:pt>
                <c:pt idx="224">
                  <c:v>-7.4850380312153075E-2</c:v>
                </c:pt>
                <c:pt idx="225">
                  <c:v>-7.4850380312153075E-2</c:v>
                </c:pt>
                <c:pt idx="226">
                  <c:v>-7.4850380312153075E-2</c:v>
                </c:pt>
                <c:pt idx="227">
                  <c:v>-7.4850380312153075E-2</c:v>
                </c:pt>
                <c:pt idx="228">
                  <c:v>-7.4850380312153075E-2</c:v>
                </c:pt>
                <c:pt idx="229">
                  <c:v>-7.4850380312153075E-2</c:v>
                </c:pt>
                <c:pt idx="230">
                  <c:v>-7.4850380312153075E-2</c:v>
                </c:pt>
                <c:pt idx="231">
                  <c:v>-7.4850380312153075E-2</c:v>
                </c:pt>
                <c:pt idx="232">
                  <c:v>-7.4850380312153075E-2</c:v>
                </c:pt>
                <c:pt idx="233">
                  <c:v>-7.4850380312153075E-2</c:v>
                </c:pt>
                <c:pt idx="234">
                  <c:v>-7.4850380312153075E-2</c:v>
                </c:pt>
                <c:pt idx="235">
                  <c:v>-7.4850380312153075E-2</c:v>
                </c:pt>
                <c:pt idx="236">
                  <c:v>-7.4850380312153075E-2</c:v>
                </c:pt>
                <c:pt idx="237">
                  <c:v>-7.4850380312153075E-2</c:v>
                </c:pt>
                <c:pt idx="238">
                  <c:v>-7.4850380312153075E-2</c:v>
                </c:pt>
                <c:pt idx="239">
                  <c:v>-7.4850380312153075E-2</c:v>
                </c:pt>
                <c:pt idx="240">
                  <c:v>-7.4850380312153075E-2</c:v>
                </c:pt>
                <c:pt idx="241">
                  <c:v>-7.4850380312153075E-2</c:v>
                </c:pt>
                <c:pt idx="242">
                  <c:v>-7.4850380312153075E-2</c:v>
                </c:pt>
                <c:pt idx="243">
                  <c:v>-7.4850380312153075E-2</c:v>
                </c:pt>
                <c:pt idx="244">
                  <c:v>-7.4850380312153075E-2</c:v>
                </c:pt>
                <c:pt idx="245">
                  <c:v>-7.4850380312153075E-2</c:v>
                </c:pt>
                <c:pt idx="246">
                  <c:v>-7.4850380312153075E-2</c:v>
                </c:pt>
                <c:pt idx="247">
                  <c:v>-7.4850380312153075E-2</c:v>
                </c:pt>
                <c:pt idx="248">
                  <c:v>-7.4850380312153075E-2</c:v>
                </c:pt>
                <c:pt idx="249">
                  <c:v>-7.4850380312153075E-2</c:v>
                </c:pt>
                <c:pt idx="250">
                  <c:v>-7.4850380312153075E-2</c:v>
                </c:pt>
                <c:pt idx="251">
                  <c:v>-7.4850380312153075E-2</c:v>
                </c:pt>
                <c:pt idx="252">
                  <c:v>-7.4850380312153075E-2</c:v>
                </c:pt>
                <c:pt idx="253">
                  <c:v>-7.4850380312153075E-2</c:v>
                </c:pt>
                <c:pt idx="254">
                  <c:v>-7.4850380312153075E-2</c:v>
                </c:pt>
                <c:pt idx="255">
                  <c:v>-7.4850380312153075E-2</c:v>
                </c:pt>
                <c:pt idx="256">
                  <c:v>-7.4850380312153075E-2</c:v>
                </c:pt>
                <c:pt idx="257">
                  <c:v>-7.4850380312153075E-2</c:v>
                </c:pt>
                <c:pt idx="258">
                  <c:v>-7.4850380312153075E-2</c:v>
                </c:pt>
                <c:pt idx="259">
                  <c:v>-7.4850380312153075E-2</c:v>
                </c:pt>
                <c:pt idx="260">
                  <c:v>-7.4850380312153075E-2</c:v>
                </c:pt>
                <c:pt idx="261">
                  <c:v>-7.4850380312153075E-2</c:v>
                </c:pt>
                <c:pt idx="262">
                  <c:v>-7.4850380312153075E-2</c:v>
                </c:pt>
                <c:pt idx="263">
                  <c:v>-7.4850380312153075E-2</c:v>
                </c:pt>
                <c:pt idx="264">
                  <c:v>-7.4850380312153075E-2</c:v>
                </c:pt>
                <c:pt idx="265">
                  <c:v>-7.4850380312153075E-2</c:v>
                </c:pt>
                <c:pt idx="266">
                  <c:v>-7.4850380312153075E-2</c:v>
                </c:pt>
                <c:pt idx="267">
                  <c:v>-7.4850380312153075E-2</c:v>
                </c:pt>
                <c:pt idx="268">
                  <c:v>-7.4850380312153075E-2</c:v>
                </c:pt>
                <c:pt idx="269">
                  <c:v>-7.4850380312153075E-2</c:v>
                </c:pt>
                <c:pt idx="270">
                  <c:v>-7.4850380312153075E-2</c:v>
                </c:pt>
                <c:pt idx="271">
                  <c:v>-7.4850380312153075E-2</c:v>
                </c:pt>
                <c:pt idx="272">
                  <c:v>-7.4850380312153075E-2</c:v>
                </c:pt>
                <c:pt idx="273">
                  <c:v>-7.4850380312153075E-2</c:v>
                </c:pt>
                <c:pt idx="274">
                  <c:v>-7.4850380312153075E-2</c:v>
                </c:pt>
                <c:pt idx="275">
                  <c:v>-7.4850380312153075E-2</c:v>
                </c:pt>
                <c:pt idx="276">
                  <c:v>-7.4850380312153075E-2</c:v>
                </c:pt>
                <c:pt idx="277">
                  <c:v>-7.4850380312153075E-2</c:v>
                </c:pt>
                <c:pt idx="278">
                  <c:v>-7.4850380312153075E-2</c:v>
                </c:pt>
                <c:pt idx="279">
                  <c:v>-7.4850380312153075E-2</c:v>
                </c:pt>
                <c:pt idx="280">
                  <c:v>-7.4850380312153075E-2</c:v>
                </c:pt>
                <c:pt idx="281">
                  <c:v>-7.4850380312153075E-2</c:v>
                </c:pt>
                <c:pt idx="282">
                  <c:v>-7.4850380312153075E-2</c:v>
                </c:pt>
                <c:pt idx="283">
                  <c:v>-7.4850380312153075E-2</c:v>
                </c:pt>
                <c:pt idx="284">
                  <c:v>-7.4850380312153075E-2</c:v>
                </c:pt>
                <c:pt idx="285">
                  <c:v>-7.4850380312153075E-2</c:v>
                </c:pt>
                <c:pt idx="286">
                  <c:v>-7.4850380312153075E-2</c:v>
                </c:pt>
                <c:pt idx="287">
                  <c:v>-7.4850380312153075E-2</c:v>
                </c:pt>
                <c:pt idx="288">
                  <c:v>-7.4850380312153075E-2</c:v>
                </c:pt>
                <c:pt idx="289">
                  <c:v>-7.4850380312153075E-2</c:v>
                </c:pt>
                <c:pt idx="290">
                  <c:v>-7.4850380312153075E-2</c:v>
                </c:pt>
                <c:pt idx="291">
                  <c:v>-7.4850380312153075E-2</c:v>
                </c:pt>
                <c:pt idx="292">
                  <c:v>-7.4850380312153075E-2</c:v>
                </c:pt>
                <c:pt idx="293">
                  <c:v>-7.4850380312153075E-2</c:v>
                </c:pt>
                <c:pt idx="294">
                  <c:v>-7.4850380312153075E-2</c:v>
                </c:pt>
                <c:pt idx="295">
                  <c:v>-7.4850380312153075E-2</c:v>
                </c:pt>
                <c:pt idx="296">
                  <c:v>-7.4850380312153075E-2</c:v>
                </c:pt>
                <c:pt idx="297">
                  <c:v>-7.4850380312153075E-2</c:v>
                </c:pt>
                <c:pt idx="298">
                  <c:v>-7.4850380312153075E-2</c:v>
                </c:pt>
                <c:pt idx="299">
                  <c:v>-7.4850380312153075E-2</c:v>
                </c:pt>
                <c:pt idx="300">
                  <c:v>-7.4850380312153075E-2</c:v>
                </c:pt>
                <c:pt idx="301">
                  <c:v>-7.4850380312153075E-2</c:v>
                </c:pt>
                <c:pt idx="302">
                  <c:v>-7.4850380312153075E-2</c:v>
                </c:pt>
                <c:pt idx="303">
                  <c:v>-7.4850380312153075E-2</c:v>
                </c:pt>
                <c:pt idx="304">
                  <c:v>-7.4850380312153075E-2</c:v>
                </c:pt>
                <c:pt idx="305">
                  <c:v>-7.4850380312153075E-2</c:v>
                </c:pt>
                <c:pt idx="306">
                  <c:v>-7.4850380312153075E-2</c:v>
                </c:pt>
                <c:pt idx="307">
                  <c:v>-7.4850380312153075E-2</c:v>
                </c:pt>
                <c:pt idx="308">
                  <c:v>-7.4850380312153075E-2</c:v>
                </c:pt>
                <c:pt idx="309">
                  <c:v>-7.4850380312153075E-2</c:v>
                </c:pt>
                <c:pt idx="310">
                  <c:v>-7.4850380312153075E-2</c:v>
                </c:pt>
                <c:pt idx="311">
                  <c:v>-7.4850380312153075E-2</c:v>
                </c:pt>
                <c:pt idx="312">
                  <c:v>-7.4850380312153075E-2</c:v>
                </c:pt>
                <c:pt idx="313">
                  <c:v>-7.4850380312153075E-2</c:v>
                </c:pt>
                <c:pt idx="314">
                  <c:v>-7.4850380312153075E-2</c:v>
                </c:pt>
                <c:pt idx="315">
                  <c:v>-7.4850380312153075E-2</c:v>
                </c:pt>
                <c:pt idx="316">
                  <c:v>-7.4850380312153075E-2</c:v>
                </c:pt>
                <c:pt idx="317">
                  <c:v>-7.4850380312153075E-2</c:v>
                </c:pt>
                <c:pt idx="318">
                  <c:v>-7.4850380312153075E-2</c:v>
                </c:pt>
                <c:pt idx="319">
                  <c:v>-7.4850380312153075E-2</c:v>
                </c:pt>
                <c:pt idx="320">
                  <c:v>-7.4850380312153075E-2</c:v>
                </c:pt>
                <c:pt idx="321">
                  <c:v>-7.4850380312153075E-2</c:v>
                </c:pt>
                <c:pt idx="322">
                  <c:v>-7.4850380312153075E-2</c:v>
                </c:pt>
                <c:pt idx="323">
                  <c:v>-7.4850380312153075E-2</c:v>
                </c:pt>
                <c:pt idx="324">
                  <c:v>-7.4850380312153075E-2</c:v>
                </c:pt>
                <c:pt idx="325">
                  <c:v>-7.4850380312153075E-2</c:v>
                </c:pt>
                <c:pt idx="326">
                  <c:v>-7.4850380312153075E-2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9-4F87-A5EE-A3E031B29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876432"/>
        <c:axId val="1087273584"/>
        <c:extLst>
          <c:ext xmlns:c15="http://schemas.microsoft.com/office/drawing/2012/chart" uri="{02D57815-91ED-43cb-92C2-25804820EDAC}">
            <c15:filteredLineSeries>
              <c15:ser>
                <c:idx val="3"/>
                <c:order val="1"/>
                <c:tx>
                  <c:v>Média IBOV</c:v>
                </c:tx>
                <c:spPr>
                  <a:ln w="6350" cap="rnd">
                    <a:solidFill>
                      <a:schemeClr val="bg1">
                        <a:lumMod val="6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Beta!$BJ$15:$BJ$341</c15:sqref>
                        </c15:formulaRef>
                      </c:ext>
                    </c:extLst>
                    <c:numCache>
                      <c:formatCode>0.00%</c:formatCode>
                      <c:ptCount val="327"/>
                      <c:pt idx="0">
                        <c:v>1.937117353603452E-3</c:v>
                      </c:pt>
                      <c:pt idx="1">
                        <c:v>1.937117353603452E-3</c:v>
                      </c:pt>
                      <c:pt idx="2">
                        <c:v>1.937117353603452E-3</c:v>
                      </c:pt>
                      <c:pt idx="3">
                        <c:v>1.937117353603452E-3</c:v>
                      </c:pt>
                      <c:pt idx="4">
                        <c:v>1.937117353603452E-3</c:v>
                      </c:pt>
                      <c:pt idx="5">
                        <c:v>1.937117353603452E-3</c:v>
                      </c:pt>
                      <c:pt idx="6">
                        <c:v>1.937117353603452E-3</c:v>
                      </c:pt>
                      <c:pt idx="7">
                        <c:v>1.937117353603452E-3</c:v>
                      </c:pt>
                      <c:pt idx="8">
                        <c:v>1.937117353603452E-3</c:v>
                      </c:pt>
                      <c:pt idx="9">
                        <c:v>1.937117353603452E-3</c:v>
                      </c:pt>
                      <c:pt idx="10">
                        <c:v>1.937117353603452E-3</c:v>
                      </c:pt>
                      <c:pt idx="11">
                        <c:v>1.937117353603452E-3</c:v>
                      </c:pt>
                      <c:pt idx="12">
                        <c:v>1.937117353603452E-3</c:v>
                      </c:pt>
                      <c:pt idx="13">
                        <c:v>1.937117353603452E-3</c:v>
                      </c:pt>
                      <c:pt idx="14">
                        <c:v>1.937117353603452E-3</c:v>
                      </c:pt>
                      <c:pt idx="15">
                        <c:v>1.937117353603452E-3</c:v>
                      </c:pt>
                      <c:pt idx="16">
                        <c:v>1.937117353603452E-3</c:v>
                      </c:pt>
                      <c:pt idx="17">
                        <c:v>1.937117353603452E-3</c:v>
                      </c:pt>
                      <c:pt idx="18">
                        <c:v>1.937117353603452E-3</c:v>
                      </c:pt>
                      <c:pt idx="19">
                        <c:v>1.937117353603452E-3</c:v>
                      </c:pt>
                      <c:pt idx="20">
                        <c:v>1.937117353603452E-3</c:v>
                      </c:pt>
                      <c:pt idx="21">
                        <c:v>1.937117353603452E-3</c:v>
                      </c:pt>
                      <c:pt idx="22">
                        <c:v>1.937117353603452E-3</c:v>
                      </c:pt>
                      <c:pt idx="23">
                        <c:v>1.937117353603452E-3</c:v>
                      </c:pt>
                      <c:pt idx="24">
                        <c:v>1.937117353603452E-3</c:v>
                      </c:pt>
                      <c:pt idx="25">
                        <c:v>1.937117353603452E-3</c:v>
                      </c:pt>
                      <c:pt idx="26">
                        <c:v>1.937117353603452E-3</c:v>
                      </c:pt>
                      <c:pt idx="27">
                        <c:v>1.937117353603452E-3</c:v>
                      </c:pt>
                      <c:pt idx="28">
                        <c:v>1.937117353603452E-3</c:v>
                      </c:pt>
                      <c:pt idx="29">
                        <c:v>1.937117353603452E-3</c:v>
                      </c:pt>
                      <c:pt idx="30">
                        <c:v>1.937117353603452E-3</c:v>
                      </c:pt>
                      <c:pt idx="31">
                        <c:v>1.937117353603452E-3</c:v>
                      </c:pt>
                      <c:pt idx="32">
                        <c:v>1.937117353603452E-3</c:v>
                      </c:pt>
                      <c:pt idx="33">
                        <c:v>1.937117353603452E-3</c:v>
                      </c:pt>
                      <c:pt idx="34">
                        <c:v>1.937117353603452E-3</c:v>
                      </c:pt>
                      <c:pt idx="35">
                        <c:v>1.937117353603452E-3</c:v>
                      </c:pt>
                      <c:pt idx="36">
                        <c:v>1.937117353603452E-3</c:v>
                      </c:pt>
                      <c:pt idx="37">
                        <c:v>1.937117353603452E-3</c:v>
                      </c:pt>
                      <c:pt idx="38">
                        <c:v>1.937117353603452E-3</c:v>
                      </c:pt>
                      <c:pt idx="39">
                        <c:v>1.937117353603452E-3</c:v>
                      </c:pt>
                      <c:pt idx="40">
                        <c:v>1.937117353603452E-3</c:v>
                      </c:pt>
                      <c:pt idx="41">
                        <c:v>1.937117353603452E-3</c:v>
                      </c:pt>
                      <c:pt idx="42">
                        <c:v>1.937117353603452E-3</c:v>
                      </c:pt>
                      <c:pt idx="43">
                        <c:v>1.937117353603452E-3</c:v>
                      </c:pt>
                      <c:pt idx="44">
                        <c:v>1.937117353603452E-3</c:v>
                      </c:pt>
                      <c:pt idx="45">
                        <c:v>1.937117353603452E-3</c:v>
                      </c:pt>
                      <c:pt idx="46">
                        <c:v>1.937117353603452E-3</c:v>
                      </c:pt>
                      <c:pt idx="47">
                        <c:v>1.937117353603452E-3</c:v>
                      </c:pt>
                      <c:pt idx="48">
                        <c:v>1.937117353603452E-3</c:v>
                      </c:pt>
                      <c:pt idx="49">
                        <c:v>1.937117353603452E-3</c:v>
                      </c:pt>
                      <c:pt idx="50">
                        <c:v>1.937117353603452E-3</c:v>
                      </c:pt>
                      <c:pt idx="51">
                        <c:v>1.937117353603452E-3</c:v>
                      </c:pt>
                      <c:pt idx="52">
                        <c:v>1.937117353603452E-3</c:v>
                      </c:pt>
                      <c:pt idx="53">
                        <c:v>1.937117353603452E-3</c:v>
                      </c:pt>
                      <c:pt idx="54">
                        <c:v>1.937117353603452E-3</c:v>
                      </c:pt>
                      <c:pt idx="55">
                        <c:v>1.937117353603452E-3</c:v>
                      </c:pt>
                      <c:pt idx="56">
                        <c:v>1.937117353603452E-3</c:v>
                      </c:pt>
                      <c:pt idx="57">
                        <c:v>1.937117353603452E-3</c:v>
                      </c:pt>
                      <c:pt idx="58">
                        <c:v>1.937117353603452E-3</c:v>
                      </c:pt>
                      <c:pt idx="59">
                        <c:v>1.937117353603452E-3</c:v>
                      </c:pt>
                      <c:pt idx="60">
                        <c:v>1.937117353603452E-3</c:v>
                      </c:pt>
                      <c:pt idx="61">
                        <c:v>1.937117353603452E-3</c:v>
                      </c:pt>
                      <c:pt idx="62">
                        <c:v>1.937117353603452E-3</c:v>
                      </c:pt>
                      <c:pt idx="63">
                        <c:v>1.937117353603452E-3</c:v>
                      </c:pt>
                      <c:pt idx="64">
                        <c:v>1.937117353603452E-3</c:v>
                      </c:pt>
                      <c:pt idx="65">
                        <c:v>1.937117353603452E-3</c:v>
                      </c:pt>
                      <c:pt idx="66">
                        <c:v>1.937117353603452E-3</c:v>
                      </c:pt>
                      <c:pt idx="67">
                        <c:v>1.937117353603452E-3</c:v>
                      </c:pt>
                      <c:pt idx="68">
                        <c:v>1.937117353603452E-3</c:v>
                      </c:pt>
                      <c:pt idx="69">
                        <c:v>1.937117353603452E-3</c:v>
                      </c:pt>
                      <c:pt idx="70">
                        <c:v>1.937117353603452E-3</c:v>
                      </c:pt>
                      <c:pt idx="71">
                        <c:v>1.937117353603452E-3</c:v>
                      </c:pt>
                      <c:pt idx="72">
                        <c:v>1.937117353603452E-3</c:v>
                      </c:pt>
                      <c:pt idx="73">
                        <c:v>1.937117353603452E-3</c:v>
                      </c:pt>
                      <c:pt idx="74">
                        <c:v>1.937117353603452E-3</c:v>
                      </c:pt>
                      <c:pt idx="75">
                        <c:v>1.937117353603452E-3</c:v>
                      </c:pt>
                      <c:pt idx="76">
                        <c:v>1.937117353603452E-3</c:v>
                      </c:pt>
                      <c:pt idx="77">
                        <c:v>1.937117353603452E-3</c:v>
                      </c:pt>
                      <c:pt idx="78">
                        <c:v>1.937117353603452E-3</c:v>
                      </c:pt>
                      <c:pt idx="79">
                        <c:v>1.937117353603452E-3</c:v>
                      </c:pt>
                      <c:pt idx="80">
                        <c:v>1.937117353603452E-3</c:v>
                      </c:pt>
                      <c:pt idx="81">
                        <c:v>1.937117353603452E-3</c:v>
                      </c:pt>
                      <c:pt idx="82">
                        <c:v>1.937117353603452E-3</c:v>
                      </c:pt>
                      <c:pt idx="83">
                        <c:v>1.937117353603452E-3</c:v>
                      </c:pt>
                      <c:pt idx="84">
                        <c:v>1.937117353603452E-3</c:v>
                      </c:pt>
                      <c:pt idx="85">
                        <c:v>1.937117353603452E-3</c:v>
                      </c:pt>
                      <c:pt idx="86">
                        <c:v>1.937117353603452E-3</c:v>
                      </c:pt>
                      <c:pt idx="87">
                        <c:v>1.937117353603452E-3</c:v>
                      </c:pt>
                      <c:pt idx="88">
                        <c:v>1.937117353603452E-3</c:v>
                      </c:pt>
                      <c:pt idx="89">
                        <c:v>1.937117353603452E-3</c:v>
                      </c:pt>
                      <c:pt idx="90">
                        <c:v>1.937117353603452E-3</c:v>
                      </c:pt>
                      <c:pt idx="91">
                        <c:v>1.937117353603452E-3</c:v>
                      </c:pt>
                      <c:pt idx="92">
                        <c:v>1.937117353603452E-3</c:v>
                      </c:pt>
                      <c:pt idx="93">
                        <c:v>1.937117353603452E-3</c:v>
                      </c:pt>
                      <c:pt idx="94">
                        <c:v>1.937117353603452E-3</c:v>
                      </c:pt>
                      <c:pt idx="95">
                        <c:v>1.937117353603452E-3</c:v>
                      </c:pt>
                      <c:pt idx="96">
                        <c:v>1.937117353603452E-3</c:v>
                      </c:pt>
                      <c:pt idx="97">
                        <c:v>1.937117353603452E-3</c:v>
                      </c:pt>
                      <c:pt idx="98">
                        <c:v>1.937117353603452E-3</c:v>
                      </c:pt>
                      <c:pt idx="99">
                        <c:v>1.937117353603452E-3</c:v>
                      </c:pt>
                      <c:pt idx="100">
                        <c:v>1.937117353603452E-3</c:v>
                      </c:pt>
                      <c:pt idx="101">
                        <c:v>1.937117353603452E-3</c:v>
                      </c:pt>
                      <c:pt idx="102">
                        <c:v>1.937117353603452E-3</c:v>
                      </c:pt>
                      <c:pt idx="103">
                        <c:v>1.937117353603452E-3</c:v>
                      </c:pt>
                      <c:pt idx="104">
                        <c:v>1.937117353603452E-3</c:v>
                      </c:pt>
                      <c:pt idx="105">
                        <c:v>1.937117353603452E-3</c:v>
                      </c:pt>
                      <c:pt idx="106">
                        <c:v>1.937117353603452E-3</c:v>
                      </c:pt>
                      <c:pt idx="107">
                        <c:v>1.937117353603452E-3</c:v>
                      </c:pt>
                      <c:pt idx="108">
                        <c:v>1.937117353603452E-3</c:v>
                      </c:pt>
                      <c:pt idx="109">
                        <c:v>1.937117353603452E-3</c:v>
                      </c:pt>
                      <c:pt idx="110">
                        <c:v>1.937117353603452E-3</c:v>
                      </c:pt>
                      <c:pt idx="111">
                        <c:v>1.937117353603452E-3</c:v>
                      </c:pt>
                      <c:pt idx="112">
                        <c:v>1.937117353603452E-3</c:v>
                      </c:pt>
                      <c:pt idx="113">
                        <c:v>1.937117353603452E-3</c:v>
                      </c:pt>
                      <c:pt idx="114">
                        <c:v>1.937117353603452E-3</c:v>
                      </c:pt>
                      <c:pt idx="115">
                        <c:v>1.937117353603452E-3</c:v>
                      </c:pt>
                      <c:pt idx="116">
                        <c:v>1.937117353603452E-3</c:v>
                      </c:pt>
                      <c:pt idx="117">
                        <c:v>1.937117353603452E-3</c:v>
                      </c:pt>
                      <c:pt idx="118">
                        <c:v>1.937117353603452E-3</c:v>
                      </c:pt>
                      <c:pt idx="119">
                        <c:v>1.937117353603452E-3</c:v>
                      </c:pt>
                      <c:pt idx="120">
                        <c:v>1.937117353603452E-3</c:v>
                      </c:pt>
                      <c:pt idx="121">
                        <c:v>1.937117353603452E-3</c:v>
                      </c:pt>
                      <c:pt idx="122">
                        <c:v>1.937117353603452E-3</c:v>
                      </c:pt>
                      <c:pt idx="123">
                        <c:v>1.937117353603452E-3</c:v>
                      </c:pt>
                      <c:pt idx="124">
                        <c:v>1.937117353603452E-3</c:v>
                      </c:pt>
                      <c:pt idx="125">
                        <c:v>1.937117353603452E-3</c:v>
                      </c:pt>
                      <c:pt idx="126">
                        <c:v>1.937117353603452E-3</c:v>
                      </c:pt>
                      <c:pt idx="127">
                        <c:v>1.937117353603452E-3</c:v>
                      </c:pt>
                      <c:pt idx="128">
                        <c:v>1.937117353603452E-3</c:v>
                      </c:pt>
                      <c:pt idx="129">
                        <c:v>1.937117353603452E-3</c:v>
                      </c:pt>
                      <c:pt idx="130">
                        <c:v>1.937117353603452E-3</c:v>
                      </c:pt>
                      <c:pt idx="131">
                        <c:v>1.937117353603452E-3</c:v>
                      </c:pt>
                      <c:pt idx="132">
                        <c:v>1.937117353603452E-3</c:v>
                      </c:pt>
                      <c:pt idx="133">
                        <c:v>1.937117353603452E-3</c:v>
                      </c:pt>
                      <c:pt idx="134">
                        <c:v>1.937117353603452E-3</c:v>
                      </c:pt>
                      <c:pt idx="135">
                        <c:v>1.937117353603452E-3</c:v>
                      </c:pt>
                      <c:pt idx="136">
                        <c:v>1.937117353603452E-3</c:v>
                      </c:pt>
                      <c:pt idx="137">
                        <c:v>1.937117353603452E-3</c:v>
                      </c:pt>
                      <c:pt idx="138">
                        <c:v>1.937117353603452E-3</c:v>
                      </c:pt>
                      <c:pt idx="139">
                        <c:v>1.937117353603452E-3</c:v>
                      </c:pt>
                      <c:pt idx="140">
                        <c:v>1.937117353603452E-3</c:v>
                      </c:pt>
                      <c:pt idx="141">
                        <c:v>1.937117353603452E-3</c:v>
                      </c:pt>
                      <c:pt idx="142">
                        <c:v>1.937117353603452E-3</c:v>
                      </c:pt>
                      <c:pt idx="143">
                        <c:v>1.937117353603452E-3</c:v>
                      </c:pt>
                      <c:pt idx="144">
                        <c:v>1.937117353603452E-3</c:v>
                      </c:pt>
                      <c:pt idx="145">
                        <c:v>1.937117353603452E-3</c:v>
                      </c:pt>
                      <c:pt idx="146">
                        <c:v>1.937117353603452E-3</c:v>
                      </c:pt>
                      <c:pt idx="147">
                        <c:v>1.937117353603452E-3</c:v>
                      </c:pt>
                      <c:pt idx="148">
                        <c:v>1.937117353603452E-3</c:v>
                      </c:pt>
                      <c:pt idx="149">
                        <c:v>1.937117353603452E-3</c:v>
                      </c:pt>
                      <c:pt idx="150">
                        <c:v>1.937117353603452E-3</c:v>
                      </c:pt>
                      <c:pt idx="151">
                        <c:v>1.937117353603452E-3</c:v>
                      </c:pt>
                      <c:pt idx="152">
                        <c:v>1.937117353603452E-3</c:v>
                      </c:pt>
                      <c:pt idx="153">
                        <c:v>1.937117353603452E-3</c:v>
                      </c:pt>
                      <c:pt idx="154">
                        <c:v>1.937117353603452E-3</c:v>
                      </c:pt>
                      <c:pt idx="155">
                        <c:v>1.937117353603452E-3</c:v>
                      </c:pt>
                      <c:pt idx="156">
                        <c:v>1.937117353603452E-3</c:v>
                      </c:pt>
                      <c:pt idx="157">
                        <c:v>1.937117353603452E-3</c:v>
                      </c:pt>
                      <c:pt idx="158">
                        <c:v>1.937117353603452E-3</c:v>
                      </c:pt>
                      <c:pt idx="159">
                        <c:v>1.937117353603452E-3</c:v>
                      </c:pt>
                      <c:pt idx="160">
                        <c:v>1.937117353603452E-3</c:v>
                      </c:pt>
                      <c:pt idx="161">
                        <c:v>1.937117353603452E-3</c:v>
                      </c:pt>
                      <c:pt idx="162">
                        <c:v>1.937117353603452E-3</c:v>
                      </c:pt>
                      <c:pt idx="163">
                        <c:v>1.937117353603452E-3</c:v>
                      </c:pt>
                      <c:pt idx="164">
                        <c:v>1.937117353603452E-3</c:v>
                      </c:pt>
                      <c:pt idx="165">
                        <c:v>1.937117353603452E-3</c:v>
                      </c:pt>
                      <c:pt idx="166">
                        <c:v>1.937117353603452E-3</c:v>
                      </c:pt>
                      <c:pt idx="167">
                        <c:v>1.937117353603452E-3</c:v>
                      </c:pt>
                      <c:pt idx="168">
                        <c:v>1.937117353603452E-3</c:v>
                      </c:pt>
                      <c:pt idx="169">
                        <c:v>1.937117353603452E-3</c:v>
                      </c:pt>
                      <c:pt idx="170">
                        <c:v>1.937117353603452E-3</c:v>
                      </c:pt>
                      <c:pt idx="171">
                        <c:v>1.937117353603452E-3</c:v>
                      </c:pt>
                      <c:pt idx="172">
                        <c:v>1.937117353603452E-3</c:v>
                      </c:pt>
                      <c:pt idx="173">
                        <c:v>1.937117353603452E-3</c:v>
                      </c:pt>
                      <c:pt idx="174">
                        <c:v>1.937117353603452E-3</c:v>
                      </c:pt>
                      <c:pt idx="175">
                        <c:v>1.937117353603452E-3</c:v>
                      </c:pt>
                      <c:pt idx="176">
                        <c:v>1.937117353603452E-3</c:v>
                      </c:pt>
                      <c:pt idx="177">
                        <c:v>1.937117353603452E-3</c:v>
                      </c:pt>
                      <c:pt idx="178">
                        <c:v>1.937117353603452E-3</c:v>
                      </c:pt>
                      <c:pt idx="179">
                        <c:v>1.937117353603452E-3</c:v>
                      </c:pt>
                      <c:pt idx="180">
                        <c:v>1.937117353603452E-3</c:v>
                      </c:pt>
                      <c:pt idx="181">
                        <c:v>1.937117353603452E-3</c:v>
                      </c:pt>
                      <c:pt idx="182">
                        <c:v>1.937117353603452E-3</c:v>
                      </c:pt>
                      <c:pt idx="183">
                        <c:v>1.937117353603452E-3</c:v>
                      </c:pt>
                      <c:pt idx="184">
                        <c:v>1.937117353603452E-3</c:v>
                      </c:pt>
                      <c:pt idx="185">
                        <c:v>1.937117353603452E-3</c:v>
                      </c:pt>
                      <c:pt idx="186">
                        <c:v>1.937117353603452E-3</c:v>
                      </c:pt>
                      <c:pt idx="187">
                        <c:v>1.937117353603452E-3</c:v>
                      </c:pt>
                      <c:pt idx="188">
                        <c:v>1.937117353603452E-3</c:v>
                      </c:pt>
                      <c:pt idx="189">
                        <c:v>1.937117353603452E-3</c:v>
                      </c:pt>
                      <c:pt idx="190">
                        <c:v>1.937117353603452E-3</c:v>
                      </c:pt>
                      <c:pt idx="191">
                        <c:v>1.937117353603452E-3</c:v>
                      </c:pt>
                      <c:pt idx="192">
                        <c:v>1.937117353603452E-3</c:v>
                      </c:pt>
                      <c:pt idx="193">
                        <c:v>1.937117353603452E-3</c:v>
                      </c:pt>
                      <c:pt idx="194">
                        <c:v>1.937117353603452E-3</c:v>
                      </c:pt>
                      <c:pt idx="195">
                        <c:v>1.937117353603452E-3</c:v>
                      </c:pt>
                      <c:pt idx="196">
                        <c:v>1.937117353603452E-3</c:v>
                      </c:pt>
                      <c:pt idx="197">
                        <c:v>1.937117353603452E-3</c:v>
                      </c:pt>
                      <c:pt idx="198">
                        <c:v>1.937117353603452E-3</c:v>
                      </c:pt>
                      <c:pt idx="199">
                        <c:v>1.937117353603452E-3</c:v>
                      </c:pt>
                      <c:pt idx="200">
                        <c:v>1.937117353603452E-3</c:v>
                      </c:pt>
                      <c:pt idx="201">
                        <c:v>1.937117353603452E-3</c:v>
                      </c:pt>
                      <c:pt idx="202">
                        <c:v>1.937117353603452E-3</c:v>
                      </c:pt>
                      <c:pt idx="203">
                        <c:v>1.937117353603452E-3</c:v>
                      </c:pt>
                      <c:pt idx="204">
                        <c:v>1.937117353603452E-3</c:v>
                      </c:pt>
                      <c:pt idx="205">
                        <c:v>1.937117353603452E-3</c:v>
                      </c:pt>
                      <c:pt idx="206">
                        <c:v>1.937117353603452E-3</c:v>
                      </c:pt>
                      <c:pt idx="207">
                        <c:v>1.937117353603452E-3</c:v>
                      </c:pt>
                      <c:pt idx="208">
                        <c:v>1.937117353603452E-3</c:v>
                      </c:pt>
                      <c:pt idx="209">
                        <c:v>1.937117353603452E-3</c:v>
                      </c:pt>
                      <c:pt idx="210">
                        <c:v>1.937117353603452E-3</c:v>
                      </c:pt>
                      <c:pt idx="211">
                        <c:v>1.937117353603452E-3</c:v>
                      </c:pt>
                      <c:pt idx="212">
                        <c:v>1.937117353603452E-3</c:v>
                      </c:pt>
                      <c:pt idx="213">
                        <c:v>1.937117353603452E-3</c:v>
                      </c:pt>
                      <c:pt idx="214">
                        <c:v>1.937117353603452E-3</c:v>
                      </c:pt>
                      <c:pt idx="215">
                        <c:v>1.937117353603452E-3</c:v>
                      </c:pt>
                      <c:pt idx="216">
                        <c:v>1.937117353603452E-3</c:v>
                      </c:pt>
                      <c:pt idx="217">
                        <c:v>1.937117353603452E-3</c:v>
                      </c:pt>
                      <c:pt idx="218">
                        <c:v>1.937117353603452E-3</c:v>
                      </c:pt>
                      <c:pt idx="219">
                        <c:v>1.937117353603452E-3</c:v>
                      </c:pt>
                      <c:pt idx="220">
                        <c:v>1.937117353603452E-3</c:v>
                      </c:pt>
                      <c:pt idx="221">
                        <c:v>1.937117353603452E-3</c:v>
                      </c:pt>
                      <c:pt idx="222">
                        <c:v>1.937117353603452E-3</c:v>
                      </c:pt>
                      <c:pt idx="223">
                        <c:v>1.937117353603452E-3</c:v>
                      </c:pt>
                      <c:pt idx="224">
                        <c:v>1.937117353603452E-3</c:v>
                      </c:pt>
                      <c:pt idx="225">
                        <c:v>1.937117353603452E-3</c:v>
                      </c:pt>
                      <c:pt idx="226">
                        <c:v>1.937117353603452E-3</c:v>
                      </c:pt>
                      <c:pt idx="227">
                        <c:v>1.937117353603452E-3</c:v>
                      </c:pt>
                      <c:pt idx="228">
                        <c:v>1.937117353603452E-3</c:v>
                      </c:pt>
                      <c:pt idx="229">
                        <c:v>1.937117353603452E-3</c:v>
                      </c:pt>
                      <c:pt idx="230">
                        <c:v>1.937117353603452E-3</c:v>
                      </c:pt>
                      <c:pt idx="231">
                        <c:v>1.937117353603452E-3</c:v>
                      </c:pt>
                      <c:pt idx="232">
                        <c:v>1.937117353603452E-3</c:v>
                      </c:pt>
                      <c:pt idx="233">
                        <c:v>1.937117353603452E-3</c:v>
                      </c:pt>
                      <c:pt idx="234">
                        <c:v>1.937117353603452E-3</c:v>
                      </c:pt>
                      <c:pt idx="235">
                        <c:v>1.937117353603452E-3</c:v>
                      </c:pt>
                      <c:pt idx="236">
                        <c:v>1.937117353603452E-3</c:v>
                      </c:pt>
                      <c:pt idx="237">
                        <c:v>1.937117353603452E-3</c:v>
                      </c:pt>
                      <c:pt idx="238">
                        <c:v>1.937117353603452E-3</c:v>
                      </c:pt>
                      <c:pt idx="239">
                        <c:v>1.937117353603452E-3</c:v>
                      </c:pt>
                      <c:pt idx="240">
                        <c:v>1.937117353603452E-3</c:v>
                      </c:pt>
                      <c:pt idx="241">
                        <c:v>1.937117353603452E-3</c:v>
                      </c:pt>
                      <c:pt idx="242">
                        <c:v>1.937117353603452E-3</c:v>
                      </c:pt>
                      <c:pt idx="243">
                        <c:v>1.937117353603452E-3</c:v>
                      </c:pt>
                      <c:pt idx="244">
                        <c:v>1.937117353603452E-3</c:v>
                      </c:pt>
                      <c:pt idx="245">
                        <c:v>1.937117353603452E-3</c:v>
                      </c:pt>
                      <c:pt idx="246">
                        <c:v>1.937117353603452E-3</c:v>
                      </c:pt>
                      <c:pt idx="247">
                        <c:v>1.937117353603452E-3</c:v>
                      </c:pt>
                      <c:pt idx="248">
                        <c:v>1.937117353603452E-3</c:v>
                      </c:pt>
                      <c:pt idx="249">
                        <c:v>1.937117353603452E-3</c:v>
                      </c:pt>
                      <c:pt idx="250">
                        <c:v>1.937117353603452E-3</c:v>
                      </c:pt>
                      <c:pt idx="251">
                        <c:v>1.937117353603452E-3</c:v>
                      </c:pt>
                      <c:pt idx="252">
                        <c:v>1.937117353603452E-3</c:v>
                      </c:pt>
                      <c:pt idx="253">
                        <c:v>1.937117353603452E-3</c:v>
                      </c:pt>
                      <c:pt idx="254">
                        <c:v>1.937117353603452E-3</c:v>
                      </c:pt>
                      <c:pt idx="255">
                        <c:v>1.937117353603452E-3</c:v>
                      </c:pt>
                      <c:pt idx="256">
                        <c:v>1.937117353603452E-3</c:v>
                      </c:pt>
                      <c:pt idx="257">
                        <c:v>1.937117353603452E-3</c:v>
                      </c:pt>
                      <c:pt idx="258">
                        <c:v>1.937117353603452E-3</c:v>
                      </c:pt>
                      <c:pt idx="259">
                        <c:v>1.937117353603452E-3</c:v>
                      </c:pt>
                      <c:pt idx="260">
                        <c:v>1.937117353603452E-3</c:v>
                      </c:pt>
                      <c:pt idx="261">
                        <c:v>1.937117353603452E-3</c:v>
                      </c:pt>
                      <c:pt idx="262">
                        <c:v>1.937117353603452E-3</c:v>
                      </c:pt>
                      <c:pt idx="263">
                        <c:v>1.937117353603452E-3</c:v>
                      </c:pt>
                      <c:pt idx="264">
                        <c:v>1.937117353603452E-3</c:v>
                      </c:pt>
                      <c:pt idx="265">
                        <c:v>1.937117353603452E-3</c:v>
                      </c:pt>
                      <c:pt idx="266">
                        <c:v>1.937117353603452E-3</c:v>
                      </c:pt>
                      <c:pt idx="267">
                        <c:v>1.937117353603452E-3</c:v>
                      </c:pt>
                      <c:pt idx="268">
                        <c:v>1.937117353603452E-3</c:v>
                      </c:pt>
                      <c:pt idx="269">
                        <c:v>1.937117353603452E-3</c:v>
                      </c:pt>
                      <c:pt idx="270">
                        <c:v>1.937117353603452E-3</c:v>
                      </c:pt>
                      <c:pt idx="271">
                        <c:v>1.937117353603452E-3</c:v>
                      </c:pt>
                      <c:pt idx="272">
                        <c:v>1.937117353603452E-3</c:v>
                      </c:pt>
                      <c:pt idx="273">
                        <c:v>1.937117353603452E-3</c:v>
                      </c:pt>
                      <c:pt idx="274">
                        <c:v>1.937117353603452E-3</c:v>
                      </c:pt>
                      <c:pt idx="275">
                        <c:v>1.937117353603452E-3</c:v>
                      </c:pt>
                      <c:pt idx="276">
                        <c:v>1.937117353603452E-3</c:v>
                      </c:pt>
                      <c:pt idx="277">
                        <c:v>1.937117353603452E-3</c:v>
                      </c:pt>
                      <c:pt idx="278">
                        <c:v>1.937117353603452E-3</c:v>
                      </c:pt>
                      <c:pt idx="279">
                        <c:v>1.937117353603452E-3</c:v>
                      </c:pt>
                      <c:pt idx="280">
                        <c:v>1.937117353603452E-3</c:v>
                      </c:pt>
                      <c:pt idx="281">
                        <c:v>1.937117353603452E-3</c:v>
                      </c:pt>
                      <c:pt idx="282">
                        <c:v>1.937117353603452E-3</c:v>
                      </c:pt>
                      <c:pt idx="283">
                        <c:v>1.937117353603452E-3</c:v>
                      </c:pt>
                      <c:pt idx="284">
                        <c:v>1.937117353603452E-3</c:v>
                      </c:pt>
                      <c:pt idx="285">
                        <c:v>1.937117353603452E-3</c:v>
                      </c:pt>
                      <c:pt idx="286">
                        <c:v>1.937117353603452E-3</c:v>
                      </c:pt>
                      <c:pt idx="287">
                        <c:v>1.937117353603452E-3</c:v>
                      </c:pt>
                      <c:pt idx="288">
                        <c:v>1.937117353603452E-3</c:v>
                      </c:pt>
                      <c:pt idx="289">
                        <c:v>1.937117353603452E-3</c:v>
                      </c:pt>
                      <c:pt idx="290">
                        <c:v>1.937117353603452E-3</c:v>
                      </c:pt>
                      <c:pt idx="291">
                        <c:v>1.937117353603452E-3</c:v>
                      </c:pt>
                      <c:pt idx="292">
                        <c:v>1.937117353603452E-3</c:v>
                      </c:pt>
                      <c:pt idx="293">
                        <c:v>1.937117353603452E-3</c:v>
                      </c:pt>
                      <c:pt idx="294">
                        <c:v>1.937117353603452E-3</c:v>
                      </c:pt>
                      <c:pt idx="295">
                        <c:v>1.937117353603452E-3</c:v>
                      </c:pt>
                      <c:pt idx="296">
                        <c:v>1.937117353603452E-3</c:v>
                      </c:pt>
                      <c:pt idx="297">
                        <c:v>1.937117353603452E-3</c:v>
                      </c:pt>
                      <c:pt idx="298">
                        <c:v>1.937117353603452E-3</c:v>
                      </c:pt>
                      <c:pt idx="299">
                        <c:v>1.937117353603452E-3</c:v>
                      </c:pt>
                      <c:pt idx="300">
                        <c:v>1.937117353603452E-3</c:v>
                      </c:pt>
                      <c:pt idx="301">
                        <c:v>1.937117353603452E-3</c:v>
                      </c:pt>
                      <c:pt idx="302">
                        <c:v>1.937117353603452E-3</c:v>
                      </c:pt>
                      <c:pt idx="303">
                        <c:v>1.937117353603452E-3</c:v>
                      </c:pt>
                      <c:pt idx="304">
                        <c:v>1.937117353603452E-3</c:v>
                      </c:pt>
                      <c:pt idx="305">
                        <c:v>1.937117353603452E-3</c:v>
                      </c:pt>
                      <c:pt idx="306">
                        <c:v>1.937117353603452E-3</c:v>
                      </c:pt>
                      <c:pt idx="307">
                        <c:v>1.937117353603452E-3</c:v>
                      </c:pt>
                      <c:pt idx="308">
                        <c:v>1.937117353603452E-3</c:v>
                      </c:pt>
                      <c:pt idx="309">
                        <c:v>1.937117353603452E-3</c:v>
                      </c:pt>
                      <c:pt idx="310">
                        <c:v>1.937117353603452E-3</c:v>
                      </c:pt>
                      <c:pt idx="311">
                        <c:v>1.937117353603452E-3</c:v>
                      </c:pt>
                      <c:pt idx="312">
                        <c:v>1.937117353603452E-3</c:v>
                      </c:pt>
                      <c:pt idx="313">
                        <c:v>1.937117353603452E-3</c:v>
                      </c:pt>
                      <c:pt idx="314">
                        <c:v>1.937117353603452E-3</c:v>
                      </c:pt>
                      <c:pt idx="315">
                        <c:v>1.937117353603452E-3</c:v>
                      </c:pt>
                      <c:pt idx="316">
                        <c:v>1.937117353603452E-3</c:v>
                      </c:pt>
                      <c:pt idx="317">
                        <c:v>1.937117353603452E-3</c:v>
                      </c:pt>
                      <c:pt idx="318">
                        <c:v>1.937117353603452E-3</c:v>
                      </c:pt>
                      <c:pt idx="319">
                        <c:v>1.937117353603452E-3</c:v>
                      </c:pt>
                      <c:pt idx="320">
                        <c:v>1.937117353603452E-3</c:v>
                      </c:pt>
                      <c:pt idx="321">
                        <c:v>1.937117353603452E-3</c:v>
                      </c:pt>
                      <c:pt idx="322">
                        <c:v>1.937117353603452E-3</c:v>
                      </c:pt>
                      <c:pt idx="323">
                        <c:v>1.937117353603452E-3</c:v>
                      </c:pt>
                      <c:pt idx="324">
                        <c:v>1.937117353603452E-3</c:v>
                      </c:pt>
                      <c:pt idx="325">
                        <c:v>1.937117353603452E-3</c:v>
                      </c:pt>
                      <c:pt idx="326">
                        <c:v>1.937117353603452E-3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269-4F87-A5EE-A3E031B2981D}"/>
                  </c:ext>
                </c:extLst>
              </c15:ser>
            </c15:filteredLineSeries>
          </c:ext>
        </c:extLst>
      </c:lineChart>
      <c:dateAx>
        <c:axId val="1074876432"/>
        <c:scaling>
          <c:orientation val="minMax"/>
          <c:max val="44060"/>
          <c:min val="41776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accent3">
                <a:alpha val="98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7273584"/>
        <c:crosses val="autoZero"/>
        <c:auto val="1"/>
        <c:lblOffset val="100"/>
        <c:baseTimeUnit val="days"/>
        <c:majorUnit val="1"/>
        <c:majorTimeUnit val="months"/>
      </c:dateAx>
      <c:valAx>
        <c:axId val="1087273584"/>
        <c:scaling>
          <c:orientation val="minMax"/>
          <c:max val="0.2"/>
          <c:min val="-0.2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4876432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Variáveis!$K$8:$K$9</c:f>
              <c:strCache>
                <c:ptCount val="2"/>
                <c:pt idx="0">
                  <c:v>Ativo livre de risco (Rf) (%aa)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50800" dist="50800" dir="5400000" algn="ctr" rotWithShape="0">
                <a:schemeClr val="tx1">
                  <a:lumMod val="50000"/>
                  <a:lumOff val="50000"/>
                </a:schemeClr>
              </a:outerShdw>
            </a:effectLst>
          </c:spPr>
          <c:marker>
            <c:symbol val="none"/>
          </c:marker>
          <c:cat>
            <c:numRef>
              <c:f>Variáveis!$I$13:$I$174</c:f>
              <c:numCache>
                <c:formatCode>[$-416]mmm\-yy;@</c:formatCode>
                <c:ptCount val="162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Variáveis!$K$13:$K$174</c:f>
              <c:numCache>
                <c:formatCode>0.00%</c:formatCode>
                <c:ptCount val="162"/>
                <c:pt idx="0">
                  <c:v>4.9299999999999997E-2</c:v>
                </c:pt>
                <c:pt idx="1">
                  <c:v>4.8099999999999997E-2</c:v>
                </c:pt>
                <c:pt idx="2">
                  <c:v>4.9500000000000002E-2</c:v>
                </c:pt>
                <c:pt idx="3">
                  <c:v>4.9800000000000004E-2</c:v>
                </c:pt>
                <c:pt idx="4">
                  <c:v>5.2900000000000003E-2</c:v>
                </c:pt>
                <c:pt idx="5">
                  <c:v>5.1900000000000002E-2</c:v>
                </c:pt>
                <c:pt idx="6">
                  <c:v>0.05</c:v>
                </c:pt>
                <c:pt idx="7">
                  <c:v>4.8399999999999999E-2</c:v>
                </c:pt>
                <c:pt idx="8">
                  <c:v>4.8300000000000003E-2</c:v>
                </c:pt>
                <c:pt idx="9">
                  <c:v>4.5599999999999995E-2</c:v>
                </c:pt>
                <c:pt idx="10">
                  <c:v>4.5700000000000005E-2</c:v>
                </c:pt>
                <c:pt idx="11">
                  <c:v>4.3499999999999997E-2</c:v>
                </c:pt>
                <c:pt idx="12">
                  <c:v>4.4900000000000002E-2</c:v>
                </c:pt>
                <c:pt idx="13">
                  <c:v>4.36E-2</c:v>
                </c:pt>
                <c:pt idx="14">
                  <c:v>4.4400000000000002E-2</c:v>
                </c:pt>
                <c:pt idx="15">
                  <c:v>4.5999999999999999E-2</c:v>
                </c:pt>
                <c:pt idx="16">
                  <c:v>4.7400000000000005E-2</c:v>
                </c:pt>
                <c:pt idx="17">
                  <c:v>4.6199999999999998E-2</c:v>
                </c:pt>
                <c:pt idx="18">
                  <c:v>4.53E-2</c:v>
                </c:pt>
                <c:pt idx="19">
                  <c:v>4.3200000000000002E-2</c:v>
                </c:pt>
                <c:pt idx="20">
                  <c:v>4.4500000000000005E-2</c:v>
                </c:pt>
                <c:pt idx="21">
                  <c:v>4.2699999999999995E-2</c:v>
                </c:pt>
                <c:pt idx="22">
                  <c:v>3.1800000000000002E-2</c:v>
                </c:pt>
                <c:pt idx="23">
                  <c:v>3.4599999999999999E-2</c:v>
                </c:pt>
                <c:pt idx="24">
                  <c:v>3.8300000000000001E-2</c:v>
                </c:pt>
                <c:pt idx="25">
                  <c:v>3.78E-2</c:v>
                </c:pt>
                <c:pt idx="26">
                  <c:v>3.8399999999999997E-2</c:v>
                </c:pt>
                <c:pt idx="27">
                  <c:v>4.2199999999999994E-2</c:v>
                </c:pt>
                <c:pt idx="28">
                  <c:v>4.5100000000000001E-2</c:v>
                </c:pt>
                <c:pt idx="29">
                  <c:v>4.3799999999999999E-2</c:v>
                </c:pt>
                <c:pt idx="30">
                  <c:v>4.3299999999999998E-2</c:v>
                </c:pt>
                <c:pt idx="31">
                  <c:v>4.1399999999999999E-2</c:v>
                </c:pt>
                <c:pt idx="32">
                  <c:v>4.1599999999999998E-2</c:v>
                </c:pt>
                <c:pt idx="33">
                  <c:v>4.24E-2</c:v>
                </c:pt>
                <c:pt idx="34">
                  <c:v>4.4000000000000004E-2</c:v>
                </c:pt>
                <c:pt idx="35">
                  <c:v>4.4999999999999998E-2</c:v>
                </c:pt>
                <c:pt idx="36">
                  <c:v>4.4800000000000006E-2</c:v>
                </c:pt>
                <c:pt idx="37">
                  <c:v>4.4900000000000002E-2</c:v>
                </c:pt>
                <c:pt idx="38">
                  <c:v>4.53E-2</c:v>
                </c:pt>
                <c:pt idx="39">
                  <c:v>4.1100000000000005E-2</c:v>
                </c:pt>
                <c:pt idx="40">
                  <c:v>3.95E-2</c:v>
                </c:pt>
                <c:pt idx="41">
                  <c:v>3.7999999999999999E-2</c:v>
                </c:pt>
                <c:pt idx="42">
                  <c:v>3.5200000000000002E-2</c:v>
                </c:pt>
                <c:pt idx="43">
                  <c:v>3.4700000000000002E-2</c:v>
                </c:pt>
                <c:pt idx="44">
                  <c:v>3.5200000000000002E-2</c:v>
                </c:pt>
                <c:pt idx="45">
                  <c:v>3.8199999999999998E-2</c:v>
                </c:pt>
                <c:pt idx="46">
                  <c:v>4.1700000000000001E-2</c:v>
                </c:pt>
                <c:pt idx="47">
                  <c:v>4.2800000000000005E-2</c:v>
                </c:pt>
                <c:pt idx="48">
                  <c:v>4.4199999999999996E-2</c:v>
                </c:pt>
                <c:pt idx="49">
                  <c:v>4.2699999999999995E-2</c:v>
                </c:pt>
                <c:pt idx="50">
                  <c:v>4.2800000000000005E-2</c:v>
                </c:pt>
                <c:pt idx="51">
                  <c:v>4.0099999999999997E-2</c:v>
                </c:pt>
                <c:pt idx="52">
                  <c:v>3.9100000000000003E-2</c:v>
                </c:pt>
                <c:pt idx="53">
                  <c:v>3.95E-2</c:v>
                </c:pt>
                <c:pt idx="54">
                  <c:v>3.2400000000000005E-2</c:v>
                </c:pt>
                <c:pt idx="55">
                  <c:v>2.8300000000000002E-2</c:v>
                </c:pt>
                <c:pt idx="56">
                  <c:v>2.87E-2</c:v>
                </c:pt>
                <c:pt idx="57">
                  <c:v>2.7200000000000002E-2</c:v>
                </c:pt>
                <c:pt idx="58">
                  <c:v>2.6699999999999998E-2</c:v>
                </c:pt>
                <c:pt idx="59">
                  <c:v>2.7000000000000003E-2</c:v>
                </c:pt>
                <c:pt idx="60">
                  <c:v>2.75E-2</c:v>
                </c:pt>
                <c:pt idx="61">
                  <c:v>2.9399999999999999E-2</c:v>
                </c:pt>
                <c:pt idx="62">
                  <c:v>2.8199999999999999E-2</c:v>
                </c:pt>
                <c:pt idx="63">
                  <c:v>2.53E-2</c:v>
                </c:pt>
                <c:pt idx="64">
                  <c:v>2.3099999999999999E-2</c:v>
                </c:pt>
                <c:pt idx="65">
                  <c:v>2.2200000000000001E-2</c:v>
                </c:pt>
                <c:pt idx="66">
                  <c:v>2.4E-2</c:v>
                </c:pt>
                <c:pt idx="67">
                  <c:v>2.4900000000000002E-2</c:v>
                </c:pt>
                <c:pt idx="68">
                  <c:v>2.5099999999999997E-2</c:v>
                </c:pt>
                <c:pt idx="69">
                  <c:v>2.3900000000000001E-2</c:v>
                </c:pt>
                <c:pt idx="70">
                  <c:v>2.4700000000000003E-2</c:v>
                </c:pt>
                <c:pt idx="71">
                  <c:v>2.6800000000000001E-2</c:v>
                </c:pt>
                <c:pt idx="72">
                  <c:v>2.7799999999999998E-2</c:v>
                </c:pt>
                <c:pt idx="73">
                  <c:v>2.7799999999999998E-2</c:v>
                </c:pt>
                <c:pt idx="74">
                  <c:v>2.5499999999999998E-2</c:v>
                </c:pt>
                <c:pt idx="75">
                  <c:v>2.7300000000000001E-2</c:v>
                </c:pt>
                <c:pt idx="76">
                  <c:v>3.0699999999999998E-2</c:v>
                </c:pt>
                <c:pt idx="77">
                  <c:v>3.3099999999999997E-2</c:v>
                </c:pt>
                <c:pt idx="78">
                  <c:v>3.49E-2</c:v>
                </c:pt>
                <c:pt idx="79">
                  <c:v>3.5299999999999998E-2</c:v>
                </c:pt>
                <c:pt idx="80">
                  <c:v>3.3799999999999997E-2</c:v>
                </c:pt>
                <c:pt idx="81">
                  <c:v>3.5000000000000003E-2</c:v>
                </c:pt>
                <c:pt idx="82">
                  <c:v>3.6299999999999999E-2</c:v>
                </c:pt>
                <c:pt idx="83">
                  <c:v>3.5200000000000002E-2</c:v>
                </c:pt>
                <c:pt idx="84">
                  <c:v>3.3799999999999997E-2</c:v>
                </c:pt>
                <c:pt idx="85">
                  <c:v>3.3500000000000002E-2</c:v>
                </c:pt>
                <c:pt idx="86">
                  <c:v>3.27E-2</c:v>
                </c:pt>
                <c:pt idx="87">
                  <c:v>3.1200000000000002E-2</c:v>
                </c:pt>
                <c:pt idx="88">
                  <c:v>3.15E-2</c:v>
                </c:pt>
                <c:pt idx="89">
                  <c:v>3.0699999999999998E-2</c:v>
                </c:pt>
                <c:pt idx="90">
                  <c:v>2.9399999999999999E-2</c:v>
                </c:pt>
                <c:pt idx="91">
                  <c:v>3.0099999999999998E-2</c:v>
                </c:pt>
                <c:pt idx="92">
                  <c:v>2.7699999999999999E-2</c:v>
                </c:pt>
                <c:pt idx="93">
                  <c:v>2.76E-2</c:v>
                </c:pt>
                <c:pt idx="94">
                  <c:v>2.5499999999999998E-2</c:v>
                </c:pt>
                <c:pt idx="95">
                  <c:v>2.2000000000000002E-2</c:v>
                </c:pt>
                <c:pt idx="96">
                  <c:v>2.3399999999999997E-2</c:v>
                </c:pt>
                <c:pt idx="97">
                  <c:v>2.41E-2</c:v>
                </c:pt>
                <c:pt idx="98">
                  <c:v>2.3300000000000001E-2</c:v>
                </c:pt>
                <c:pt idx="99">
                  <c:v>2.69E-2</c:v>
                </c:pt>
                <c:pt idx="100">
                  <c:v>2.8500000000000001E-2</c:v>
                </c:pt>
                <c:pt idx="101">
                  <c:v>2.7699999999999999E-2</c:v>
                </c:pt>
                <c:pt idx="102">
                  <c:v>2.5499999999999998E-2</c:v>
                </c:pt>
                <c:pt idx="103">
                  <c:v>2.6200000000000001E-2</c:v>
                </c:pt>
                <c:pt idx="104">
                  <c:v>2.5000000000000001E-2</c:v>
                </c:pt>
                <c:pt idx="105">
                  <c:v>2.69E-2</c:v>
                </c:pt>
                <c:pt idx="106">
                  <c:v>2.6099999999999998E-2</c:v>
                </c:pt>
                <c:pt idx="107">
                  <c:v>2.4900000000000002E-2</c:v>
                </c:pt>
                <c:pt idx="108">
                  <c:v>2.2000000000000002E-2</c:v>
                </c:pt>
                <c:pt idx="109">
                  <c:v>2.2799999999999997E-2</c:v>
                </c:pt>
                <c:pt idx="110">
                  <c:v>2.2099999999999998E-2</c:v>
                </c:pt>
                <c:pt idx="111">
                  <c:v>2.2200000000000001E-2</c:v>
                </c:pt>
                <c:pt idx="112">
                  <c:v>2.0199999999999999E-2</c:v>
                </c:pt>
                <c:pt idx="113">
                  <c:v>1.8200000000000001E-2</c:v>
                </c:pt>
                <c:pt idx="114">
                  <c:v>1.89E-2</c:v>
                </c:pt>
                <c:pt idx="115">
                  <c:v>2.0199999999999999E-2</c:v>
                </c:pt>
                <c:pt idx="116">
                  <c:v>2.1700000000000001E-2</c:v>
                </c:pt>
                <c:pt idx="117">
                  <c:v>2.5399999999999999E-2</c:v>
                </c:pt>
                <c:pt idx="118">
                  <c:v>2.8399999999999998E-2</c:v>
                </c:pt>
                <c:pt idx="119">
                  <c:v>2.75E-2</c:v>
                </c:pt>
                <c:pt idx="120">
                  <c:v>2.76E-2</c:v>
                </c:pt>
                <c:pt idx="121">
                  <c:v>2.8299999999999999E-2</c:v>
                </c:pt>
                <c:pt idx="122">
                  <c:v>2.6700000000000002E-2</c:v>
                </c:pt>
                <c:pt idx="123">
                  <c:v>2.7000000000000003E-2</c:v>
                </c:pt>
                <c:pt idx="124">
                  <c:v>2.5399999999999999E-2</c:v>
                </c:pt>
                <c:pt idx="125">
                  <c:v>2.6499999999999999E-2</c:v>
                </c:pt>
                <c:pt idx="126">
                  <c:v>2.5499999999999998E-2</c:v>
                </c:pt>
                <c:pt idx="127">
                  <c:v>2.53E-2</c:v>
                </c:pt>
                <c:pt idx="128">
                  <c:v>2.6499999999999999E-2</c:v>
                </c:pt>
                <c:pt idx="129">
                  <c:v>2.6000000000000002E-2</c:v>
                </c:pt>
                <c:pt idx="130">
                  <c:v>2.6000000000000002E-2</c:v>
                </c:pt>
                <c:pt idx="131">
                  <c:v>2.7300000000000001E-2</c:v>
                </c:pt>
                <c:pt idx="132">
                  <c:v>3.0200000000000001E-2</c:v>
                </c:pt>
                <c:pt idx="133">
                  <c:v>2.9700000000000001E-2</c:v>
                </c:pt>
                <c:pt idx="134">
                  <c:v>2.9600000000000001E-2</c:v>
                </c:pt>
                <c:pt idx="135">
                  <c:v>3.0499999999999999E-2</c:v>
                </c:pt>
                <c:pt idx="136">
                  <c:v>2.98E-2</c:v>
                </c:pt>
                <c:pt idx="137">
                  <c:v>2.9399999999999999E-2</c:v>
                </c:pt>
                <c:pt idx="138">
                  <c:v>2.9700000000000001E-2</c:v>
                </c:pt>
                <c:pt idx="139">
                  <c:v>3.0800000000000001E-2</c:v>
                </c:pt>
                <c:pt idx="140">
                  <c:v>3.27E-2</c:v>
                </c:pt>
                <c:pt idx="141">
                  <c:v>3.27E-2</c:v>
                </c:pt>
                <c:pt idx="142">
                  <c:v>2.98E-2</c:v>
                </c:pt>
                <c:pt idx="143">
                  <c:v>2.8900000000000002E-2</c:v>
                </c:pt>
                <c:pt idx="144">
                  <c:v>2.87E-2</c:v>
                </c:pt>
                <c:pt idx="145">
                  <c:v>2.7999999999999997E-2</c:v>
                </c:pt>
                <c:pt idx="146">
                  <c:v>2.76E-2</c:v>
                </c:pt>
                <c:pt idx="147">
                  <c:v>2.63E-2</c:v>
                </c:pt>
                <c:pt idx="148">
                  <c:v>2.3599999999999999E-2</c:v>
                </c:pt>
                <c:pt idx="149">
                  <c:v>2.3599999999999999E-2</c:v>
                </c:pt>
                <c:pt idx="150">
                  <c:v>1.9099999999999999E-2</c:v>
                </c:pt>
                <c:pt idx="151">
                  <c:v>1.9699999999999999E-2</c:v>
                </c:pt>
                <c:pt idx="152">
                  <c:v>0.02</c:v>
                </c:pt>
                <c:pt idx="153">
                  <c:v>2.1299999999999999E-2</c:v>
                </c:pt>
                <c:pt idx="154">
                  <c:v>2.1600000000000001E-2</c:v>
                </c:pt>
                <c:pt idx="155">
                  <c:v>2.07E-2</c:v>
                </c:pt>
                <c:pt idx="156">
                  <c:v>1.8100000000000002E-2</c:v>
                </c:pt>
                <c:pt idx="157">
                  <c:v>1.26E-2</c:v>
                </c:pt>
                <c:pt idx="158">
                  <c:v>1.06E-2</c:v>
                </c:pt>
                <c:pt idx="159">
                  <c:v>1.12E-2</c:v>
                </c:pt>
                <c:pt idx="160">
                  <c:v>1.2699999999999999E-2</c:v>
                </c:pt>
                <c:pt idx="161">
                  <c:v>1.09E-2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4-405E-877A-45B29AD82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2047360"/>
        <c:axId val="1092022160"/>
      </c:lineChart>
      <c:dateAx>
        <c:axId val="109204736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20000" spcFirstLastPara="1" vertOverflow="ellipsis" wrap="square" anchor="b" anchorCtr="0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2022160"/>
        <c:crosses val="autoZero"/>
        <c:auto val="1"/>
        <c:lblOffset val="100"/>
        <c:baseTimeUnit val="days"/>
        <c:majorUnit val="3"/>
        <c:majorTimeUnit val="months"/>
      </c:dateAx>
      <c:valAx>
        <c:axId val="1092022160"/>
        <c:scaling>
          <c:orientation val="minMax"/>
          <c:max val="5.5000000000000007E-2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2047360"/>
        <c:crossesAt val="39062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100" b="1">
                <a:solidFill>
                  <a:sysClr val="windowText" lastClr="000000"/>
                </a:solidFill>
              </a:rPr>
              <a:t>Retornos</a:t>
            </a:r>
            <a:r>
              <a:rPr lang="pt-BR" sz="1100" b="1" baseline="0">
                <a:solidFill>
                  <a:sysClr val="windowText" lastClr="000000"/>
                </a:solidFill>
              </a:rPr>
              <a:t> semanais do índice NYSE (média semanal dos retornos diários)</a:t>
            </a:r>
            <a:endParaRPr lang="pt-BR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0602311937938914"/>
          <c:y val="5.958105811486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"NYSE"</c:v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Variáveis!$B$13:$B$576</c:f>
              <c:numCache>
                <c:formatCode>m/d/yyyy</c:formatCode>
                <c:ptCount val="564"/>
                <c:pt idx="0">
                  <c:v>40126</c:v>
                </c:pt>
                <c:pt idx="1">
                  <c:v>40133</c:v>
                </c:pt>
                <c:pt idx="2">
                  <c:v>40140</c:v>
                </c:pt>
                <c:pt idx="3">
                  <c:v>40147</c:v>
                </c:pt>
                <c:pt idx="4">
                  <c:v>40154</c:v>
                </c:pt>
                <c:pt idx="5">
                  <c:v>40161</c:v>
                </c:pt>
                <c:pt idx="6">
                  <c:v>40168</c:v>
                </c:pt>
                <c:pt idx="7">
                  <c:v>40175</c:v>
                </c:pt>
                <c:pt idx="8">
                  <c:v>40182</c:v>
                </c:pt>
                <c:pt idx="9">
                  <c:v>40189</c:v>
                </c:pt>
                <c:pt idx="10">
                  <c:v>40196</c:v>
                </c:pt>
                <c:pt idx="11">
                  <c:v>40203</c:v>
                </c:pt>
                <c:pt idx="12">
                  <c:v>40210</c:v>
                </c:pt>
                <c:pt idx="13">
                  <c:v>40217</c:v>
                </c:pt>
                <c:pt idx="14">
                  <c:v>40224</c:v>
                </c:pt>
                <c:pt idx="15">
                  <c:v>40231</c:v>
                </c:pt>
                <c:pt idx="16">
                  <c:v>40238</c:v>
                </c:pt>
                <c:pt idx="17">
                  <c:v>40245</c:v>
                </c:pt>
                <c:pt idx="18">
                  <c:v>40252</c:v>
                </c:pt>
                <c:pt idx="19">
                  <c:v>40259</c:v>
                </c:pt>
                <c:pt idx="20">
                  <c:v>40266</c:v>
                </c:pt>
                <c:pt idx="21">
                  <c:v>40273</c:v>
                </c:pt>
                <c:pt idx="22">
                  <c:v>40280</c:v>
                </c:pt>
                <c:pt idx="23">
                  <c:v>40287</c:v>
                </c:pt>
                <c:pt idx="24">
                  <c:v>40294</c:v>
                </c:pt>
                <c:pt idx="25">
                  <c:v>40301</c:v>
                </c:pt>
                <c:pt idx="26">
                  <c:v>40308</c:v>
                </c:pt>
                <c:pt idx="27">
                  <c:v>40315</c:v>
                </c:pt>
                <c:pt idx="28">
                  <c:v>40322</c:v>
                </c:pt>
                <c:pt idx="29">
                  <c:v>40329</c:v>
                </c:pt>
                <c:pt idx="30">
                  <c:v>40336</c:v>
                </c:pt>
                <c:pt idx="31">
                  <c:v>40343</c:v>
                </c:pt>
                <c:pt idx="32">
                  <c:v>40350</c:v>
                </c:pt>
                <c:pt idx="33">
                  <c:v>40357</c:v>
                </c:pt>
                <c:pt idx="34">
                  <c:v>40364</c:v>
                </c:pt>
                <c:pt idx="35">
                  <c:v>40371</c:v>
                </c:pt>
                <c:pt idx="36">
                  <c:v>40378</c:v>
                </c:pt>
                <c:pt idx="37">
                  <c:v>40385</c:v>
                </c:pt>
                <c:pt idx="38">
                  <c:v>40392</c:v>
                </c:pt>
                <c:pt idx="39">
                  <c:v>40399</c:v>
                </c:pt>
                <c:pt idx="40">
                  <c:v>40406</c:v>
                </c:pt>
                <c:pt idx="41">
                  <c:v>40413</c:v>
                </c:pt>
                <c:pt idx="42">
                  <c:v>40420</c:v>
                </c:pt>
                <c:pt idx="43">
                  <c:v>40427</c:v>
                </c:pt>
                <c:pt idx="44">
                  <c:v>40434</c:v>
                </c:pt>
                <c:pt idx="45">
                  <c:v>40441</c:v>
                </c:pt>
                <c:pt idx="46">
                  <c:v>40448</c:v>
                </c:pt>
                <c:pt idx="47">
                  <c:v>40455</c:v>
                </c:pt>
                <c:pt idx="48">
                  <c:v>40462</c:v>
                </c:pt>
                <c:pt idx="49">
                  <c:v>40469</c:v>
                </c:pt>
                <c:pt idx="50">
                  <c:v>40476</c:v>
                </c:pt>
                <c:pt idx="51">
                  <c:v>40483</c:v>
                </c:pt>
                <c:pt idx="52">
                  <c:v>40490</c:v>
                </c:pt>
                <c:pt idx="53">
                  <c:v>40497</c:v>
                </c:pt>
                <c:pt idx="54">
                  <c:v>40504</c:v>
                </c:pt>
                <c:pt idx="55">
                  <c:v>40511</c:v>
                </c:pt>
                <c:pt idx="56">
                  <c:v>40518</c:v>
                </c:pt>
                <c:pt idx="57">
                  <c:v>40525</c:v>
                </c:pt>
                <c:pt idx="58">
                  <c:v>40532</c:v>
                </c:pt>
                <c:pt idx="59">
                  <c:v>40539</c:v>
                </c:pt>
                <c:pt idx="60">
                  <c:v>40546</c:v>
                </c:pt>
                <c:pt idx="61">
                  <c:v>40553</c:v>
                </c:pt>
                <c:pt idx="62">
                  <c:v>40560</c:v>
                </c:pt>
                <c:pt idx="63">
                  <c:v>40567</c:v>
                </c:pt>
                <c:pt idx="64">
                  <c:v>40574</c:v>
                </c:pt>
                <c:pt idx="65">
                  <c:v>40581</c:v>
                </c:pt>
                <c:pt idx="66">
                  <c:v>40588</c:v>
                </c:pt>
                <c:pt idx="67">
                  <c:v>40595</c:v>
                </c:pt>
                <c:pt idx="68">
                  <c:v>40602</c:v>
                </c:pt>
                <c:pt idx="69">
                  <c:v>40609</c:v>
                </c:pt>
                <c:pt idx="70">
                  <c:v>40616</c:v>
                </c:pt>
                <c:pt idx="71">
                  <c:v>40623</c:v>
                </c:pt>
                <c:pt idx="72">
                  <c:v>40630</c:v>
                </c:pt>
                <c:pt idx="73">
                  <c:v>40637</c:v>
                </c:pt>
                <c:pt idx="74">
                  <c:v>40644</c:v>
                </c:pt>
                <c:pt idx="75">
                  <c:v>40651</c:v>
                </c:pt>
                <c:pt idx="76">
                  <c:v>40658</c:v>
                </c:pt>
                <c:pt idx="77">
                  <c:v>40665</c:v>
                </c:pt>
                <c:pt idx="78">
                  <c:v>40672</c:v>
                </c:pt>
                <c:pt idx="79">
                  <c:v>40679</c:v>
                </c:pt>
                <c:pt idx="80">
                  <c:v>40686</c:v>
                </c:pt>
                <c:pt idx="81">
                  <c:v>40693</c:v>
                </c:pt>
                <c:pt idx="82">
                  <c:v>40700</c:v>
                </c:pt>
                <c:pt idx="83">
                  <c:v>40707</c:v>
                </c:pt>
                <c:pt idx="84">
                  <c:v>40714</c:v>
                </c:pt>
                <c:pt idx="85">
                  <c:v>40721</c:v>
                </c:pt>
                <c:pt idx="86">
                  <c:v>40728</c:v>
                </c:pt>
                <c:pt idx="87">
                  <c:v>40735</c:v>
                </c:pt>
                <c:pt idx="88">
                  <c:v>40742</c:v>
                </c:pt>
                <c:pt idx="89">
                  <c:v>40749</c:v>
                </c:pt>
                <c:pt idx="90">
                  <c:v>40756</c:v>
                </c:pt>
                <c:pt idx="91">
                  <c:v>40763</c:v>
                </c:pt>
                <c:pt idx="92">
                  <c:v>40770</c:v>
                </c:pt>
                <c:pt idx="93">
                  <c:v>40777</c:v>
                </c:pt>
                <c:pt idx="94">
                  <c:v>40784</c:v>
                </c:pt>
                <c:pt idx="95">
                  <c:v>40791</c:v>
                </c:pt>
                <c:pt idx="96">
                  <c:v>40798</c:v>
                </c:pt>
                <c:pt idx="97">
                  <c:v>40805</c:v>
                </c:pt>
                <c:pt idx="98">
                  <c:v>40812</c:v>
                </c:pt>
                <c:pt idx="99">
                  <c:v>40819</c:v>
                </c:pt>
                <c:pt idx="100">
                  <c:v>40826</c:v>
                </c:pt>
                <c:pt idx="101">
                  <c:v>40833</c:v>
                </c:pt>
                <c:pt idx="102">
                  <c:v>40840</c:v>
                </c:pt>
                <c:pt idx="103">
                  <c:v>40847</c:v>
                </c:pt>
                <c:pt idx="104">
                  <c:v>40854</c:v>
                </c:pt>
                <c:pt idx="105">
                  <c:v>40861</c:v>
                </c:pt>
                <c:pt idx="106">
                  <c:v>40868</c:v>
                </c:pt>
                <c:pt idx="107">
                  <c:v>40875</c:v>
                </c:pt>
                <c:pt idx="108">
                  <c:v>40882</c:v>
                </c:pt>
                <c:pt idx="109">
                  <c:v>40889</c:v>
                </c:pt>
                <c:pt idx="110">
                  <c:v>40896</c:v>
                </c:pt>
                <c:pt idx="111">
                  <c:v>40903</c:v>
                </c:pt>
                <c:pt idx="112">
                  <c:v>40910</c:v>
                </c:pt>
                <c:pt idx="113">
                  <c:v>40917</c:v>
                </c:pt>
                <c:pt idx="114">
                  <c:v>40924</c:v>
                </c:pt>
                <c:pt idx="115">
                  <c:v>40931</c:v>
                </c:pt>
                <c:pt idx="116">
                  <c:v>40938</c:v>
                </c:pt>
                <c:pt idx="117">
                  <c:v>40945</c:v>
                </c:pt>
                <c:pt idx="118">
                  <c:v>40952</c:v>
                </c:pt>
                <c:pt idx="119">
                  <c:v>40959</c:v>
                </c:pt>
                <c:pt idx="120">
                  <c:v>40966</c:v>
                </c:pt>
                <c:pt idx="121">
                  <c:v>40973</c:v>
                </c:pt>
                <c:pt idx="122">
                  <c:v>40980</c:v>
                </c:pt>
                <c:pt idx="123">
                  <c:v>40987</c:v>
                </c:pt>
                <c:pt idx="124">
                  <c:v>40994</c:v>
                </c:pt>
                <c:pt idx="125">
                  <c:v>41001</c:v>
                </c:pt>
                <c:pt idx="126">
                  <c:v>41008</c:v>
                </c:pt>
                <c:pt idx="127">
                  <c:v>41015</c:v>
                </c:pt>
                <c:pt idx="128">
                  <c:v>41022</c:v>
                </c:pt>
                <c:pt idx="129">
                  <c:v>41029</c:v>
                </c:pt>
                <c:pt idx="130">
                  <c:v>41036</c:v>
                </c:pt>
                <c:pt idx="131">
                  <c:v>41043</c:v>
                </c:pt>
                <c:pt idx="132">
                  <c:v>41050</c:v>
                </c:pt>
                <c:pt idx="133">
                  <c:v>41057</c:v>
                </c:pt>
                <c:pt idx="134">
                  <c:v>41064</c:v>
                </c:pt>
                <c:pt idx="135">
                  <c:v>41071</c:v>
                </c:pt>
                <c:pt idx="136">
                  <c:v>41078</c:v>
                </c:pt>
                <c:pt idx="137">
                  <c:v>41085</c:v>
                </c:pt>
                <c:pt idx="138">
                  <c:v>41092</c:v>
                </c:pt>
                <c:pt idx="139">
                  <c:v>41099</c:v>
                </c:pt>
                <c:pt idx="140">
                  <c:v>41106</c:v>
                </c:pt>
                <c:pt idx="141">
                  <c:v>41113</c:v>
                </c:pt>
                <c:pt idx="142">
                  <c:v>41120</c:v>
                </c:pt>
                <c:pt idx="143">
                  <c:v>41127</c:v>
                </c:pt>
                <c:pt idx="144">
                  <c:v>41134</c:v>
                </c:pt>
                <c:pt idx="145">
                  <c:v>41141</c:v>
                </c:pt>
                <c:pt idx="146">
                  <c:v>41148</c:v>
                </c:pt>
                <c:pt idx="147">
                  <c:v>41155</c:v>
                </c:pt>
                <c:pt idx="148">
                  <c:v>41162</c:v>
                </c:pt>
                <c:pt idx="149">
                  <c:v>41169</c:v>
                </c:pt>
                <c:pt idx="150">
                  <c:v>41176</c:v>
                </c:pt>
                <c:pt idx="151">
                  <c:v>41183</c:v>
                </c:pt>
                <c:pt idx="152">
                  <c:v>41190</c:v>
                </c:pt>
                <c:pt idx="153">
                  <c:v>41197</c:v>
                </c:pt>
                <c:pt idx="154">
                  <c:v>41204</c:v>
                </c:pt>
                <c:pt idx="155">
                  <c:v>41211</c:v>
                </c:pt>
                <c:pt idx="156">
                  <c:v>41218</c:v>
                </c:pt>
                <c:pt idx="157">
                  <c:v>41225</c:v>
                </c:pt>
                <c:pt idx="158">
                  <c:v>41232</c:v>
                </c:pt>
                <c:pt idx="159">
                  <c:v>41239</c:v>
                </c:pt>
                <c:pt idx="160">
                  <c:v>41246</c:v>
                </c:pt>
                <c:pt idx="161">
                  <c:v>41253</c:v>
                </c:pt>
                <c:pt idx="162">
                  <c:v>41260</c:v>
                </c:pt>
                <c:pt idx="163">
                  <c:v>41267</c:v>
                </c:pt>
                <c:pt idx="164">
                  <c:v>41274</c:v>
                </c:pt>
                <c:pt idx="165">
                  <c:v>41281</c:v>
                </c:pt>
                <c:pt idx="166">
                  <c:v>41288</c:v>
                </c:pt>
                <c:pt idx="167">
                  <c:v>41295</c:v>
                </c:pt>
                <c:pt idx="168">
                  <c:v>41302</c:v>
                </c:pt>
                <c:pt idx="169">
                  <c:v>41309</c:v>
                </c:pt>
                <c:pt idx="170">
                  <c:v>41316</c:v>
                </c:pt>
                <c:pt idx="171">
                  <c:v>41323</c:v>
                </c:pt>
                <c:pt idx="172">
                  <c:v>41330</c:v>
                </c:pt>
                <c:pt idx="173">
                  <c:v>41337</c:v>
                </c:pt>
                <c:pt idx="174">
                  <c:v>41344</c:v>
                </c:pt>
                <c:pt idx="175">
                  <c:v>41351</c:v>
                </c:pt>
                <c:pt idx="176">
                  <c:v>41358</c:v>
                </c:pt>
                <c:pt idx="177">
                  <c:v>41365</c:v>
                </c:pt>
                <c:pt idx="178">
                  <c:v>41372</c:v>
                </c:pt>
                <c:pt idx="179">
                  <c:v>41379</c:v>
                </c:pt>
                <c:pt idx="180">
                  <c:v>41386</c:v>
                </c:pt>
                <c:pt idx="181">
                  <c:v>41393</c:v>
                </c:pt>
                <c:pt idx="182">
                  <c:v>41400</c:v>
                </c:pt>
                <c:pt idx="183">
                  <c:v>41407</c:v>
                </c:pt>
                <c:pt idx="184">
                  <c:v>41414</c:v>
                </c:pt>
                <c:pt idx="185">
                  <c:v>41421</c:v>
                </c:pt>
                <c:pt idx="186">
                  <c:v>41428</c:v>
                </c:pt>
                <c:pt idx="187">
                  <c:v>41435</c:v>
                </c:pt>
                <c:pt idx="188">
                  <c:v>41442</c:v>
                </c:pt>
                <c:pt idx="189">
                  <c:v>41449</c:v>
                </c:pt>
                <c:pt idx="190">
                  <c:v>41456</c:v>
                </c:pt>
                <c:pt idx="191">
                  <c:v>41463</c:v>
                </c:pt>
                <c:pt idx="192">
                  <c:v>41470</c:v>
                </c:pt>
                <c:pt idx="193">
                  <c:v>41477</c:v>
                </c:pt>
                <c:pt idx="194">
                  <c:v>41484</c:v>
                </c:pt>
                <c:pt idx="195">
                  <c:v>41491</c:v>
                </c:pt>
                <c:pt idx="196">
                  <c:v>41498</c:v>
                </c:pt>
                <c:pt idx="197">
                  <c:v>41505</c:v>
                </c:pt>
                <c:pt idx="198">
                  <c:v>41512</c:v>
                </c:pt>
                <c:pt idx="199">
                  <c:v>41519</c:v>
                </c:pt>
                <c:pt idx="200">
                  <c:v>41526</c:v>
                </c:pt>
                <c:pt idx="201">
                  <c:v>41533</c:v>
                </c:pt>
                <c:pt idx="202">
                  <c:v>41540</c:v>
                </c:pt>
                <c:pt idx="203">
                  <c:v>41547</c:v>
                </c:pt>
                <c:pt idx="204">
                  <c:v>41554</c:v>
                </c:pt>
                <c:pt idx="205">
                  <c:v>41561</c:v>
                </c:pt>
                <c:pt idx="206">
                  <c:v>41568</c:v>
                </c:pt>
                <c:pt idx="207">
                  <c:v>41575</c:v>
                </c:pt>
                <c:pt idx="208">
                  <c:v>41582</c:v>
                </c:pt>
                <c:pt idx="209">
                  <c:v>41589</c:v>
                </c:pt>
                <c:pt idx="210">
                  <c:v>41596</c:v>
                </c:pt>
                <c:pt idx="211">
                  <c:v>41603</c:v>
                </c:pt>
                <c:pt idx="212">
                  <c:v>41610</c:v>
                </c:pt>
                <c:pt idx="213">
                  <c:v>41617</c:v>
                </c:pt>
                <c:pt idx="214">
                  <c:v>41624</c:v>
                </c:pt>
                <c:pt idx="215">
                  <c:v>41631</c:v>
                </c:pt>
                <c:pt idx="216">
                  <c:v>41638</c:v>
                </c:pt>
                <c:pt idx="217">
                  <c:v>41645</c:v>
                </c:pt>
                <c:pt idx="218">
                  <c:v>41652</c:v>
                </c:pt>
                <c:pt idx="219">
                  <c:v>41659</c:v>
                </c:pt>
                <c:pt idx="220">
                  <c:v>41666</c:v>
                </c:pt>
                <c:pt idx="221">
                  <c:v>41673</c:v>
                </c:pt>
                <c:pt idx="222">
                  <c:v>41680</c:v>
                </c:pt>
                <c:pt idx="223">
                  <c:v>41687</c:v>
                </c:pt>
                <c:pt idx="224">
                  <c:v>41694</c:v>
                </c:pt>
                <c:pt idx="225">
                  <c:v>41701</c:v>
                </c:pt>
                <c:pt idx="226">
                  <c:v>41708</c:v>
                </c:pt>
                <c:pt idx="227">
                  <c:v>41715</c:v>
                </c:pt>
                <c:pt idx="228">
                  <c:v>41722</c:v>
                </c:pt>
                <c:pt idx="229">
                  <c:v>41729</c:v>
                </c:pt>
                <c:pt idx="230">
                  <c:v>41736</c:v>
                </c:pt>
                <c:pt idx="231">
                  <c:v>41743</c:v>
                </c:pt>
                <c:pt idx="232">
                  <c:v>41750</c:v>
                </c:pt>
                <c:pt idx="233">
                  <c:v>41757</c:v>
                </c:pt>
                <c:pt idx="234">
                  <c:v>41764</c:v>
                </c:pt>
                <c:pt idx="235">
                  <c:v>41771</c:v>
                </c:pt>
                <c:pt idx="236">
                  <c:v>41778</c:v>
                </c:pt>
                <c:pt idx="237">
                  <c:v>41785</c:v>
                </c:pt>
                <c:pt idx="238">
                  <c:v>41792</c:v>
                </c:pt>
                <c:pt idx="239">
                  <c:v>41799</c:v>
                </c:pt>
                <c:pt idx="240">
                  <c:v>41806</c:v>
                </c:pt>
                <c:pt idx="241">
                  <c:v>41813</c:v>
                </c:pt>
                <c:pt idx="242">
                  <c:v>41820</c:v>
                </c:pt>
                <c:pt idx="243">
                  <c:v>41827</c:v>
                </c:pt>
                <c:pt idx="244">
                  <c:v>41834</c:v>
                </c:pt>
                <c:pt idx="245">
                  <c:v>41841</c:v>
                </c:pt>
                <c:pt idx="246">
                  <c:v>41848</c:v>
                </c:pt>
                <c:pt idx="247">
                  <c:v>41855</c:v>
                </c:pt>
                <c:pt idx="248">
                  <c:v>41862</c:v>
                </c:pt>
                <c:pt idx="249">
                  <c:v>41869</c:v>
                </c:pt>
                <c:pt idx="250">
                  <c:v>41876</c:v>
                </c:pt>
                <c:pt idx="251">
                  <c:v>41883</c:v>
                </c:pt>
                <c:pt idx="252">
                  <c:v>41890</c:v>
                </c:pt>
                <c:pt idx="253">
                  <c:v>41897</c:v>
                </c:pt>
                <c:pt idx="254">
                  <c:v>41904</c:v>
                </c:pt>
                <c:pt idx="255">
                  <c:v>41911</c:v>
                </c:pt>
                <c:pt idx="256">
                  <c:v>41918</c:v>
                </c:pt>
                <c:pt idx="257">
                  <c:v>41925</c:v>
                </c:pt>
                <c:pt idx="258">
                  <c:v>41932</c:v>
                </c:pt>
                <c:pt idx="259">
                  <c:v>41939</c:v>
                </c:pt>
                <c:pt idx="260">
                  <c:v>41946</c:v>
                </c:pt>
                <c:pt idx="261">
                  <c:v>41953</c:v>
                </c:pt>
                <c:pt idx="262">
                  <c:v>41960</c:v>
                </c:pt>
                <c:pt idx="263">
                  <c:v>41967</c:v>
                </c:pt>
                <c:pt idx="264">
                  <c:v>41974</c:v>
                </c:pt>
                <c:pt idx="265">
                  <c:v>41981</c:v>
                </c:pt>
                <c:pt idx="266">
                  <c:v>41988</c:v>
                </c:pt>
                <c:pt idx="267">
                  <c:v>41995</c:v>
                </c:pt>
                <c:pt idx="268">
                  <c:v>42002</c:v>
                </c:pt>
                <c:pt idx="269">
                  <c:v>42009</c:v>
                </c:pt>
                <c:pt idx="270">
                  <c:v>42016</c:v>
                </c:pt>
                <c:pt idx="271">
                  <c:v>42023</c:v>
                </c:pt>
                <c:pt idx="272">
                  <c:v>42030</c:v>
                </c:pt>
                <c:pt idx="273">
                  <c:v>42037</c:v>
                </c:pt>
                <c:pt idx="274">
                  <c:v>42044</c:v>
                </c:pt>
                <c:pt idx="275">
                  <c:v>42051</c:v>
                </c:pt>
                <c:pt idx="276">
                  <c:v>42058</c:v>
                </c:pt>
                <c:pt idx="277">
                  <c:v>42065</c:v>
                </c:pt>
                <c:pt idx="278">
                  <c:v>42072</c:v>
                </c:pt>
                <c:pt idx="279">
                  <c:v>42079</c:v>
                </c:pt>
                <c:pt idx="280">
                  <c:v>42086</c:v>
                </c:pt>
                <c:pt idx="281">
                  <c:v>42093</c:v>
                </c:pt>
                <c:pt idx="282">
                  <c:v>42100</c:v>
                </c:pt>
                <c:pt idx="283">
                  <c:v>42107</c:v>
                </c:pt>
                <c:pt idx="284">
                  <c:v>42114</c:v>
                </c:pt>
                <c:pt idx="285">
                  <c:v>42121</c:v>
                </c:pt>
                <c:pt idx="286">
                  <c:v>42128</c:v>
                </c:pt>
                <c:pt idx="287">
                  <c:v>42135</c:v>
                </c:pt>
                <c:pt idx="288">
                  <c:v>42142</c:v>
                </c:pt>
                <c:pt idx="289">
                  <c:v>42149</c:v>
                </c:pt>
                <c:pt idx="290">
                  <c:v>42156</c:v>
                </c:pt>
                <c:pt idx="291">
                  <c:v>42163</c:v>
                </c:pt>
                <c:pt idx="292">
                  <c:v>42170</c:v>
                </c:pt>
                <c:pt idx="293">
                  <c:v>42177</c:v>
                </c:pt>
                <c:pt idx="294">
                  <c:v>42184</c:v>
                </c:pt>
                <c:pt idx="295">
                  <c:v>42191</c:v>
                </c:pt>
                <c:pt idx="296">
                  <c:v>42198</c:v>
                </c:pt>
                <c:pt idx="297">
                  <c:v>42205</c:v>
                </c:pt>
                <c:pt idx="298">
                  <c:v>42212</c:v>
                </c:pt>
                <c:pt idx="299">
                  <c:v>42219</c:v>
                </c:pt>
                <c:pt idx="300">
                  <c:v>42226</c:v>
                </c:pt>
                <c:pt idx="301">
                  <c:v>42233</c:v>
                </c:pt>
                <c:pt idx="302">
                  <c:v>42240</c:v>
                </c:pt>
                <c:pt idx="303">
                  <c:v>42247</c:v>
                </c:pt>
                <c:pt idx="304">
                  <c:v>42254</c:v>
                </c:pt>
                <c:pt idx="305">
                  <c:v>42261</c:v>
                </c:pt>
                <c:pt idx="306">
                  <c:v>42268</c:v>
                </c:pt>
                <c:pt idx="307">
                  <c:v>42275</c:v>
                </c:pt>
                <c:pt idx="308">
                  <c:v>42282</c:v>
                </c:pt>
                <c:pt idx="309">
                  <c:v>42289</c:v>
                </c:pt>
                <c:pt idx="310">
                  <c:v>42296</c:v>
                </c:pt>
                <c:pt idx="311">
                  <c:v>42303</c:v>
                </c:pt>
                <c:pt idx="312">
                  <c:v>42310</c:v>
                </c:pt>
                <c:pt idx="313">
                  <c:v>42317</c:v>
                </c:pt>
                <c:pt idx="314">
                  <c:v>42324</c:v>
                </c:pt>
                <c:pt idx="315">
                  <c:v>42331</c:v>
                </c:pt>
                <c:pt idx="316">
                  <c:v>42338</c:v>
                </c:pt>
                <c:pt idx="317">
                  <c:v>42345</c:v>
                </c:pt>
                <c:pt idx="318">
                  <c:v>42352</c:v>
                </c:pt>
                <c:pt idx="319">
                  <c:v>42359</c:v>
                </c:pt>
                <c:pt idx="320">
                  <c:v>42366</c:v>
                </c:pt>
                <c:pt idx="321">
                  <c:v>42373</c:v>
                </c:pt>
                <c:pt idx="322">
                  <c:v>42380</c:v>
                </c:pt>
                <c:pt idx="323">
                  <c:v>42387</c:v>
                </c:pt>
                <c:pt idx="324">
                  <c:v>42394</c:v>
                </c:pt>
                <c:pt idx="325">
                  <c:v>42401</c:v>
                </c:pt>
                <c:pt idx="326">
                  <c:v>42408</c:v>
                </c:pt>
                <c:pt idx="327">
                  <c:v>42415</c:v>
                </c:pt>
                <c:pt idx="328">
                  <c:v>42422</c:v>
                </c:pt>
                <c:pt idx="329">
                  <c:v>42429</c:v>
                </c:pt>
                <c:pt idx="330">
                  <c:v>42436</c:v>
                </c:pt>
                <c:pt idx="331">
                  <c:v>42443</c:v>
                </c:pt>
                <c:pt idx="332">
                  <c:v>42450</c:v>
                </c:pt>
                <c:pt idx="333">
                  <c:v>42457</c:v>
                </c:pt>
                <c:pt idx="334">
                  <c:v>42464</c:v>
                </c:pt>
                <c:pt idx="335">
                  <c:v>42471</c:v>
                </c:pt>
                <c:pt idx="336">
                  <c:v>42478</c:v>
                </c:pt>
                <c:pt idx="337">
                  <c:v>42485</c:v>
                </c:pt>
                <c:pt idx="338">
                  <c:v>42492</c:v>
                </c:pt>
                <c:pt idx="339">
                  <c:v>42499</c:v>
                </c:pt>
                <c:pt idx="340">
                  <c:v>42506</c:v>
                </c:pt>
                <c:pt idx="341">
                  <c:v>42513</c:v>
                </c:pt>
                <c:pt idx="342">
                  <c:v>42520</c:v>
                </c:pt>
                <c:pt idx="343">
                  <c:v>42527</c:v>
                </c:pt>
                <c:pt idx="344">
                  <c:v>42534</c:v>
                </c:pt>
                <c:pt idx="345">
                  <c:v>42541</c:v>
                </c:pt>
                <c:pt idx="346">
                  <c:v>42548</c:v>
                </c:pt>
                <c:pt idx="347">
                  <c:v>42555</c:v>
                </c:pt>
                <c:pt idx="348">
                  <c:v>42562</c:v>
                </c:pt>
                <c:pt idx="349">
                  <c:v>42569</c:v>
                </c:pt>
                <c:pt idx="350">
                  <c:v>42576</c:v>
                </c:pt>
                <c:pt idx="351">
                  <c:v>42583</c:v>
                </c:pt>
                <c:pt idx="352">
                  <c:v>42590</c:v>
                </c:pt>
                <c:pt idx="353">
                  <c:v>42597</c:v>
                </c:pt>
                <c:pt idx="354">
                  <c:v>42604</c:v>
                </c:pt>
                <c:pt idx="355">
                  <c:v>42611</c:v>
                </c:pt>
                <c:pt idx="356">
                  <c:v>42618</c:v>
                </c:pt>
                <c:pt idx="357">
                  <c:v>42625</c:v>
                </c:pt>
                <c:pt idx="358">
                  <c:v>42632</c:v>
                </c:pt>
                <c:pt idx="359">
                  <c:v>42639</c:v>
                </c:pt>
                <c:pt idx="360">
                  <c:v>42646</c:v>
                </c:pt>
                <c:pt idx="361">
                  <c:v>42653</c:v>
                </c:pt>
                <c:pt idx="362">
                  <c:v>42660</c:v>
                </c:pt>
                <c:pt idx="363">
                  <c:v>42667</c:v>
                </c:pt>
                <c:pt idx="364">
                  <c:v>42674</c:v>
                </c:pt>
                <c:pt idx="365">
                  <c:v>42681</c:v>
                </c:pt>
                <c:pt idx="366">
                  <c:v>42688</c:v>
                </c:pt>
                <c:pt idx="367">
                  <c:v>42695</c:v>
                </c:pt>
                <c:pt idx="368">
                  <c:v>42702</c:v>
                </c:pt>
                <c:pt idx="369">
                  <c:v>42709</c:v>
                </c:pt>
                <c:pt idx="370">
                  <c:v>42716</c:v>
                </c:pt>
                <c:pt idx="371">
                  <c:v>42723</c:v>
                </c:pt>
                <c:pt idx="372">
                  <c:v>42730</c:v>
                </c:pt>
                <c:pt idx="373">
                  <c:v>42737</c:v>
                </c:pt>
                <c:pt idx="374">
                  <c:v>42744</c:v>
                </c:pt>
                <c:pt idx="375">
                  <c:v>42751</c:v>
                </c:pt>
                <c:pt idx="376">
                  <c:v>42758</c:v>
                </c:pt>
                <c:pt idx="377">
                  <c:v>42765</c:v>
                </c:pt>
                <c:pt idx="378">
                  <c:v>42772</c:v>
                </c:pt>
                <c:pt idx="379">
                  <c:v>42779</c:v>
                </c:pt>
                <c:pt idx="380">
                  <c:v>42786</c:v>
                </c:pt>
                <c:pt idx="381">
                  <c:v>42793</c:v>
                </c:pt>
                <c:pt idx="382">
                  <c:v>42800</c:v>
                </c:pt>
                <c:pt idx="383">
                  <c:v>42807</c:v>
                </c:pt>
                <c:pt idx="384">
                  <c:v>42814</c:v>
                </c:pt>
                <c:pt idx="385">
                  <c:v>42821</c:v>
                </c:pt>
                <c:pt idx="386">
                  <c:v>42828</c:v>
                </c:pt>
                <c:pt idx="387">
                  <c:v>42835</c:v>
                </c:pt>
                <c:pt idx="388">
                  <c:v>42842</c:v>
                </c:pt>
                <c:pt idx="389">
                  <c:v>42849</c:v>
                </c:pt>
                <c:pt idx="390">
                  <c:v>42856</c:v>
                </c:pt>
                <c:pt idx="391">
                  <c:v>42863</c:v>
                </c:pt>
                <c:pt idx="392">
                  <c:v>42870</c:v>
                </c:pt>
                <c:pt idx="393">
                  <c:v>42877</c:v>
                </c:pt>
                <c:pt idx="394">
                  <c:v>42884</c:v>
                </c:pt>
                <c:pt idx="395">
                  <c:v>42891</c:v>
                </c:pt>
                <c:pt idx="396">
                  <c:v>42898</c:v>
                </c:pt>
                <c:pt idx="397">
                  <c:v>42905</c:v>
                </c:pt>
                <c:pt idx="398">
                  <c:v>42912</c:v>
                </c:pt>
                <c:pt idx="399">
                  <c:v>42919</c:v>
                </c:pt>
                <c:pt idx="400">
                  <c:v>42926</c:v>
                </c:pt>
                <c:pt idx="401">
                  <c:v>42933</c:v>
                </c:pt>
                <c:pt idx="402">
                  <c:v>42940</c:v>
                </c:pt>
                <c:pt idx="403">
                  <c:v>42947</c:v>
                </c:pt>
                <c:pt idx="404">
                  <c:v>42954</c:v>
                </c:pt>
                <c:pt idx="405">
                  <c:v>42961</c:v>
                </c:pt>
                <c:pt idx="406">
                  <c:v>42968</c:v>
                </c:pt>
                <c:pt idx="407">
                  <c:v>42975</c:v>
                </c:pt>
                <c:pt idx="408">
                  <c:v>42982</c:v>
                </c:pt>
                <c:pt idx="409">
                  <c:v>42989</c:v>
                </c:pt>
                <c:pt idx="410">
                  <c:v>42996</c:v>
                </c:pt>
                <c:pt idx="411">
                  <c:v>43003</c:v>
                </c:pt>
                <c:pt idx="412">
                  <c:v>43010</c:v>
                </c:pt>
                <c:pt idx="413">
                  <c:v>43017</c:v>
                </c:pt>
                <c:pt idx="414">
                  <c:v>43024</c:v>
                </c:pt>
                <c:pt idx="415">
                  <c:v>43031</c:v>
                </c:pt>
                <c:pt idx="416">
                  <c:v>43038</c:v>
                </c:pt>
                <c:pt idx="417">
                  <c:v>43045</c:v>
                </c:pt>
                <c:pt idx="418">
                  <c:v>43052</c:v>
                </c:pt>
                <c:pt idx="419">
                  <c:v>43059</c:v>
                </c:pt>
                <c:pt idx="420">
                  <c:v>43066</c:v>
                </c:pt>
                <c:pt idx="421">
                  <c:v>43073</c:v>
                </c:pt>
                <c:pt idx="422">
                  <c:v>43080</c:v>
                </c:pt>
                <c:pt idx="423">
                  <c:v>43087</c:v>
                </c:pt>
                <c:pt idx="424">
                  <c:v>43094</c:v>
                </c:pt>
                <c:pt idx="425">
                  <c:v>43101</c:v>
                </c:pt>
                <c:pt idx="426">
                  <c:v>43108</c:v>
                </c:pt>
                <c:pt idx="427">
                  <c:v>43115</c:v>
                </c:pt>
                <c:pt idx="428">
                  <c:v>43122</c:v>
                </c:pt>
                <c:pt idx="429">
                  <c:v>43129</c:v>
                </c:pt>
                <c:pt idx="430">
                  <c:v>43136</c:v>
                </c:pt>
                <c:pt idx="431">
                  <c:v>43143</c:v>
                </c:pt>
                <c:pt idx="432">
                  <c:v>43150</c:v>
                </c:pt>
                <c:pt idx="433">
                  <c:v>43157</c:v>
                </c:pt>
                <c:pt idx="434">
                  <c:v>43164</c:v>
                </c:pt>
                <c:pt idx="435">
                  <c:v>43171</c:v>
                </c:pt>
                <c:pt idx="436">
                  <c:v>43178</c:v>
                </c:pt>
                <c:pt idx="437">
                  <c:v>43185</c:v>
                </c:pt>
                <c:pt idx="438">
                  <c:v>43192</c:v>
                </c:pt>
                <c:pt idx="439">
                  <c:v>43199</c:v>
                </c:pt>
                <c:pt idx="440">
                  <c:v>43206</c:v>
                </c:pt>
                <c:pt idx="441">
                  <c:v>43213</c:v>
                </c:pt>
                <c:pt idx="442">
                  <c:v>43220</c:v>
                </c:pt>
                <c:pt idx="443">
                  <c:v>43227</c:v>
                </c:pt>
                <c:pt idx="444">
                  <c:v>43234</c:v>
                </c:pt>
                <c:pt idx="445">
                  <c:v>43241</c:v>
                </c:pt>
                <c:pt idx="446">
                  <c:v>43248</c:v>
                </c:pt>
                <c:pt idx="447">
                  <c:v>43255</c:v>
                </c:pt>
                <c:pt idx="448">
                  <c:v>43262</c:v>
                </c:pt>
                <c:pt idx="449">
                  <c:v>43269</c:v>
                </c:pt>
                <c:pt idx="450">
                  <c:v>43276</c:v>
                </c:pt>
                <c:pt idx="451">
                  <c:v>43283</c:v>
                </c:pt>
                <c:pt idx="452">
                  <c:v>43290</c:v>
                </c:pt>
                <c:pt idx="453">
                  <c:v>43297</c:v>
                </c:pt>
                <c:pt idx="454">
                  <c:v>43304</c:v>
                </c:pt>
                <c:pt idx="455">
                  <c:v>43311</c:v>
                </c:pt>
                <c:pt idx="456">
                  <c:v>43318</c:v>
                </c:pt>
                <c:pt idx="457">
                  <c:v>43325</c:v>
                </c:pt>
                <c:pt idx="458">
                  <c:v>43332</c:v>
                </c:pt>
                <c:pt idx="459">
                  <c:v>43339</c:v>
                </c:pt>
                <c:pt idx="460">
                  <c:v>43346</c:v>
                </c:pt>
                <c:pt idx="461">
                  <c:v>43353</c:v>
                </c:pt>
                <c:pt idx="462">
                  <c:v>43360</c:v>
                </c:pt>
                <c:pt idx="463">
                  <c:v>43367</c:v>
                </c:pt>
                <c:pt idx="464">
                  <c:v>43374</c:v>
                </c:pt>
                <c:pt idx="465">
                  <c:v>43381</c:v>
                </c:pt>
                <c:pt idx="466">
                  <c:v>43388</c:v>
                </c:pt>
                <c:pt idx="467">
                  <c:v>43395</c:v>
                </c:pt>
                <c:pt idx="468">
                  <c:v>43402</c:v>
                </c:pt>
                <c:pt idx="469">
                  <c:v>43409</c:v>
                </c:pt>
                <c:pt idx="470">
                  <c:v>43416</c:v>
                </c:pt>
                <c:pt idx="471">
                  <c:v>43423</c:v>
                </c:pt>
                <c:pt idx="472">
                  <c:v>43430</c:v>
                </c:pt>
                <c:pt idx="473">
                  <c:v>43437</c:v>
                </c:pt>
                <c:pt idx="474">
                  <c:v>43444</c:v>
                </c:pt>
                <c:pt idx="475">
                  <c:v>43451</c:v>
                </c:pt>
                <c:pt idx="476">
                  <c:v>43458</c:v>
                </c:pt>
                <c:pt idx="477">
                  <c:v>43465</c:v>
                </c:pt>
                <c:pt idx="478">
                  <c:v>43472</c:v>
                </c:pt>
                <c:pt idx="479">
                  <c:v>43479</c:v>
                </c:pt>
                <c:pt idx="480">
                  <c:v>43486</c:v>
                </c:pt>
                <c:pt idx="481">
                  <c:v>43493</c:v>
                </c:pt>
                <c:pt idx="482">
                  <c:v>43500</c:v>
                </c:pt>
                <c:pt idx="483">
                  <c:v>43507</c:v>
                </c:pt>
                <c:pt idx="484">
                  <c:v>43514</c:v>
                </c:pt>
                <c:pt idx="485">
                  <c:v>43521</c:v>
                </c:pt>
                <c:pt idx="486">
                  <c:v>43528</c:v>
                </c:pt>
                <c:pt idx="487">
                  <c:v>43535</c:v>
                </c:pt>
                <c:pt idx="488">
                  <c:v>43542</c:v>
                </c:pt>
                <c:pt idx="489">
                  <c:v>43549</c:v>
                </c:pt>
                <c:pt idx="490">
                  <c:v>43556</c:v>
                </c:pt>
                <c:pt idx="491">
                  <c:v>43563</c:v>
                </c:pt>
                <c:pt idx="492">
                  <c:v>43570</c:v>
                </c:pt>
                <c:pt idx="493">
                  <c:v>43577</c:v>
                </c:pt>
                <c:pt idx="494">
                  <c:v>43584</c:v>
                </c:pt>
                <c:pt idx="495">
                  <c:v>43591</c:v>
                </c:pt>
                <c:pt idx="496">
                  <c:v>43598</c:v>
                </c:pt>
                <c:pt idx="497">
                  <c:v>43605</c:v>
                </c:pt>
                <c:pt idx="498">
                  <c:v>43612</c:v>
                </c:pt>
                <c:pt idx="499">
                  <c:v>43619</c:v>
                </c:pt>
                <c:pt idx="500">
                  <c:v>43626</c:v>
                </c:pt>
                <c:pt idx="501">
                  <c:v>43633</c:v>
                </c:pt>
                <c:pt idx="502">
                  <c:v>43640</c:v>
                </c:pt>
                <c:pt idx="503">
                  <c:v>43647</c:v>
                </c:pt>
                <c:pt idx="504">
                  <c:v>43654</c:v>
                </c:pt>
                <c:pt idx="505">
                  <c:v>43661</c:v>
                </c:pt>
                <c:pt idx="506">
                  <c:v>43668</c:v>
                </c:pt>
                <c:pt idx="507">
                  <c:v>43675</c:v>
                </c:pt>
                <c:pt idx="508">
                  <c:v>43682</c:v>
                </c:pt>
                <c:pt idx="509">
                  <c:v>43689</c:v>
                </c:pt>
                <c:pt idx="510">
                  <c:v>43696</c:v>
                </c:pt>
                <c:pt idx="511">
                  <c:v>43703</c:v>
                </c:pt>
                <c:pt idx="512">
                  <c:v>43710</c:v>
                </c:pt>
                <c:pt idx="513">
                  <c:v>43717</c:v>
                </c:pt>
                <c:pt idx="514">
                  <c:v>43724</c:v>
                </c:pt>
                <c:pt idx="515">
                  <c:v>43731</c:v>
                </c:pt>
                <c:pt idx="516">
                  <c:v>43738</c:v>
                </c:pt>
                <c:pt idx="517">
                  <c:v>43745</c:v>
                </c:pt>
                <c:pt idx="518">
                  <c:v>43752</c:v>
                </c:pt>
                <c:pt idx="519">
                  <c:v>43759</c:v>
                </c:pt>
                <c:pt idx="520">
                  <c:v>43766</c:v>
                </c:pt>
                <c:pt idx="521">
                  <c:v>43773</c:v>
                </c:pt>
                <c:pt idx="522">
                  <c:v>43780</c:v>
                </c:pt>
                <c:pt idx="523">
                  <c:v>43787</c:v>
                </c:pt>
                <c:pt idx="524">
                  <c:v>43794</c:v>
                </c:pt>
                <c:pt idx="525">
                  <c:v>43801</c:v>
                </c:pt>
                <c:pt idx="526">
                  <c:v>43808</c:v>
                </c:pt>
                <c:pt idx="527">
                  <c:v>43815</c:v>
                </c:pt>
                <c:pt idx="528">
                  <c:v>43822</c:v>
                </c:pt>
                <c:pt idx="529">
                  <c:v>43829</c:v>
                </c:pt>
                <c:pt idx="530">
                  <c:v>43836</c:v>
                </c:pt>
                <c:pt idx="531">
                  <c:v>43843</c:v>
                </c:pt>
                <c:pt idx="532">
                  <c:v>43850</c:v>
                </c:pt>
                <c:pt idx="533">
                  <c:v>43857</c:v>
                </c:pt>
                <c:pt idx="534">
                  <c:v>43864</c:v>
                </c:pt>
                <c:pt idx="535">
                  <c:v>43871</c:v>
                </c:pt>
                <c:pt idx="536">
                  <c:v>43878</c:v>
                </c:pt>
                <c:pt idx="537">
                  <c:v>43885</c:v>
                </c:pt>
                <c:pt idx="538">
                  <c:v>43892</c:v>
                </c:pt>
                <c:pt idx="539">
                  <c:v>43899</c:v>
                </c:pt>
                <c:pt idx="540">
                  <c:v>43906</c:v>
                </c:pt>
                <c:pt idx="541">
                  <c:v>43913</c:v>
                </c:pt>
                <c:pt idx="542">
                  <c:v>43920</c:v>
                </c:pt>
                <c:pt idx="543">
                  <c:v>43927</c:v>
                </c:pt>
                <c:pt idx="544">
                  <c:v>43934</c:v>
                </c:pt>
                <c:pt idx="545">
                  <c:v>43941</c:v>
                </c:pt>
                <c:pt idx="546">
                  <c:v>43948</c:v>
                </c:pt>
                <c:pt idx="547">
                  <c:v>43955</c:v>
                </c:pt>
                <c:pt idx="548">
                  <c:v>43962</c:v>
                </c:pt>
                <c:pt idx="549">
                  <c:v>43969</c:v>
                </c:pt>
                <c:pt idx="550">
                  <c:v>43976</c:v>
                </c:pt>
                <c:pt idx="551">
                  <c:v>43983</c:v>
                </c:pt>
                <c:pt idx="552">
                  <c:v>43990</c:v>
                </c:pt>
                <c:pt idx="553">
                  <c:v>43997</c:v>
                </c:pt>
                <c:pt idx="554">
                  <c:v>44004</c:v>
                </c:pt>
                <c:pt idx="555">
                  <c:v>44011</c:v>
                </c:pt>
                <c:pt idx="556">
                  <c:v>44018</c:v>
                </c:pt>
                <c:pt idx="557">
                  <c:v>44025</c:v>
                </c:pt>
                <c:pt idx="558">
                  <c:v>44032</c:v>
                </c:pt>
                <c:pt idx="559">
                  <c:v>44039</c:v>
                </c:pt>
                <c:pt idx="560">
                  <c:v>44046</c:v>
                </c:pt>
                <c:pt idx="561">
                  <c:v>44053</c:v>
                </c:pt>
                <c:pt idx="562">
                  <c:v>44060</c:v>
                </c:pt>
                <c:pt idx="563">
                  <c:v>44067</c:v>
                </c:pt>
              </c:numCache>
            </c:numRef>
          </c:cat>
          <c:val>
            <c:numRef>
              <c:f>Variáveis!$D$13:$D$576</c:f>
              <c:numCache>
                <c:formatCode>0.00%</c:formatCode>
                <c:ptCount val="564"/>
                <c:pt idx="0">
                  <c:v>1.4906341623445396E-2</c:v>
                </c:pt>
                <c:pt idx="1">
                  <c:v>2.9259734202537802E-2</c:v>
                </c:pt>
                <c:pt idx="2">
                  <c:v>4.1283784894570186E-3</c:v>
                </c:pt>
                <c:pt idx="3">
                  <c:v>-3.9937689199511794E-3</c:v>
                </c:pt>
                <c:pt idx="4">
                  <c:v>6.2721258754758757E-3</c:v>
                </c:pt>
                <c:pt idx="5">
                  <c:v>-1.0854428703070296E-2</c:v>
                </c:pt>
                <c:pt idx="6">
                  <c:v>2.2315585760666057E-3</c:v>
                </c:pt>
                <c:pt idx="7">
                  <c:v>1.4815730661576154E-2</c:v>
                </c:pt>
                <c:pt idx="8">
                  <c:v>3.0261744628072851E-3</c:v>
                </c:pt>
                <c:pt idx="9">
                  <c:v>2.0533951587268673E-2</c:v>
                </c:pt>
                <c:pt idx="10">
                  <c:v>1.749983833252422E-4</c:v>
                </c:pt>
                <c:pt idx="11">
                  <c:v>-2.5823650424508293E-2</c:v>
                </c:pt>
                <c:pt idx="12">
                  <c:v>-3.1587413640903783E-2</c:v>
                </c:pt>
                <c:pt idx="13">
                  <c:v>-1.3874219446964431E-2</c:v>
                </c:pt>
                <c:pt idx="14">
                  <c:v>-4.1851717816370204E-3</c:v>
                </c:pt>
                <c:pt idx="15">
                  <c:v>2.9350310627171305E-2</c:v>
                </c:pt>
                <c:pt idx="16">
                  <c:v>-3.8593643242234021E-3</c:v>
                </c:pt>
                <c:pt idx="17">
                  <c:v>2.5687451723132693E-2</c:v>
                </c:pt>
                <c:pt idx="18">
                  <c:v>1.7505359359437422E-2</c:v>
                </c:pt>
                <c:pt idx="19">
                  <c:v>1.2579602952944136E-2</c:v>
                </c:pt>
                <c:pt idx="20">
                  <c:v>-2.4683327994834414E-4</c:v>
                </c:pt>
                <c:pt idx="21">
                  <c:v>1.129543559976276E-2</c:v>
                </c:pt>
                <c:pt idx="22">
                  <c:v>1.1344992228851991E-2</c:v>
                </c:pt>
                <c:pt idx="23">
                  <c:v>7.4078564499464594E-3</c:v>
                </c:pt>
                <c:pt idx="24">
                  <c:v>1.7695978590048789E-3</c:v>
                </c:pt>
                <c:pt idx="25">
                  <c:v>-1.9987795201607539E-2</c:v>
                </c:pt>
                <c:pt idx="26">
                  <c:v>-4.7608410104489129E-2</c:v>
                </c:pt>
                <c:pt idx="27">
                  <c:v>3.7134275806049999E-3</c:v>
                </c:pt>
                <c:pt idx="28">
                  <c:v>-5.3802347648383542E-2</c:v>
                </c:pt>
                <c:pt idx="29">
                  <c:v>-7.476046407922099E-3</c:v>
                </c:pt>
                <c:pt idx="30">
                  <c:v>-7.5241789810167603E-3</c:v>
                </c:pt>
                <c:pt idx="31">
                  <c:v>2.9360220304470719E-3</c:v>
                </c:pt>
                <c:pt idx="32">
                  <c:v>4.0004683804150787E-2</c:v>
                </c:pt>
                <c:pt idx="33">
                  <c:v>-2.7934592181638185E-2</c:v>
                </c:pt>
                <c:pt idx="34">
                  <c:v>-4.6598606791616759E-2</c:v>
                </c:pt>
                <c:pt idx="35">
                  <c:v>3.6239477291252431E-2</c:v>
                </c:pt>
                <c:pt idx="36">
                  <c:v>1.9272687769513963E-2</c:v>
                </c:pt>
                <c:pt idx="37">
                  <c:v>8.4009646013378791E-3</c:v>
                </c:pt>
                <c:pt idx="38">
                  <c:v>2.1715569113499811E-2</c:v>
                </c:pt>
                <c:pt idx="39">
                  <c:v>1.7970541659367845E-2</c:v>
                </c:pt>
                <c:pt idx="40">
                  <c:v>-3.3153478976503004E-2</c:v>
                </c:pt>
                <c:pt idx="41">
                  <c:v>-8.0958948532267039E-3</c:v>
                </c:pt>
                <c:pt idx="42">
                  <c:v>-2.4547067976477877E-2</c:v>
                </c:pt>
                <c:pt idx="43">
                  <c:v>3.0206798356252174E-2</c:v>
                </c:pt>
                <c:pt idx="44">
                  <c:v>1.9464984499862226E-2</c:v>
                </c:pt>
                <c:pt idx="45">
                  <c:v>2.0276032022210622E-2</c:v>
                </c:pt>
                <c:pt idx="46">
                  <c:v>6.4204627482120635E-3</c:v>
                </c:pt>
                <c:pt idx="47">
                  <c:v>9.3029349285635998E-3</c:v>
                </c:pt>
                <c:pt idx="48">
                  <c:v>2.0981592097389701E-2</c:v>
                </c:pt>
                <c:pt idx="49">
                  <c:v>1.1390340046772529E-2</c:v>
                </c:pt>
                <c:pt idx="50">
                  <c:v>-4.1653672569041955E-3</c:v>
                </c:pt>
                <c:pt idx="51">
                  <c:v>1.7745077492592465E-4</c:v>
                </c:pt>
                <c:pt idx="52">
                  <c:v>2.7085393111931699E-2</c:v>
                </c:pt>
                <c:pt idx="53">
                  <c:v>-3.6850594612450882E-3</c:v>
                </c:pt>
                <c:pt idx="54">
                  <c:v>-1.5126110465571774E-2</c:v>
                </c:pt>
                <c:pt idx="55">
                  <c:v>-7.6738460129903707E-3</c:v>
                </c:pt>
                <c:pt idx="56">
                  <c:v>1.8560430165219799E-2</c:v>
                </c:pt>
                <c:pt idx="57">
                  <c:v>1.8468748530189316E-2</c:v>
                </c:pt>
                <c:pt idx="58">
                  <c:v>5.9336972475041438E-3</c:v>
                </c:pt>
                <c:pt idx="59">
                  <c:v>1.0942509381785204E-2</c:v>
                </c:pt>
                <c:pt idx="60">
                  <c:v>6.258034566094528E-3</c:v>
                </c:pt>
                <c:pt idx="61">
                  <c:v>3.9264119270561171E-3</c:v>
                </c:pt>
                <c:pt idx="62">
                  <c:v>1.3358899220314635E-2</c:v>
                </c:pt>
                <c:pt idx="63">
                  <c:v>2.261916046925716E-3</c:v>
                </c:pt>
                <c:pt idx="64">
                  <c:v>2.6555251987427919E-3</c:v>
                </c:pt>
                <c:pt idx="65">
                  <c:v>1.7995947511440624E-2</c:v>
                </c:pt>
                <c:pt idx="66">
                  <c:v>8.7798412469639597E-3</c:v>
                </c:pt>
                <c:pt idx="67">
                  <c:v>1.105172966300616E-2</c:v>
                </c:pt>
                <c:pt idx="68">
                  <c:v>-1.3988586802152425E-2</c:v>
                </c:pt>
                <c:pt idx="69">
                  <c:v>3.7991474902590028E-3</c:v>
                </c:pt>
                <c:pt idx="70">
                  <c:v>-1.0845151468710457E-2</c:v>
                </c:pt>
                <c:pt idx="71">
                  <c:v>-2.3093489757519348E-2</c:v>
                </c:pt>
                <c:pt idx="72">
                  <c:v>2.3419665313752169E-2</c:v>
                </c:pt>
                <c:pt idx="73">
                  <c:v>1.7186654606685225E-2</c:v>
                </c:pt>
                <c:pt idx="74">
                  <c:v>7.048144023294789E-3</c:v>
                </c:pt>
                <c:pt idx="75">
                  <c:v>-1.5001783413477798E-2</c:v>
                </c:pt>
                <c:pt idx="76">
                  <c:v>1.064555013810442E-2</c:v>
                </c:pt>
                <c:pt idx="77">
                  <c:v>2.1336332099410216E-2</c:v>
                </c:pt>
                <c:pt idx="78">
                  <c:v>-1.6979475181749581E-2</c:v>
                </c:pt>
                <c:pt idx="79">
                  <c:v>-5.8916096708852006E-3</c:v>
                </c:pt>
                <c:pt idx="80">
                  <c:v>-9.0273189065421811E-3</c:v>
                </c:pt>
                <c:pt idx="81">
                  <c:v>-4.0177942373585962E-3</c:v>
                </c:pt>
                <c:pt idx="82">
                  <c:v>-5.2924229023646463E-3</c:v>
                </c:pt>
                <c:pt idx="83">
                  <c:v>-2.3649994495490545E-2</c:v>
                </c:pt>
                <c:pt idx="84">
                  <c:v>-7.4172898941292642E-3</c:v>
                </c:pt>
                <c:pt idx="85">
                  <c:v>5.5236722246267966E-3</c:v>
                </c:pt>
                <c:pt idx="86">
                  <c:v>2.6497720528057878E-2</c:v>
                </c:pt>
                <c:pt idx="87">
                  <c:v>1.2802201223999443E-2</c:v>
                </c:pt>
                <c:pt idx="88">
                  <c:v>-2.2018037841050941E-2</c:v>
                </c:pt>
                <c:pt idx="89">
                  <c:v>1.756828650017539E-2</c:v>
                </c:pt>
                <c:pt idx="90">
                  <c:v>-2.3593141665265938E-2</c:v>
                </c:pt>
                <c:pt idx="91">
                  <c:v>-8.1038989307529508E-2</c:v>
                </c:pt>
                <c:pt idx="92">
                  <c:v>-2.7390000428088701E-2</c:v>
                </c:pt>
                <c:pt idx="93">
                  <c:v>-1.5380125949624901E-2</c:v>
                </c:pt>
                <c:pt idx="94">
                  <c:v>1.3529591497408511E-2</c:v>
                </c:pt>
                <c:pt idx="95">
                  <c:v>2.1462918104712347E-2</c:v>
                </c:pt>
                <c:pt idx="96">
                  <c:v>-3.3831732539117754E-2</c:v>
                </c:pt>
                <c:pt idx="97">
                  <c:v>1.0269519404515259E-2</c:v>
                </c:pt>
                <c:pt idx="98">
                  <c:v>-4.3742061962016909E-2</c:v>
                </c:pt>
                <c:pt idx="99">
                  <c:v>-1.0928606876538849E-2</c:v>
                </c:pt>
                <c:pt idx="100">
                  <c:v>1.1850053383469339E-2</c:v>
                </c:pt>
                <c:pt idx="101">
                  <c:v>4.4112574820563744E-2</c:v>
                </c:pt>
                <c:pt idx="102">
                  <c:v>1.7723512010888953E-2</c:v>
                </c:pt>
                <c:pt idx="103">
                  <c:v>3.4034833741380277E-2</c:v>
                </c:pt>
                <c:pt idx="104">
                  <c:v>-1.4236124447599141E-2</c:v>
                </c:pt>
                <c:pt idx="105">
                  <c:v>-7.3455369565578188E-4</c:v>
                </c:pt>
                <c:pt idx="106">
                  <c:v>-2.4689180412834189E-2</c:v>
                </c:pt>
                <c:pt idx="107">
                  <c:v>-4.2365493590234893E-2</c:v>
                </c:pt>
                <c:pt idx="108">
                  <c:v>5.7852833573137419E-2</c:v>
                </c:pt>
                <c:pt idx="109">
                  <c:v>7.1682209514398743E-3</c:v>
                </c:pt>
                <c:pt idx="110">
                  <c:v>-3.4158887702568808E-2</c:v>
                </c:pt>
                <c:pt idx="111">
                  <c:v>3.0547340677095969E-2</c:v>
                </c:pt>
                <c:pt idx="112">
                  <c:v>4.67960893844932E-3</c:v>
                </c:pt>
                <c:pt idx="113">
                  <c:v>1.7242662857209545E-2</c:v>
                </c:pt>
                <c:pt idx="114">
                  <c:v>8.5951027364106203E-3</c:v>
                </c:pt>
                <c:pt idx="115">
                  <c:v>1.6614667195114619E-2</c:v>
                </c:pt>
                <c:pt idx="116">
                  <c:v>1.0495949568689378E-2</c:v>
                </c:pt>
                <c:pt idx="117">
                  <c:v>1.2031422410404113E-2</c:v>
                </c:pt>
                <c:pt idx="118">
                  <c:v>1.1510686865562336E-2</c:v>
                </c:pt>
                <c:pt idx="119">
                  <c:v>2.8522218645421482E-4</c:v>
                </c:pt>
                <c:pt idx="120">
                  <c:v>8.6313964886999273E-3</c:v>
                </c:pt>
                <c:pt idx="121">
                  <c:v>8.5748843850175227E-4</c:v>
                </c:pt>
                <c:pt idx="122">
                  <c:v>-1.242368656940418E-2</c:v>
                </c:pt>
                <c:pt idx="123">
                  <c:v>2.6470609629574149E-2</c:v>
                </c:pt>
                <c:pt idx="124">
                  <c:v>-3.9671074079267177E-3</c:v>
                </c:pt>
                <c:pt idx="125">
                  <c:v>2.761288371491144E-4</c:v>
                </c:pt>
                <c:pt idx="126">
                  <c:v>-1.4259549879450217E-2</c:v>
                </c:pt>
                <c:pt idx="127">
                  <c:v>-2.0271672645472694E-2</c:v>
                </c:pt>
                <c:pt idx="128">
                  <c:v>9.6064693960817849E-3</c:v>
                </c:pt>
                <c:pt idx="129">
                  <c:v>9.8945078122494312E-3</c:v>
                </c:pt>
                <c:pt idx="130">
                  <c:v>-5.7481696191594711E-3</c:v>
                </c:pt>
                <c:pt idx="131">
                  <c:v>-2.8312324478095174E-2</c:v>
                </c:pt>
                <c:pt idx="132">
                  <c:v>-3.5868805347844201E-2</c:v>
                </c:pt>
                <c:pt idx="133">
                  <c:v>8.7360826468407815E-4</c:v>
                </c:pt>
                <c:pt idx="134">
                  <c:v>-1.5499769577511979E-2</c:v>
                </c:pt>
                <c:pt idx="135">
                  <c:v>7.0248802087797824E-3</c:v>
                </c:pt>
                <c:pt idx="136">
                  <c:v>1.5636674576435583E-2</c:v>
                </c:pt>
                <c:pt idx="137">
                  <c:v>5.9288579807277308E-3</c:v>
                </c:pt>
                <c:pt idx="138">
                  <c:v>4.132860866306709E-3</c:v>
                </c:pt>
                <c:pt idx="139">
                  <c:v>1.7831146523477726E-2</c:v>
                </c:pt>
                <c:pt idx="140">
                  <c:v>-1.4029069480957168E-2</c:v>
                </c:pt>
                <c:pt idx="141">
                  <c:v>1.0726154894799889E-2</c:v>
                </c:pt>
                <c:pt idx="142">
                  <c:v>-3.3375563565788413E-3</c:v>
                </c:pt>
                <c:pt idx="143">
                  <c:v>1.5437694877772579E-2</c:v>
                </c:pt>
                <c:pt idx="144">
                  <c:v>1.9044053816072548E-2</c:v>
                </c:pt>
                <c:pt idx="145">
                  <c:v>5.2481744498211746E-3</c:v>
                </c:pt>
                <c:pt idx="146">
                  <c:v>-2.045349394189766E-3</c:v>
                </c:pt>
                <c:pt idx="147">
                  <c:v>-4.8222048905589565E-3</c:v>
                </c:pt>
                <c:pt idx="148">
                  <c:v>1.3067298756298085E-2</c:v>
                </c:pt>
                <c:pt idx="149">
                  <c:v>2.9730837136050958E-2</c:v>
                </c:pt>
                <c:pt idx="150">
                  <c:v>2.5504759847727598E-3</c:v>
                </c:pt>
                <c:pt idx="151">
                  <c:v>-1.3359349593449754E-2</c:v>
                </c:pt>
                <c:pt idx="152">
                  <c:v>9.1186183280349553E-3</c:v>
                </c:pt>
                <c:pt idx="153">
                  <c:v>-1.0228942758107595E-2</c:v>
                </c:pt>
                <c:pt idx="154">
                  <c:v>1.5590697035982926E-2</c:v>
                </c:pt>
                <c:pt idx="155">
                  <c:v>-2.2854511443578529E-2</c:v>
                </c:pt>
                <c:pt idx="156">
                  <c:v>7.0550529891444391E-3</c:v>
                </c:pt>
                <c:pt idx="157">
                  <c:v>-1.5761587304814362E-2</c:v>
                </c:pt>
                <c:pt idx="158">
                  <c:v>-1.906471253375519E-2</c:v>
                </c:pt>
                <c:pt idx="159">
                  <c:v>2.364025722669405E-2</c:v>
                </c:pt>
                <c:pt idx="160">
                  <c:v>7.8740884621710805E-3</c:v>
                </c:pt>
                <c:pt idx="161">
                  <c:v>7.5041951480629976E-3</c:v>
                </c:pt>
                <c:pt idx="162">
                  <c:v>1.0139707145466303E-2</c:v>
                </c:pt>
                <c:pt idx="163">
                  <c:v>1.2357500289725598E-2</c:v>
                </c:pt>
                <c:pt idx="164">
                  <c:v>-9.4362511974891428E-3</c:v>
                </c:pt>
                <c:pt idx="165">
                  <c:v>2.9485909788687037E-2</c:v>
                </c:pt>
                <c:pt idx="166">
                  <c:v>4.7147048494666777E-3</c:v>
                </c:pt>
                <c:pt idx="167">
                  <c:v>8.5161687362307337E-3</c:v>
                </c:pt>
                <c:pt idx="168">
                  <c:v>1.2547640904473134E-2</c:v>
                </c:pt>
                <c:pt idx="169">
                  <c:v>5.6436785741833528E-3</c:v>
                </c:pt>
                <c:pt idx="170">
                  <c:v>1.1175790025848009E-3</c:v>
                </c:pt>
                <c:pt idx="171">
                  <c:v>3.2961181671342654E-3</c:v>
                </c:pt>
                <c:pt idx="172">
                  <c:v>-9.7662851657212002E-3</c:v>
                </c:pt>
                <c:pt idx="173">
                  <c:v>-6.0682076583318256E-4</c:v>
                </c:pt>
                <c:pt idx="174">
                  <c:v>1.8961526263897799E-2</c:v>
                </c:pt>
                <c:pt idx="175">
                  <c:v>6.245518354410784E-3</c:v>
                </c:pt>
                <c:pt idx="176">
                  <c:v>-4.6215255357103802E-3</c:v>
                </c:pt>
                <c:pt idx="177">
                  <c:v>5.8416326078474246E-3</c:v>
                </c:pt>
                <c:pt idx="178">
                  <c:v>-6.7146441527495826E-3</c:v>
                </c:pt>
                <c:pt idx="179">
                  <c:v>1.102291796669852E-2</c:v>
                </c:pt>
                <c:pt idx="180">
                  <c:v>-1.4975799232966436E-2</c:v>
                </c:pt>
                <c:pt idx="181">
                  <c:v>1.9885731487674807E-2</c:v>
                </c:pt>
                <c:pt idx="182">
                  <c:v>1.1436140094906788E-2</c:v>
                </c:pt>
                <c:pt idx="183">
                  <c:v>1.665790567032821E-2</c:v>
                </c:pt>
                <c:pt idx="184">
                  <c:v>1.1853535491207934E-2</c:v>
                </c:pt>
                <c:pt idx="185">
                  <c:v>-4.2323975266528313E-3</c:v>
                </c:pt>
                <c:pt idx="186">
                  <c:v>-1.015367513173171E-2</c:v>
                </c:pt>
                <c:pt idx="187">
                  <c:v>-1.1983764524207019E-2</c:v>
                </c:pt>
                <c:pt idx="188">
                  <c:v>-2.0339071347941218E-3</c:v>
                </c:pt>
                <c:pt idx="189">
                  <c:v>-1.7594623184569058E-2</c:v>
                </c:pt>
                <c:pt idx="190">
                  <c:v>-1.7824110146952288E-3</c:v>
                </c:pt>
                <c:pt idx="191">
                  <c:v>1.0327462636122497E-2</c:v>
                </c:pt>
                <c:pt idx="192">
                  <c:v>2.7082295156940051E-2</c:v>
                </c:pt>
                <c:pt idx="193">
                  <c:v>1.428717600880347E-2</c:v>
                </c:pt>
                <c:pt idx="194">
                  <c:v>4.6497477504636731E-3</c:v>
                </c:pt>
                <c:pt idx="195">
                  <c:v>1.2147826018003016E-3</c:v>
                </c:pt>
                <c:pt idx="196">
                  <c:v>-2.1110958579964034E-3</c:v>
                </c:pt>
                <c:pt idx="197">
                  <c:v>-1.0064452607433383E-2</c:v>
                </c:pt>
                <c:pt idx="198">
                  <c:v>-9.8989258146192638E-3</c:v>
                </c:pt>
                <c:pt idx="199">
                  <c:v>-1.3043539983724761E-2</c:v>
                </c:pt>
                <c:pt idx="200">
                  <c:v>1.4070083444940984E-2</c:v>
                </c:pt>
                <c:pt idx="201">
                  <c:v>2.3110434137219693E-2</c:v>
                </c:pt>
                <c:pt idx="202">
                  <c:v>1.5788107715354105E-2</c:v>
                </c:pt>
                <c:pt idx="203">
                  <c:v>-1.0993311537210393E-2</c:v>
                </c:pt>
                <c:pt idx="204">
                  <c:v>-3.5262080910772875E-3</c:v>
                </c:pt>
                <c:pt idx="205">
                  <c:v>-8.6817466597610693E-4</c:v>
                </c:pt>
                <c:pt idx="206">
                  <c:v>2.5722604401210658E-2</c:v>
                </c:pt>
                <c:pt idx="207">
                  <c:v>1.4352282648297576E-2</c:v>
                </c:pt>
                <c:pt idx="208">
                  <c:v>1.4123853143235277E-3</c:v>
                </c:pt>
                <c:pt idx="209">
                  <c:v>-3.6585501565726819E-3</c:v>
                </c:pt>
                <c:pt idx="210">
                  <c:v>1.0112057855707013E-2</c:v>
                </c:pt>
                <c:pt idx="211">
                  <c:v>3.9385590831451101E-3</c:v>
                </c:pt>
                <c:pt idx="212">
                  <c:v>1.2317000240720244E-3</c:v>
                </c:pt>
                <c:pt idx="213">
                  <c:v>-7.7328971118451051E-3</c:v>
                </c:pt>
                <c:pt idx="214">
                  <c:v>-8.1327068343801656E-3</c:v>
                </c:pt>
                <c:pt idx="215">
                  <c:v>1.4030657732073903E-2</c:v>
                </c:pt>
                <c:pt idx="216">
                  <c:v>1.8159362440983706E-2</c:v>
                </c:pt>
                <c:pt idx="217">
                  <c:v>-1.8527856450453184E-3</c:v>
                </c:pt>
                <c:pt idx="218">
                  <c:v>7.3814811039318862E-4</c:v>
                </c:pt>
                <c:pt idx="219">
                  <c:v>4.0491152734558611E-3</c:v>
                </c:pt>
                <c:pt idx="220">
                  <c:v>-1.5250299960745339E-2</c:v>
                </c:pt>
                <c:pt idx="221">
                  <c:v>-2.4155165137245915E-2</c:v>
                </c:pt>
                <c:pt idx="222">
                  <c:v>-2.3242838681044597E-3</c:v>
                </c:pt>
                <c:pt idx="223">
                  <c:v>2.8126583646363557E-2</c:v>
                </c:pt>
                <c:pt idx="224">
                  <c:v>9.7438135321590291E-3</c:v>
                </c:pt>
                <c:pt idx="225">
                  <c:v>5.6340708920139537E-3</c:v>
                </c:pt>
                <c:pt idx="226">
                  <c:v>1.232595380383894E-2</c:v>
                </c:pt>
                <c:pt idx="227">
                  <c:v>-1.3180333516767395E-2</c:v>
                </c:pt>
                <c:pt idx="228">
                  <c:v>2.9238737275774085E-3</c:v>
                </c:pt>
                <c:pt idx="229">
                  <c:v>3.0133330019299631E-3</c:v>
                </c:pt>
                <c:pt idx="230">
                  <c:v>1.1736721189733901E-2</c:v>
                </c:pt>
                <c:pt idx="231">
                  <c:v>-1.3466505119678285E-2</c:v>
                </c:pt>
                <c:pt idx="232">
                  <c:v>9.3401104286270353E-3</c:v>
                </c:pt>
                <c:pt idx="233">
                  <c:v>5.4935472430028831E-3</c:v>
                </c:pt>
                <c:pt idx="234">
                  <c:v>5.9092851942503799E-3</c:v>
                </c:pt>
                <c:pt idx="235">
                  <c:v>3.0264079514807918E-4</c:v>
                </c:pt>
                <c:pt idx="236">
                  <c:v>6.1769234153019603E-4</c:v>
                </c:pt>
                <c:pt idx="237">
                  <c:v>-7.1862986394821693E-4</c:v>
                </c:pt>
                <c:pt idx="238">
                  <c:v>1.1161627685070785E-2</c:v>
                </c:pt>
                <c:pt idx="239">
                  <c:v>9.568420479494355E-3</c:v>
                </c:pt>
                <c:pt idx="240">
                  <c:v>2.0974672761315816E-3</c:v>
                </c:pt>
                <c:pt idx="241">
                  <c:v>1.0407796221859167E-2</c:v>
                </c:pt>
                <c:pt idx="242">
                  <c:v>-1.9795300173731656E-3</c:v>
                </c:pt>
                <c:pt idx="243">
                  <c:v>9.2846558234769283E-3</c:v>
                </c:pt>
                <c:pt idx="244">
                  <c:v>-8.3011968224386834E-3</c:v>
                </c:pt>
                <c:pt idx="245">
                  <c:v>-3.6998301985147197E-4</c:v>
                </c:pt>
                <c:pt idx="246">
                  <c:v>4.2727157504045543E-3</c:v>
                </c:pt>
                <c:pt idx="247">
                  <c:v>-1.8164372013935393E-2</c:v>
                </c:pt>
                <c:pt idx="248">
                  <c:v>-1.3752549018028026E-2</c:v>
                </c:pt>
                <c:pt idx="249">
                  <c:v>1.1981591799842484E-2</c:v>
                </c:pt>
                <c:pt idx="250">
                  <c:v>1.6080954238619771E-2</c:v>
                </c:pt>
                <c:pt idx="251">
                  <c:v>6.1005825601772035E-3</c:v>
                </c:pt>
                <c:pt idx="252">
                  <c:v>1.157002773192195E-3</c:v>
                </c:pt>
                <c:pt idx="253">
                  <c:v>-9.0261627577763459E-3</c:v>
                </c:pt>
                <c:pt idx="254">
                  <c:v>2.6618103429150164E-3</c:v>
                </c:pt>
                <c:pt idx="255">
                  <c:v>-1.6204662993304253E-2</c:v>
                </c:pt>
                <c:pt idx="256">
                  <c:v>-1.5896818579318905E-2</c:v>
                </c:pt>
                <c:pt idx="257">
                  <c:v>-2.0968613887602405E-2</c:v>
                </c:pt>
                <c:pt idx="258">
                  <c:v>-1.9274588203410548E-2</c:v>
                </c:pt>
                <c:pt idx="259">
                  <c:v>3.050557448899216E-2</c:v>
                </c:pt>
                <c:pt idx="260">
                  <c:v>2.1644666920348943E-2</c:v>
                </c:pt>
                <c:pt idx="261">
                  <c:v>9.1714704754284337E-3</c:v>
                </c:pt>
                <c:pt idx="262">
                  <c:v>4.4578712699836487E-3</c:v>
                </c:pt>
                <c:pt idx="263">
                  <c:v>8.2674411439680462E-3</c:v>
                </c:pt>
                <c:pt idx="264">
                  <c:v>4.9662495033353515E-4</c:v>
                </c:pt>
                <c:pt idx="265">
                  <c:v>-3.425093170240312E-3</c:v>
                </c:pt>
                <c:pt idx="266">
                  <c:v>-2.9759555132396698E-2</c:v>
                </c:pt>
                <c:pt idx="267">
                  <c:v>1.0362768350997253E-2</c:v>
                </c:pt>
                <c:pt idx="268">
                  <c:v>2.2652407131691588E-2</c:v>
                </c:pt>
                <c:pt idx="269">
                  <c:v>-1.5256288082129865E-2</c:v>
                </c:pt>
                <c:pt idx="270">
                  <c:v>-1.3308648173662285E-2</c:v>
                </c:pt>
                <c:pt idx="271">
                  <c:v>-6.3902364383502386E-3</c:v>
                </c:pt>
                <c:pt idx="272">
                  <c:v>1.7368351077154731E-2</c:v>
                </c:pt>
                <c:pt idx="273">
                  <c:v>-1.0956712144748582E-2</c:v>
                </c:pt>
                <c:pt idx="274">
                  <c:v>1.706040073253523E-2</c:v>
                </c:pt>
                <c:pt idx="275">
                  <c:v>1.1258499051560067E-2</c:v>
                </c:pt>
                <c:pt idx="276">
                  <c:v>9.8048482971140327E-3</c:v>
                </c:pt>
                <c:pt idx="277">
                  <c:v>2.6686028002727014E-3</c:v>
                </c:pt>
                <c:pt idx="278">
                  <c:v>-1.2774004730543909E-2</c:v>
                </c:pt>
                <c:pt idx="279">
                  <c:v>-1.7683982182818414E-2</c:v>
                </c:pt>
                <c:pt idx="280">
                  <c:v>2.1272725150163874E-2</c:v>
                </c:pt>
                <c:pt idx="281">
                  <c:v>-5.6085910536119998E-3</c:v>
                </c:pt>
                <c:pt idx="282">
                  <c:v>1.3658893244126169E-3</c:v>
                </c:pt>
                <c:pt idx="283">
                  <c:v>1.0228333872636775E-2</c:v>
                </c:pt>
                <c:pt idx="284">
                  <c:v>6.2017773115556896E-3</c:v>
                </c:pt>
                <c:pt idx="285">
                  <c:v>3.103871047991591E-3</c:v>
                </c:pt>
                <c:pt idx="286">
                  <c:v>-1.3617063468177593E-3</c:v>
                </c:pt>
                <c:pt idx="287">
                  <c:v>-5.0537993327357533E-3</c:v>
                </c:pt>
                <c:pt idx="288">
                  <c:v>8.2030482931638726E-3</c:v>
                </c:pt>
                <c:pt idx="289">
                  <c:v>3.2595288698131775E-3</c:v>
                </c:pt>
                <c:pt idx="290">
                  <c:v>-1.0994679946996877E-2</c:v>
                </c:pt>
                <c:pt idx="291">
                  <c:v>-6.7259941799004963E-3</c:v>
                </c:pt>
                <c:pt idx="292">
                  <c:v>-1.3212029372315914E-3</c:v>
                </c:pt>
                <c:pt idx="293">
                  <c:v>4.8491747177621392E-3</c:v>
                </c:pt>
                <c:pt idx="294">
                  <c:v>-3.5906103675177325E-3</c:v>
                </c:pt>
                <c:pt idx="295">
                  <c:v>-1.7106483085968849E-2</c:v>
                </c:pt>
                <c:pt idx="296">
                  <c:v>-3.4210370578696692E-3</c:v>
                </c:pt>
                <c:pt idx="297">
                  <c:v>1.8149042758648148E-2</c:v>
                </c:pt>
                <c:pt idx="298">
                  <c:v>-1.6300923680121593E-2</c:v>
                </c:pt>
                <c:pt idx="299">
                  <c:v>4.4640408469425186E-3</c:v>
                </c:pt>
                <c:pt idx="300">
                  <c:v>-2.545892257757254E-3</c:v>
                </c:pt>
                <c:pt idx="301">
                  <c:v>-3.9437719470920563E-3</c:v>
                </c:pt>
                <c:pt idx="302">
                  <c:v>-3.6835815989698539E-2</c:v>
                </c:pt>
                <c:pt idx="303">
                  <c:v>-3.1190486239953574E-2</c:v>
                </c:pt>
                <c:pt idx="304">
                  <c:v>-1.1121631945011368E-2</c:v>
                </c:pt>
                <c:pt idx="305">
                  <c:v>7.7432034583677645E-3</c:v>
                </c:pt>
                <c:pt idx="306">
                  <c:v>1.0150415440568272E-2</c:v>
                </c:pt>
                <c:pt idx="307">
                  <c:v>-3.1167419191438062E-2</c:v>
                </c:pt>
                <c:pt idx="308">
                  <c:v>6.2597755617193052E-3</c:v>
                </c:pt>
                <c:pt idx="309">
                  <c:v>4.2715873672706905E-2</c:v>
                </c:pt>
                <c:pt idx="310">
                  <c:v>3.7033701998390178E-3</c:v>
                </c:pt>
                <c:pt idx="311">
                  <c:v>8.2313183515840826E-3</c:v>
                </c:pt>
                <c:pt idx="312">
                  <c:v>7.0533692458023545E-3</c:v>
                </c:pt>
                <c:pt idx="313">
                  <c:v>3.3046797050491072E-3</c:v>
                </c:pt>
                <c:pt idx="314">
                  <c:v>-2.1426460955463078E-2</c:v>
                </c:pt>
                <c:pt idx="315">
                  <c:v>9.5056948612013414E-3</c:v>
                </c:pt>
                <c:pt idx="316">
                  <c:v>3.6110706446568219E-3</c:v>
                </c:pt>
                <c:pt idx="317">
                  <c:v>-6.1434513531036794E-3</c:v>
                </c:pt>
                <c:pt idx="318">
                  <c:v>-2.6665031515576088E-2</c:v>
                </c:pt>
                <c:pt idx="319">
                  <c:v>-2.7962739128972736E-4</c:v>
                </c:pt>
                <c:pt idx="320">
                  <c:v>1.186001800836789E-2</c:v>
                </c:pt>
                <c:pt idx="321">
                  <c:v>-4.5815091696634891E-3</c:v>
                </c:pt>
                <c:pt idx="322">
                  <c:v>-4.4124590509235784E-2</c:v>
                </c:pt>
                <c:pt idx="323">
                  <c:v>-2.8691685444997117E-2</c:v>
                </c:pt>
                <c:pt idx="324">
                  <c:v>-1.7658016383892083E-2</c:v>
                </c:pt>
                <c:pt idx="325">
                  <c:v>2.3181009829544852E-2</c:v>
                </c:pt>
                <c:pt idx="326">
                  <c:v>-8.1163438439191271E-3</c:v>
                </c:pt>
                <c:pt idx="327">
                  <c:v>-2.7299795674414762E-2</c:v>
                </c:pt>
                <c:pt idx="328">
                  <c:v>3.7895166193284924E-2</c:v>
                </c:pt>
                <c:pt idx="329">
                  <c:v>6.1043928918065316E-3</c:v>
                </c:pt>
                <c:pt idx="330">
                  <c:v>3.5272050557439982E-2</c:v>
                </c:pt>
                <c:pt idx="331">
                  <c:v>8.0559683130321247E-3</c:v>
                </c:pt>
                <c:pt idx="332">
                  <c:v>1.6865765418886847E-2</c:v>
                </c:pt>
                <c:pt idx="333">
                  <c:v>-2.4174456711687498E-3</c:v>
                </c:pt>
                <c:pt idx="334">
                  <c:v>8.4776125687322512E-3</c:v>
                </c:pt>
                <c:pt idx="335">
                  <c:v>-1.0528294648197489E-2</c:v>
                </c:pt>
                <c:pt idx="336">
                  <c:v>2.4526361314872958E-2</c:v>
                </c:pt>
                <c:pt idx="337">
                  <c:v>1.4256575624769896E-2</c:v>
                </c:pt>
                <c:pt idx="338">
                  <c:v>6.01217051394487E-4</c:v>
                </c:pt>
                <c:pt idx="339">
                  <c:v>-1.8555225040229217E-2</c:v>
                </c:pt>
                <c:pt idx="340">
                  <c:v>2.2790711137665731E-3</c:v>
                </c:pt>
                <c:pt idx="341">
                  <c:v>-9.3796114982447332E-3</c:v>
                </c:pt>
                <c:pt idx="342">
                  <c:v>1.8953619691466139E-2</c:v>
                </c:pt>
                <c:pt idx="343">
                  <c:v>5.5562439430343336E-3</c:v>
                </c:pt>
                <c:pt idx="344">
                  <c:v>3.7462022778500526E-3</c:v>
                </c:pt>
                <c:pt idx="345">
                  <c:v>-1.7295005694916599E-2</c:v>
                </c:pt>
                <c:pt idx="346">
                  <c:v>9.5719535981997339E-4</c:v>
                </c:pt>
                <c:pt idx="347">
                  <c:v>2.5975179961332806E-3</c:v>
                </c:pt>
                <c:pt idx="348">
                  <c:v>1.0936339147705532E-2</c:v>
                </c:pt>
                <c:pt idx="349">
                  <c:v>2.5728843301188853E-2</c:v>
                </c:pt>
                <c:pt idx="350">
                  <c:v>1.0001008260500655E-3</c:v>
                </c:pt>
                <c:pt idx="351">
                  <c:v>-1.7654282238520613E-3</c:v>
                </c:pt>
                <c:pt idx="352">
                  <c:v>-2.5728811349489122E-3</c:v>
                </c:pt>
                <c:pt idx="353">
                  <c:v>8.6189558442681946E-3</c:v>
                </c:pt>
                <c:pt idx="354">
                  <c:v>8.486526097573055E-4</c:v>
                </c:pt>
                <c:pt idx="355">
                  <c:v>-2.9318991991562626E-3</c:v>
                </c:pt>
                <c:pt idx="356">
                  <c:v>9.6414905760733305E-5</c:v>
                </c:pt>
                <c:pt idx="357">
                  <c:v>5.3984684797603322E-4</c:v>
                </c:pt>
                <c:pt idx="358">
                  <c:v>-2.3543969557858646E-2</c:v>
                </c:pt>
                <c:pt idx="359">
                  <c:v>1.2491497022288467E-2</c:v>
                </c:pt>
                <c:pt idx="360">
                  <c:v>1.3045360698589192E-3</c:v>
                </c:pt>
                <c:pt idx="361">
                  <c:v>-3.2987196253049245E-3</c:v>
                </c:pt>
                <c:pt idx="362">
                  <c:v>-1.225272287592738E-2</c:v>
                </c:pt>
                <c:pt idx="363">
                  <c:v>5.3926758110667272E-3</c:v>
                </c:pt>
                <c:pt idx="364">
                  <c:v>-7.3554640077664324E-3</c:v>
                </c:pt>
                <c:pt idx="365">
                  <c:v>-1.3213773032203391E-2</c:v>
                </c:pt>
                <c:pt idx="366">
                  <c:v>2.5917104972392746E-2</c:v>
                </c:pt>
                <c:pt idx="367">
                  <c:v>9.3435833405548507E-3</c:v>
                </c:pt>
                <c:pt idx="368">
                  <c:v>9.1667703248534682E-3</c:v>
                </c:pt>
                <c:pt idx="369">
                  <c:v>1.0360401589419865E-3</c:v>
                </c:pt>
                <c:pt idx="370">
                  <c:v>2.5256741261154625E-2</c:v>
                </c:pt>
                <c:pt idx="371">
                  <c:v>2.1053786391329599E-3</c:v>
                </c:pt>
                <c:pt idx="372">
                  <c:v>-4.3724626395369448E-4</c:v>
                </c:pt>
                <c:pt idx="373">
                  <c:v>-4.964112869987658E-3</c:v>
                </c:pt>
                <c:pt idx="374">
                  <c:v>1.1464173334394756E-2</c:v>
                </c:pt>
                <c:pt idx="375">
                  <c:v>-7.4959054018330917E-5</c:v>
                </c:pt>
                <c:pt idx="376">
                  <c:v>-2.6250530337004196E-3</c:v>
                </c:pt>
                <c:pt idx="377">
                  <c:v>8.6796259541011E-3</c:v>
                </c:pt>
                <c:pt idx="378">
                  <c:v>-3.0048020570155876E-3</c:v>
                </c:pt>
                <c:pt idx="379">
                  <c:v>7.3650857026441585E-3</c:v>
                </c:pt>
                <c:pt idx="380">
                  <c:v>1.5246094561999879E-2</c:v>
                </c:pt>
                <c:pt idx="381">
                  <c:v>4.9785390689600639E-3</c:v>
                </c:pt>
                <c:pt idx="382">
                  <c:v>1.9288996291129124E-3</c:v>
                </c:pt>
                <c:pt idx="383">
                  <c:v>-8.0024895036169275E-3</c:v>
                </c:pt>
                <c:pt idx="384">
                  <c:v>6.3276019821807417E-3</c:v>
                </c:pt>
                <c:pt idx="385">
                  <c:v>-1.1844287131803188E-2</c:v>
                </c:pt>
                <c:pt idx="386">
                  <c:v>6.2313469026236135E-3</c:v>
                </c:pt>
                <c:pt idx="387">
                  <c:v>-3.5846421586259725E-3</c:v>
                </c:pt>
                <c:pt idx="388">
                  <c:v>-3.5034225369855454E-3</c:v>
                </c:pt>
                <c:pt idx="389">
                  <c:v>1.4597822361950286E-4</c:v>
                </c:pt>
                <c:pt idx="390">
                  <c:v>1.3640549367072152E-2</c:v>
                </c:pt>
                <c:pt idx="391">
                  <c:v>-3.5853426301934999E-4</c:v>
                </c:pt>
                <c:pt idx="392">
                  <c:v>1.1214505995889024E-3</c:v>
                </c:pt>
                <c:pt idx="393">
                  <c:v>-5.1719121240745292E-3</c:v>
                </c:pt>
                <c:pt idx="394">
                  <c:v>9.1904317701678728E-3</c:v>
                </c:pt>
                <c:pt idx="395">
                  <c:v>3.2730549686255106E-3</c:v>
                </c:pt>
                <c:pt idx="396">
                  <c:v>3.3924913074150354E-3</c:v>
                </c:pt>
                <c:pt idx="397">
                  <c:v>7.0612234416356223E-3</c:v>
                </c:pt>
                <c:pt idx="398">
                  <c:v>-4.7972857918399114E-3</c:v>
                </c:pt>
                <c:pt idx="399">
                  <c:v>3.8763694814751837E-3</c:v>
                </c:pt>
                <c:pt idx="400">
                  <c:v>-1.6351586472557189E-3</c:v>
                </c:pt>
                <c:pt idx="401">
                  <c:v>7.3547726740748054E-3</c:v>
                </c:pt>
                <c:pt idx="402">
                  <c:v>6.5782050826614924E-3</c:v>
                </c:pt>
                <c:pt idx="403">
                  <c:v>3.753172134472349E-3</c:v>
                </c:pt>
                <c:pt idx="404">
                  <c:v>1.5438563806460248E-3</c:v>
                </c:pt>
                <c:pt idx="405">
                  <c:v>-1.0653897789476563E-2</c:v>
                </c:pt>
                <c:pt idx="406">
                  <c:v>-7.1899142607660949E-3</c:v>
                </c:pt>
                <c:pt idx="407">
                  <c:v>2.2619000533765643E-3</c:v>
                </c:pt>
                <c:pt idx="408">
                  <c:v>4.4278271834958804E-3</c:v>
                </c:pt>
                <c:pt idx="409">
                  <c:v>4.0434883697353374E-3</c:v>
                </c:pt>
                <c:pt idx="410">
                  <c:v>1.4939643832008409E-2</c:v>
                </c:pt>
                <c:pt idx="411">
                  <c:v>5.6274573985222176E-3</c:v>
                </c:pt>
                <c:pt idx="412">
                  <c:v>3.8295988293368666E-3</c:v>
                </c:pt>
                <c:pt idx="413">
                  <c:v>1.0164639564314681E-2</c:v>
                </c:pt>
                <c:pt idx="414">
                  <c:v>3.2617802592915801E-3</c:v>
                </c:pt>
                <c:pt idx="415">
                  <c:v>2.5476461144089413E-3</c:v>
                </c:pt>
                <c:pt idx="416">
                  <c:v>-2.2021619711999341E-3</c:v>
                </c:pt>
                <c:pt idx="417">
                  <c:v>1.1482610634157009E-3</c:v>
                </c:pt>
                <c:pt idx="418">
                  <c:v>-1.8720694030861518E-3</c:v>
                </c:pt>
                <c:pt idx="419">
                  <c:v>-4.9835572818325291E-3</c:v>
                </c:pt>
                <c:pt idx="420">
                  <c:v>9.106446777332966E-3</c:v>
                </c:pt>
                <c:pt idx="421">
                  <c:v>1.5681165926585416E-2</c:v>
                </c:pt>
                <c:pt idx="422">
                  <c:v>3.3434253933051217E-4</c:v>
                </c:pt>
                <c:pt idx="423">
                  <c:v>8.4468516405529215E-3</c:v>
                </c:pt>
                <c:pt idx="424">
                  <c:v>5.5752484515487755E-3</c:v>
                </c:pt>
                <c:pt idx="425">
                  <c:v>3.9160177567250098E-3</c:v>
                </c:pt>
                <c:pt idx="426">
                  <c:v>1.5440985958014464E-2</c:v>
                </c:pt>
                <c:pt idx="427">
                  <c:v>1.2435429673883114E-2</c:v>
                </c:pt>
                <c:pt idx="428">
                  <c:v>1.2960935106120175E-2</c:v>
                </c:pt>
                <c:pt idx="429">
                  <c:v>1.3271087039170792E-2</c:v>
                </c:pt>
                <c:pt idx="430">
                  <c:v>-2.7674988933480527E-2</c:v>
                </c:pt>
                <c:pt idx="431">
                  <c:v>-4.7344511774847775E-2</c:v>
                </c:pt>
                <c:pt idx="432">
                  <c:v>1.8289355992850975E-2</c:v>
                </c:pt>
                <c:pt idx="433">
                  <c:v>3.7443970152188921E-3</c:v>
                </c:pt>
                <c:pt idx="434">
                  <c:v>-1.2881714894481089E-2</c:v>
                </c:pt>
                <c:pt idx="435">
                  <c:v>1.2032238489250835E-2</c:v>
                </c:pt>
                <c:pt idx="436">
                  <c:v>-3.3775566652822775E-3</c:v>
                </c:pt>
                <c:pt idx="437">
                  <c:v>-2.2552183396064462E-2</c:v>
                </c:pt>
                <c:pt idx="438">
                  <c:v>-1.1797058647389558E-2</c:v>
                </c:pt>
                <c:pt idx="439">
                  <c:v>8.6827331973349242E-3</c:v>
                </c:pt>
                <c:pt idx="440">
                  <c:v>1.1264450067295373E-2</c:v>
                </c:pt>
                <c:pt idx="441">
                  <c:v>7.845629991538372E-3</c:v>
                </c:pt>
                <c:pt idx="442">
                  <c:v>-9.5357301471333811E-3</c:v>
                </c:pt>
                <c:pt idx="443">
                  <c:v>-6.4960940386498134E-3</c:v>
                </c:pt>
                <c:pt idx="444">
                  <c:v>1.7676519589983286E-2</c:v>
                </c:pt>
                <c:pt idx="445">
                  <c:v>4.7221247881930051E-3</c:v>
                </c:pt>
                <c:pt idx="446">
                  <c:v>-2.5987665735988097E-3</c:v>
                </c:pt>
                <c:pt idx="447">
                  <c:v>-1.0411325544407934E-2</c:v>
                </c:pt>
                <c:pt idx="448">
                  <c:v>1.6282609916781876E-2</c:v>
                </c:pt>
                <c:pt idx="449">
                  <c:v>-1.0808360891444435E-3</c:v>
                </c:pt>
                <c:pt idx="450">
                  <c:v>-1.3724701609098555E-2</c:v>
                </c:pt>
                <c:pt idx="451">
                  <c:v>-9.2218283963841907E-3</c:v>
                </c:pt>
                <c:pt idx="452">
                  <c:v>1.2241160389989458E-2</c:v>
                </c:pt>
                <c:pt idx="453">
                  <c:v>9.8782448215875007E-3</c:v>
                </c:pt>
                <c:pt idx="454">
                  <c:v>3.0876974642022326E-3</c:v>
                </c:pt>
                <c:pt idx="455">
                  <c:v>9.1662056421393245E-3</c:v>
                </c:pt>
                <c:pt idx="456">
                  <c:v>1.890825197078394E-3</c:v>
                </c:pt>
                <c:pt idx="457">
                  <c:v>-2.0104568594516703E-3</c:v>
                </c:pt>
                <c:pt idx="458">
                  <c:v>-4.3108572335134321E-3</c:v>
                </c:pt>
                <c:pt idx="459">
                  <c:v>1.1655915838635567E-2</c:v>
                </c:pt>
                <c:pt idx="460">
                  <c:v>4.9217640172944943E-3</c:v>
                </c:pt>
                <c:pt idx="461">
                  <c:v>-9.5667660177901626E-3</c:v>
                </c:pt>
                <c:pt idx="462">
                  <c:v>5.2896227773158166E-3</c:v>
                </c:pt>
                <c:pt idx="463">
                  <c:v>1.1960006673007451E-2</c:v>
                </c:pt>
                <c:pt idx="464">
                  <c:v>-3.9704141920707814E-3</c:v>
                </c:pt>
                <c:pt idx="465">
                  <c:v>-4.8371126630702976E-3</c:v>
                </c:pt>
                <c:pt idx="466">
                  <c:v>-3.772263095654127E-2</c:v>
                </c:pt>
                <c:pt idx="467">
                  <c:v>-4.151461428969605E-3</c:v>
                </c:pt>
                <c:pt idx="468">
                  <c:v>-3.5835379051141203E-2</c:v>
                </c:pt>
                <c:pt idx="469">
                  <c:v>1.8991787554192285E-2</c:v>
                </c:pt>
                <c:pt idx="470">
                  <c:v>1.9883101655842061E-2</c:v>
                </c:pt>
                <c:pt idx="471">
                  <c:v>-1.6209750402217726E-2</c:v>
                </c:pt>
                <c:pt idx="472">
                  <c:v>-1.8803990417441407E-2</c:v>
                </c:pt>
                <c:pt idx="473">
                  <c:v>2.5507178502855776E-2</c:v>
                </c:pt>
                <c:pt idx="474">
                  <c:v>-2.8746455151603678E-2</c:v>
                </c:pt>
                <c:pt idx="475">
                  <c:v>-2.0240212659413004E-2</c:v>
                </c:pt>
                <c:pt idx="476">
                  <c:v>-5.2926776524624186E-2</c:v>
                </c:pt>
                <c:pt idx="477">
                  <c:v>9.658867458770759E-3</c:v>
                </c:pt>
                <c:pt idx="478">
                  <c:v>1.2369271978764029E-2</c:v>
                </c:pt>
                <c:pt idx="479">
                  <c:v>3.2191823924356155E-2</c:v>
                </c:pt>
                <c:pt idx="480">
                  <c:v>1.5635004178709888E-2</c:v>
                </c:pt>
                <c:pt idx="481">
                  <c:v>5.6568022980003629E-3</c:v>
                </c:pt>
                <c:pt idx="482">
                  <c:v>1.7954390104862883E-2</c:v>
                </c:pt>
                <c:pt idx="483">
                  <c:v>6.3347224785614831E-3</c:v>
                </c:pt>
                <c:pt idx="484">
                  <c:v>1.1895299251166502E-2</c:v>
                </c:pt>
                <c:pt idx="485">
                  <c:v>1.3967616053496501E-2</c:v>
                </c:pt>
                <c:pt idx="486">
                  <c:v>6.4244588864226237E-4</c:v>
                </c:pt>
                <c:pt idx="487">
                  <c:v>-1.2261674816775758E-2</c:v>
                </c:pt>
                <c:pt idx="488">
                  <c:v>1.3296415446693244E-2</c:v>
                </c:pt>
                <c:pt idx="489">
                  <c:v>-1.5097397932030132E-3</c:v>
                </c:pt>
                <c:pt idx="490">
                  <c:v>1.2618772804044998E-3</c:v>
                </c:pt>
                <c:pt idx="491">
                  <c:v>1.5676676951754676E-2</c:v>
                </c:pt>
                <c:pt idx="492">
                  <c:v>2.4530972173892884E-3</c:v>
                </c:pt>
                <c:pt idx="493">
                  <c:v>1.0846696067414729E-3</c:v>
                </c:pt>
                <c:pt idx="494">
                  <c:v>3.6717986493652877E-3</c:v>
                </c:pt>
                <c:pt idx="495">
                  <c:v>1.4368445400254615E-3</c:v>
                </c:pt>
                <c:pt idx="496">
                  <c:v>-2.0931199069741058E-2</c:v>
                </c:pt>
                <c:pt idx="497">
                  <c:v>-4.8168403096002788E-3</c:v>
                </c:pt>
                <c:pt idx="498">
                  <c:v>-2.5478704861986445E-3</c:v>
                </c:pt>
                <c:pt idx="499">
                  <c:v>-2.0147013849838968E-2</c:v>
                </c:pt>
                <c:pt idx="500">
                  <c:v>2.5330594739517487E-2</c:v>
                </c:pt>
                <c:pt idx="501">
                  <c:v>8.9906846519214323E-3</c:v>
                </c:pt>
                <c:pt idx="502">
                  <c:v>1.5960412885754893E-2</c:v>
                </c:pt>
                <c:pt idx="503">
                  <c:v>-2.9102957181714739E-4</c:v>
                </c:pt>
                <c:pt idx="504">
                  <c:v>1.4568184006968243E-2</c:v>
                </c:pt>
                <c:pt idx="505">
                  <c:v>5.8890455388316276E-4</c:v>
                </c:pt>
                <c:pt idx="506">
                  <c:v>-4.11352989183289E-3</c:v>
                </c:pt>
                <c:pt idx="507">
                  <c:v>5.3911597268123668E-3</c:v>
                </c:pt>
                <c:pt idx="508">
                  <c:v>-2.3439356888357188E-2</c:v>
                </c:pt>
                <c:pt idx="509">
                  <c:v>-1.6847693768440419E-2</c:v>
                </c:pt>
                <c:pt idx="510">
                  <c:v>-1.0316340592169904E-2</c:v>
                </c:pt>
                <c:pt idx="511">
                  <c:v>2.4004944662585626E-3</c:v>
                </c:pt>
                <c:pt idx="512">
                  <c:v>2.7302169145191346E-3</c:v>
                </c:pt>
                <c:pt idx="513">
                  <c:v>1.8684274595902606E-2</c:v>
                </c:pt>
                <c:pt idx="514">
                  <c:v>1.7941991679131686E-2</c:v>
                </c:pt>
                <c:pt idx="515">
                  <c:v>1.7785225219395517E-3</c:v>
                </c:pt>
                <c:pt idx="516">
                  <c:v>-7.7168152047686345E-3</c:v>
                </c:pt>
                <c:pt idx="517">
                  <c:v>-1.9935197791237091E-2</c:v>
                </c:pt>
                <c:pt idx="518">
                  <c:v>2.0767729119794964E-3</c:v>
                </c:pt>
                <c:pt idx="519">
                  <c:v>1.9792958294854834E-2</c:v>
                </c:pt>
                <c:pt idx="520">
                  <c:v>7.7133183900544022E-3</c:v>
                </c:pt>
                <c:pt idx="521">
                  <c:v>9.8013441630475651E-3</c:v>
                </c:pt>
                <c:pt idx="522">
                  <c:v>9.0745350781600287E-3</c:v>
                </c:pt>
                <c:pt idx="523">
                  <c:v>3.8696081396449866E-3</c:v>
                </c:pt>
                <c:pt idx="524">
                  <c:v>1.8538435728223668E-3</c:v>
                </c:pt>
                <c:pt idx="525">
                  <c:v>6.4682181889819113E-3</c:v>
                </c:pt>
                <c:pt idx="526">
                  <c:v>-3.7116147347115991E-3</c:v>
                </c:pt>
                <c:pt idx="527">
                  <c:v>1.2830448495410929E-2</c:v>
                </c:pt>
                <c:pt idx="528">
                  <c:v>1.3179215856603976E-2</c:v>
                </c:pt>
                <c:pt idx="529">
                  <c:v>5.119408806336434E-3</c:v>
                </c:pt>
                <c:pt idx="530">
                  <c:v>2.1295247279962126E-3</c:v>
                </c:pt>
                <c:pt idx="531">
                  <c:v>1.6236631630268672E-3</c:v>
                </c:pt>
                <c:pt idx="532">
                  <c:v>9.8525483441374018E-3</c:v>
                </c:pt>
                <c:pt idx="533">
                  <c:v>-6.3648779282514667E-3</c:v>
                </c:pt>
                <c:pt idx="534">
                  <c:v>-1.7053875751260161E-2</c:v>
                </c:pt>
                <c:pt idx="535">
                  <c:v>1.3991958542866056E-2</c:v>
                </c:pt>
                <c:pt idx="536">
                  <c:v>9.2389557424892299E-3</c:v>
                </c:pt>
                <c:pt idx="537">
                  <c:v>-1.1162486163587726E-2</c:v>
                </c:pt>
                <c:pt idx="538">
                  <c:v>-8.2513121257160038E-2</c:v>
                </c:pt>
                <c:pt idx="539">
                  <c:v>-3.3627611862243834E-2</c:v>
                </c:pt>
                <c:pt idx="540">
                  <c:v>-0.13505040566519366</c:v>
                </c:pt>
                <c:pt idx="541">
                  <c:v>-0.12405438915597633</c:v>
                </c:pt>
                <c:pt idx="542">
                  <c:v>8.4539453072363324E-2</c:v>
                </c:pt>
                <c:pt idx="543">
                  <c:v>-3.4064149865528082E-3</c:v>
                </c:pt>
                <c:pt idx="544">
                  <c:v>7.5135978331085207E-2</c:v>
                </c:pt>
                <c:pt idx="545">
                  <c:v>1.1746736143499747E-2</c:v>
                </c:pt>
                <c:pt idx="546">
                  <c:v>-4.2128227224924597E-3</c:v>
                </c:pt>
                <c:pt idx="547">
                  <c:v>2.9384624944724713E-2</c:v>
                </c:pt>
                <c:pt idx="548">
                  <c:v>-9.4346379002562264E-3</c:v>
                </c:pt>
                <c:pt idx="549">
                  <c:v>-1.3074840544814226E-2</c:v>
                </c:pt>
                <c:pt idx="550">
                  <c:v>2.7713696851091818E-2</c:v>
                </c:pt>
                <c:pt idx="551">
                  <c:v>3.9828508547165464E-2</c:v>
                </c:pt>
                <c:pt idx="552">
                  <c:v>5.3690648789181727E-2</c:v>
                </c:pt>
                <c:pt idx="553">
                  <c:v>-2.5366929318377918E-2</c:v>
                </c:pt>
                <c:pt idx="554">
                  <c:v>-3.4426181403515166E-3</c:v>
                </c:pt>
                <c:pt idx="555">
                  <c:v>-2.1194904478811116E-2</c:v>
                </c:pt>
                <c:pt idx="556">
                  <c:v>1.4947677713725849E-2</c:v>
                </c:pt>
                <c:pt idx="557">
                  <c:v>2.7002387619887713E-3</c:v>
                </c:pt>
                <c:pt idx="558">
                  <c:v>2.4234997829233995E-2</c:v>
                </c:pt>
                <c:pt idx="559">
                  <c:v>1.7086561566471259E-2</c:v>
                </c:pt>
                <c:pt idx="560">
                  <c:v>1.4767412891152354E-3</c:v>
                </c:pt>
                <c:pt idx="561">
                  <c:v>1.5738010156231885E-2</c:v>
                </c:pt>
                <c:pt idx="562">
                  <c:v>1.4122064609875196E-2</c:v>
                </c:pt>
                <c:pt idx="563">
                  <c:v>-3.3600683021332012E-3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3-4417-A7E4-47DF091ED93D}"/>
            </c:ext>
          </c:extLst>
        </c:ser>
        <c:ser>
          <c:idx val="3"/>
          <c:order val="1"/>
          <c:tx>
            <c:v>Média NYSE</c:v>
          </c:tx>
          <c:spPr>
            <a:ln w="952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Variáveis!$B$13:$B$576</c:f>
              <c:numCache>
                <c:formatCode>m/d/yyyy</c:formatCode>
                <c:ptCount val="564"/>
                <c:pt idx="0">
                  <c:v>40126</c:v>
                </c:pt>
                <c:pt idx="1">
                  <c:v>40133</c:v>
                </c:pt>
                <c:pt idx="2">
                  <c:v>40140</c:v>
                </c:pt>
                <c:pt idx="3">
                  <c:v>40147</c:v>
                </c:pt>
                <c:pt idx="4">
                  <c:v>40154</c:v>
                </c:pt>
                <c:pt idx="5">
                  <c:v>40161</c:v>
                </c:pt>
                <c:pt idx="6">
                  <c:v>40168</c:v>
                </c:pt>
                <c:pt idx="7">
                  <c:v>40175</c:v>
                </c:pt>
                <c:pt idx="8">
                  <c:v>40182</c:v>
                </c:pt>
                <c:pt idx="9">
                  <c:v>40189</c:v>
                </c:pt>
                <c:pt idx="10">
                  <c:v>40196</c:v>
                </c:pt>
                <c:pt idx="11">
                  <c:v>40203</c:v>
                </c:pt>
                <c:pt idx="12">
                  <c:v>40210</c:v>
                </c:pt>
                <c:pt idx="13">
                  <c:v>40217</c:v>
                </c:pt>
                <c:pt idx="14">
                  <c:v>40224</c:v>
                </c:pt>
                <c:pt idx="15">
                  <c:v>40231</c:v>
                </c:pt>
                <c:pt idx="16">
                  <c:v>40238</c:v>
                </c:pt>
                <c:pt idx="17">
                  <c:v>40245</c:v>
                </c:pt>
                <c:pt idx="18">
                  <c:v>40252</c:v>
                </c:pt>
                <c:pt idx="19">
                  <c:v>40259</c:v>
                </c:pt>
                <c:pt idx="20">
                  <c:v>40266</c:v>
                </c:pt>
                <c:pt idx="21">
                  <c:v>40273</c:v>
                </c:pt>
                <c:pt idx="22">
                  <c:v>40280</c:v>
                </c:pt>
                <c:pt idx="23">
                  <c:v>40287</c:v>
                </c:pt>
                <c:pt idx="24">
                  <c:v>40294</c:v>
                </c:pt>
                <c:pt idx="25">
                  <c:v>40301</c:v>
                </c:pt>
                <c:pt idx="26">
                  <c:v>40308</c:v>
                </c:pt>
                <c:pt idx="27">
                  <c:v>40315</c:v>
                </c:pt>
                <c:pt idx="28">
                  <c:v>40322</c:v>
                </c:pt>
                <c:pt idx="29">
                  <c:v>40329</c:v>
                </c:pt>
                <c:pt idx="30">
                  <c:v>40336</c:v>
                </c:pt>
                <c:pt idx="31">
                  <c:v>40343</c:v>
                </c:pt>
                <c:pt idx="32">
                  <c:v>40350</c:v>
                </c:pt>
                <c:pt idx="33">
                  <c:v>40357</c:v>
                </c:pt>
                <c:pt idx="34">
                  <c:v>40364</c:v>
                </c:pt>
                <c:pt idx="35">
                  <c:v>40371</c:v>
                </c:pt>
                <c:pt idx="36">
                  <c:v>40378</c:v>
                </c:pt>
                <c:pt idx="37">
                  <c:v>40385</c:v>
                </c:pt>
                <c:pt idx="38">
                  <c:v>40392</c:v>
                </c:pt>
                <c:pt idx="39">
                  <c:v>40399</c:v>
                </c:pt>
                <c:pt idx="40">
                  <c:v>40406</c:v>
                </c:pt>
                <c:pt idx="41">
                  <c:v>40413</c:v>
                </c:pt>
                <c:pt idx="42">
                  <c:v>40420</c:v>
                </c:pt>
                <c:pt idx="43">
                  <c:v>40427</c:v>
                </c:pt>
                <c:pt idx="44">
                  <c:v>40434</c:v>
                </c:pt>
                <c:pt idx="45">
                  <c:v>40441</c:v>
                </c:pt>
                <c:pt idx="46">
                  <c:v>40448</c:v>
                </c:pt>
                <c:pt idx="47">
                  <c:v>40455</c:v>
                </c:pt>
                <c:pt idx="48">
                  <c:v>40462</c:v>
                </c:pt>
                <c:pt idx="49">
                  <c:v>40469</c:v>
                </c:pt>
                <c:pt idx="50">
                  <c:v>40476</c:v>
                </c:pt>
                <c:pt idx="51">
                  <c:v>40483</c:v>
                </c:pt>
                <c:pt idx="52">
                  <c:v>40490</c:v>
                </c:pt>
                <c:pt idx="53">
                  <c:v>40497</c:v>
                </c:pt>
                <c:pt idx="54">
                  <c:v>40504</c:v>
                </c:pt>
                <c:pt idx="55">
                  <c:v>40511</c:v>
                </c:pt>
                <c:pt idx="56">
                  <c:v>40518</c:v>
                </c:pt>
                <c:pt idx="57">
                  <c:v>40525</c:v>
                </c:pt>
                <c:pt idx="58">
                  <c:v>40532</c:v>
                </c:pt>
                <c:pt idx="59">
                  <c:v>40539</c:v>
                </c:pt>
                <c:pt idx="60">
                  <c:v>40546</c:v>
                </c:pt>
                <c:pt idx="61">
                  <c:v>40553</c:v>
                </c:pt>
                <c:pt idx="62">
                  <c:v>40560</c:v>
                </c:pt>
                <c:pt idx="63">
                  <c:v>40567</c:v>
                </c:pt>
                <c:pt idx="64">
                  <c:v>40574</c:v>
                </c:pt>
                <c:pt idx="65">
                  <c:v>40581</c:v>
                </c:pt>
                <c:pt idx="66">
                  <c:v>40588</c:v>
                </c:pt>
                <c:pt idx="67">
                  <c:v>40595</c:v>
                </c:pt>
                <c:pt idx="68">
                  <c:v>40602</c:v>
                </c:pt>
                <c:pt idx="69">
                  <c:v>40609</c:v>
                </c:pt>
                <c:pt idx="70">
                  <c:v>40616</c:v>
                </c:pt>
                <c:pt idx="71">
                  <c:v>40623</c:v>
                </c:pt>
                <c:pt idx="72">
                  <c:v>40630</c:v>
                </c:pt>
                <c:pt idx="73">
                  <c:v>40637</c:v>
                </c:pt>
                <c:pt idx="74">
                  <c:v>40644</c:v>
                </c:pt>
                <c:pt idx="75">
                  <c:v>40651</c:v>
                </c:pt>
                <c:pt idx="76">
                  <c:v>40658</c:v>
                </c:pt>
                <c:pt idx="77">
                  <c:v>40665</c:v>
                </c:pt>
                <c:pt idx="78">
                  <c:v>40672</c:v>
                </c:pt>
                <c:pt idx="79">
                  <c:v>40679</c:v>
                </c:pt>
                <c:pt idx="80">
                  <c:v>40686</c:v>
                </c:pt>
                <c:pt idx="81">
                  <c:v>40693</c:v>
                </c:pt>
                <c:pt idx="82">
                  <c:v>40700</c:v>
                </c:pt>
                <c:pt idx="83">
                  <c:v>40707</c:v>
                </c:pt>
                <c:pt idx="84">
                  <c:v>40714</c:v>
                </c:pt>
                <c:pt idx="85">
                  <c:v>40721</c:v>
                </c:pt>
                <c:pt idx="86">
                  <c:v>40728</c:v>
                </c:pt>
                <c:pt idx="87">
                  <c:v>40735</c:v>
                </c:pt>
                <c:pt idx="88">
                  <c:v>40742</c:v>
                </c:pt>
                <c:pt idx="89">
                  <c:v>40749</c:v>
                </c:pt>
                <c:pt idx="90">
                  <c:v>40756</c:v>
                </c:pt>
                <c:pt idx="91">
                  <c:v>40763</c:v>
                </c:pt>
                <c:pt idx="92">
                  <c:v>40770</c:v>
                </c:pt>
                <c:pt idx="93">
                  <c:v>40777</c:v>
                </c:pt>
                <c:pt idx="94">
                  <c:v>40784</c:v>
                </c:pt>
                <c:pt idx="95">
                  <c:v>40791</c:v>
                </c:pt>
                <c:pt idx="96">
                  <c:v>40798</c:v>
                </c:pt>
                <c:pt idx="97">
                  <c:v>40805</c:v>
                </c:pt>
                <c:pt idx="98">
                  <c:v>40812</c:v>
                </c:pt>
                <c:pt idx="99">
                  <c:v>40819</c:v>
                </c:pt>
                <c:pt idx="100">
                  <c:v>40826</c:v>
                </c:pt>
                <c:pt idx="101">
                  <c:v>40833</c:v>
                </c:pt>
                <c:pt idx="102">
                  <c:v>40840</c:v>
                </c:pt>
                <c:pt idx="103">
                  <c:v>40847</c:v>
                </c:pt>
                <c:pt idx="104">
                  <c:v>40854</c:v>
                </c:pt>
                <c:pt idx="105">
                  <c:v>40861</c:v>
                </c:pt>
                <c:pt idx="106">
                  <c:v>40868</c:v>
                </c:pt>
                <c:pt idx="107">
                  <c:v>40875</c:v>
                </c:pt>
                <c:pt idx="108">
                  <c:v>40882</c:v>
                </c:pt>
                <c:pt idx="109">
                  <c:v>40889</c:v>
                </c:pt>
                <c:pt idx="110">
                  <c:v>40896</c:v>
                </c:pt>
                <c:pt idx="111">
                  <c:v>40903</c:v>
                </c:pt>
                <c:pt idx="112">
                  <c:v>40910</c:v>
                </c:pt>
                <c:pt idx="113">
                  <c:v>40917</c:v>
                </c:pt>
                <c:pt idx="114">
                  <c:v>40924</c:v>
                </c:pt>
                <c:pt idx="115">
                  <c:v>40931</c:v>
                </c:pt>
                <c:pt idx="116">
                  <c:v>40938</c:v>
                </c:pt>
                <c:pt idx="117">
                  <c:v>40945</c:v>
                </c:pt>
                <c:pt idx="118">
                  <c:v>40952</c:v>
                </c:pt>
                <c:pt idx="119">
                  <c:v>40959</c:v>
                </c:pt>
                <c:pt idx="120">
                  <c:v>40966</c:v>
                </c:pt>
                <c:pt idx="121">
                  <c:v>40973</c:v>
                </c:pt>
                <c:pt idx="122">
                  <c:v>40980</c:v>
                </c:pt>
                <c:pt idx="123">
                  <c:v>40987</c:v>
                </c:pt>
                <c:pt idx="124">
                  <c:v>40994</c:v>
                </c:pt>
                <c:pt idx="125">
                  <c:v>41001</c:v>
                </c:pt>
                <c:pt idx="126">
                  <c:v>41008</c:v>
                </c:pt>
                <c:pt idx="127">
                  <c:v>41015</c:v>
                </c:pt>
                <c:pt idx="128">
                  <c:v>41022</c:v>
                </c:pt>
                <c:pt idx="129">
                  <c:v>41029</c:v>
                </c:pt>
                <c:pt idx="130">
                  <c:v>41036</c:v>
                </c:pt>
                <c:pt idx="131">
                  <c:v>41043</c:v>
                </c:pt>
                <c:pt idx="132">
                  <c:v>41050</c:v>
                </c:pt>
                <c:pt idx="133">
                  <c:v>41057</c:v>
                </c:pt>
                <c:pt idx="134">
                  <c:v>41064</c:v>
                </c:pt>
                <c:pt idx="135">
                  <c:v>41071</c:v>
                </c:pt>
                <c:pt idx="136">
                  <c:v>41078</c:v>
                </c:pt>
                <c:pt idx="137">
                  <c:v>41085</c:v>
                </c:pt>
                <c:pt idx="138">
                  <c:v>41092</c:v>
                </c:pt>
                <c:pt idx="139">
                  <c:v>41099</c:v>
                </c:pt>
                <c:pt idx="140">
                  <c:v>41106</c:v>
                </c:pt>
                <c:pt idx="141">
                  <c:v>41113</c:v>
                </c:pt>
                <c:pt idx="142">
                  <c:v>41120</c:v>
                </c:pt>
                <c:pt idx="143">
                  <c:v>41127</c:v>
                </c:pt>
                <c:pt idx="144">
                  <c:v>41134</c:v>
                </c:pt>
                <c:pt idx="145">
                  <c:v>41141</c:v>
                </c:pt>
                <c:pt idx="146">
                  <c:v>41148</c:v>
                </c:pt>
                <c:pt idx="147">
                  <c:v>41155</c:v>
                </c:pt>
                <c:pt idx="148">
                  <c:v>41162</c:v>
                </c:pt>
                <c:pt idx="149">
                  <c:v>41169</c:v>
                </c:pt>
                <c:pt idx="150">
                  <c:v>41176</c:v>
                </c:pt>
                <c:pt idx="151">
                  <c:v>41183</c:v>
                </c:pt>
                <c:pt idx="152">
                  <c:v>41190</c:v>
                </c:pt>
                <c:pt idx="153">
                  <c:v>41197</c:v>
                </c:pt>
                <c:pt idx="154">
                  <c:v>41204</c:v>
                </c:pt>
                <c:pt idx="155">
                  <c:v>41211</c:v>
                </c:pt>
                <c:pt idx="156">
                  <c:v>41218</c:v>
                </c:pt>
                <c:pt idx="157">
                  <c:v>41225</c:v>
                </c:pt>
                <c:pt idx="158">
                  <c:v>41232</c:v>
                </c:pt>
                <c:pt idx="159">
                  <c:v>41239</c:v>
                </c:pt>
                <c:pt idx="160">
                  <c:v>41246</c:v>
                </c:pt>
                <c:pt idx="161">
                  <c:v>41253</c:v>
                </c:pt>
                <c:pt idx="162">
                  <c:v>41260</c:v>
                </c:pt>
                <c:pt idx="163">
                  <c:v>41267</c:v>
                </c:pt>
                <c:pt idx="164">
                  <c:v>41274</c:v>
                </c:pt>
                <c:pt idx="165">
                  <c:v>41281</c:v>
                </c:pt>
                <c:pt idx="166">
                  <c:v>41288</c:v>
                </c:pt>
                <c:pt idx="167">
                  <c:v>41295</c:v>
                </c:pt>
                <c:pt idx="168">
                  <c:v>41302</c:v>
                </c:pt>
                <c:pt idx="169">
                  <c:v>41309</c:v>
                </c:pt>
                <c:pt idx="170">
                  <c:v>41316</c:v>
                </c:pt>
                <c:pt idx="171">
                  <c:v>41323</c:v>
                </c:pt>
                <c:pt idx="172">
                  <c:v>41330</c:v>
                </c:pt>
                <c:pt idx="173">
                  <c:v>41337</c:v>
                </c:pt>
                <c:pt idx="174">
                  <c:v>41344</c:v>
                </c:pt>
                <c:pt idx="175">
                  <c:v>41351</c:v>
                </c:pt>
                <c:pt idx="176">
                  <c:v>41358</c:v>
                </c:pt>
                <c:pt idx="177">
                  <c:v>41365</c:v>
                </c:pt>
                <c:pt idx="178">
                  <c:v>41372</c:v>
                </c:pt>
                <c:pt idx="179">
                  <c:v>41379</c:v>
                </c:pt>
                <c:pt idx="180">
                  <c:v>41386</c:v>
                </c:pt>
                <c:pt idx="181">
                  <c:v>41393</c:v>
                </c:pt>
                <c:pt idx="182">
                  <c:v>41400</c:v>
                </c:pt>
                <c:pt idx="183">
                  <c:v>41407</c:v>
                </c:pt>
                <c:pt idx="184">
                  <c:v>41414</c:v>
                </c:pt>
                <c:pt idx="185">
                  <c:v>41421</c:v>
                </c:pt>
                <c:pt idx="186">
                  <c:v>41428</c:v>
                </c:pt>
                <c:pt idx="187">
                  <c:v>41435</c:v>
                </c:pt>
                <c:pt idx="188">
                  <c:v>41442</c:v>
                </c:pt>
                <c:pt idx="189">
                  <c:v>41449</c:v>
                </c:pt>
                <c:pt idx="190">
                  <c:v>41456</c:v>
                </c:pt>
                <c:pt idx="191">
                  <c:v>41463</c:v>
                </c:pt>
                <c:pt idx="192">
                  <c:v>41470</c:v>
                </c:pt>
                <c:pt idx="193">
                  <c:v>41477</c:v>
                </c:pt>
                <c:pt idx="194">
                  <c:v>41484</c:v>
                </c:pt>
                <c:pt idx="195">
                  <c:v>41491</c:v>
                </c:pt>
                <c:pt idx="196">
                  <c:v>41498</c:v>
                </c:pt>
                <c:pt idx="197">
                  <c:v>41505</c:v>
                </c:pt>
                <c:pt idx="198">
                  <c:v>41512</c:v>
                </c:pt>
                <c:pt idx="199">
                  <c:v>41519</c:v>
                </c:pt>
                <c:pt idx="200">
                  <c:v>41526</c:v>
                </c:pt>
                <c:pt idx="201">
                  <c:v>41533</c:v>
                </c:pt>
                <c:pt idx="202">
                  <c:v>41540</c:v>
                </c:pt>
                <c:pt idx="203">
                  <c:v>41547</c:v>
                </c:pt>
                <c:pt idx="204">
                  <c:v>41554</c:v>
                </c:pt>
                <c:pt idx="205">
                  <c:v>41561</c:v>
                </c:pt>
                <c:pt idx="206">
                  <c:v>41568</c:v>
                </c:pt>
                <c:pt idx="207">
                  <c:v>41575</c:v>
                </c:pt>
                <c:pt idx="208">
                  <c:v>41582</c:v>
                </c:pt>
                <c:pt idx="209">
                  <c:v>41589</c:v>
                </c:pt>
                <c:pt idx="210">
                  <c:v>41596</c:v>
                </c:pt>
                <c:pt idx="211">
                  <c:v>41603</c:v>
                </c:pt>
                <c:pt idx="212">
                  <c:v>41610</c:v>
                </c:pt>
                <c:pt idx="213">
                  <c:v>41617</c:v>
                </c:pt>
                <c:pt idx="214">
                  <c:v>41624</c:v>
                </c:pt>
                <c:pt idx="215">
                  <c:v>41631</c:v>
                </c:pt>
                <c:pt idx="216">
                  <c:v>41638</c:v>
                </c:pt>
                <c:pt idx="217">
                  <c:v>41645</c:v>
                </c:pt>
                <c:pt idx="218">
                  <c:v>41652</c:v>
                </c:pt>
                <c:pt idx="219">
                  <c:v>41659</c:v>
                </c:pt>
                <c:pt idx="220">
                  <c:v>41666</c:v>
                </c:pt>
                <c:pt idx="221">
                  <c:v>41673</c:v>
                </c:pt>
                <c:pt idx="222">
                  <c:v>41680</c:v>
                </c:pt>
                <c:pt idx="223">
                  <c:v>41687</c:v>
                </c:pt>
                <c:pt idx="224">
                  <c:v>41694</c:v>
                </c:pt>
                <c:pt idx="225">
                  <c:v>41701</c:v>
                </c:pt>
                <c:pt idx="226">
                  <c:v>41708</c:v>
                </c:pt>
                <c:pt idx="227">
                  <c:v>41715</c:v>
                </c:pt>
                <c:pt idx="228">
                  <c:v>41722</c:v>
                </c:pt>
                <c:pt idx="229">
                  <c:v>41729</c:v>
                </c:pt>
                <c:pt idx="230">
                  <c:v>41736</c:v>
                </c:pt>
                <c:pt idx="231">
                  <c:v>41743</c:v>
                </c:pt>
                <c:pt idx="232">
                  <c:v>41750</c:v>
                </c:pt>
                <c:pt idx="233">
                  <c:v>41757</c:v>
                </c:pt>
                <c:pt idx="234">
                  <c:v>41764</c:v>
                </c:pt>
                <c:pt idx="235">
                  <c:v>41771</c:v>
                </c:pt>
                <c:pt idx="236">
                  <c:v>41778</c:v>
                </c:pt>
                <c:pt idx="237">
                  <c:v>41785</c:v>
                </c:pt>
                <c:pt idx="238">
                  <c:v>41792</c:v>
                </c:pt>
                <c:pt idx="239">
                  <c:v>41799</c:v>
                </c:pt>
                <c:pt idx="240">
                  <c:v>41806</c:v>
                </c:pt>
                <c:pt idx="241">
                  <c:v>41813</c:v>
                </c:pt>
                <c:pt idx="242">
                  <c:v>41820</c:v>
                </c:pt>
                <c:pt idx="243">
                  <c:v>41827</c:v>
                </c:pt>
                <c:pt idx="244">
                  <c:v>41834</c:v>
                </c:pt>
                <c:pt idx="245">
                  <c:v>41841</c:v>
                </c:pt>
                <c:pt idx="246">
                  <c:v>41848</c:v>
                </c:pt>
                <c:pt idx="247">
                  <c:v>41855</c:v>
                </c:pt>
                <c:pt idx="248">
                  <c:v>41862</c:v>
                </c:pt>
                <c:pt idx="249">
                  <c:v>41869</c:v>
                </c:pt>
                <c:pt idx="250">
                  <c:v>41876</c:v>
                </c:pt>
                <c:pt idx="251">
                  <c:v>41883</c:v>
                </c:pt>
                <c:pt idx="252">
                  <c:v>41890</c:v>
                </c:pt>
                <c:pt idx="253">
                  <c:v>41897</c:v>
                </c:pt>
                <c:pt idx="254">
                  <c:v>41904</c:v>
                </c:pt>
                <c:pt idx="255">
                  <c:v>41911</c:v>
                </c:pt>
                <c:pt idx="256">
                  <c:v>41918</c:v>
                </c:pt>
                <c:pt idx="257">
                  <c:v>41925</c:v>
                </c:pt>
                <c:pt idx="258">
                  <c:v>41932</c:v>
                </c:pt>
                <c:pt idx="259">
                  <c:v>41939</c:v>
                </c:pt>
                <c:pt idx="260">
                  <c:v>41946</c:v>
                </c:pt>
                <c:pt idx="261">
                  <c:v>41953</c:v>
                </c:pt>
                <c:pt idx="262">
                  <c:v>41960</c:v>
                </c:pt>
                <c:pt idx="263">
                  <c:v>41967</c:v>
                </c:pt>
                <c:pt idx="264">
                  <c:v>41974</c:v>
                </c:pt>
                <c:pt idx="265">
                  <c:v>41981</c:v>
                </c:pt>
                <c:pt idx="266">
                  <c:v>41988</c:v>
                </c:pt>
                <c:pt idx="267">
                  <c:v>41995</c:v>
                </c:pt>
                <c:pt idx="268">
                  <c:v>42002</c:v>
                </c:pt>
                <c:pt idx="269">
                  <c:v>42009</c:v>
                </c:pt>
                <c:pt idx="270">
                  <c:v>42016</c:v>
                </c:pt>
                <c:pt idx="271">
                  <c:v>42023</c:v>
                </c:pt>
                <c:pt idx="272">
                  <c:v>42030</c:v>
                </c:pt>
                <c:pt idx="273">
                  <c:v>42037</c:v>
                </c:pt>
                <c:pt idx="274">
                  <c:v>42044</c:v>
                </c:pt>
                <c:pt idx="275">
                  <c:v>42051</c:v>
                </c:pt>
                <c:pt idx="276">
                  <c:v>42058</c:v>
                </c:pt>
                <c:pt idx="277">
                  <c:v>42065</c:v>
                </c:pt>
                <c:pt idx="278">
                  <c:v>42072</c:v>
                </c:pt>
                <c:pt idx="279">
                  <c:v>42079</c:v>
                </c:pt>
                <c:pt idx="280">
                  <c:v>42086</c:v>
                </c:pt>
                <c:pt idx="281">
                  <c:v>42093</c:v>
                </c:pt>
                <c:pt idx="282">
                  <c:v>42100</c:v>
                </c:pt>
                <c:pt idx="283">
                  <c:v>42107</c:v>
                </c:pt>
                <c:pt idx="284">
                  <c:v>42114</c:v>
                </c:pt>
                <c:pt idx="285">
                  <c:v>42121</c:v>
                </c:pt>
                <c:pt idx="286">
                  <c:v>42128</c:v>
                </c:pt>
                <c:pt idx="287">
                  <c:v>42135</c:v>
                </c:pt>
                <c:pt idx="288">
                  <c:v>42142</c:v>
                </c:pt>
                <c:pt idx="289">
                  <c:v>42149</c:v>
                </c:pt>
                <c:pt idx="290">
                  <c:v>42156</c:v>
                </c:pt>
                <c:pt idx="291">
                  <c:v>42163</c:v>
                </c:pt>
                <c:pt idx="292">
                  <c:v>42170</c:v>
                </c:pt>
                <c:pt idx="293">
                  <c:v>42177</c:v>
                </c:pt>
                <c:pt idx="294">
                  <c:v>42184</c:v>
                </c:pt>
                <c:pt idx="295">
                  <c:v>42191</c:v>
                </c:pt>
                <c:pt idx="296">
                  <c:v>42198</c:v>
                </c:pt>
                <c:pt idx="297">
                  <c:v>42205</c:v>
                </c:pt>
                <c:pt idx="298">
                  <c:v>42212</c:v>
                </c:pt>
                <c:pt idx="299">
                  <c:v>42219</c:v>
                </c:pt>
                <c:pt idx="300">
                  <c:v>42226</c:v>
                </c:pt>
                <c:pt idx="301">
                  <c:v>42233</c:v>
                </c:pt>
                <c:pt idx="302">
                  <c:v>42240</c:v>
                </c:pt>
                <c:pt idx="303">
                  <c:v>42247</c:v>
                </c:pt>
                <c:pt idx="304">
                  <c:v>42254</c:v>
                </c:pt>
                <c:pt idx="305">
                  <c:v>42261</c:v>
                </c:pt>
                <c:pt idx="306">
                  <c:v>42268</c:v>
                </c:pt>
                <c:pt idx="307">
                  <c:v>42275</c:v>
                </c:pt>
                <c:pt idx="308">
                  <c:v>42282</c:v>
                </c:pt>
                <c:pt idx="309">
                  <c:v>42289</c:v>
                </c:pt>
                <c:pt idx="310">
                  <c:v>42296</c:v>
                </c:pt>
                <c:pt idx="311">
                  <c:v>42303</c:v>
                </c:pt>
                <c:pt idx="312">
                  <c:v>42310</c:v>
                </c:pt>
                <c:pt idx="313">
                  <c:v>42317</c:v>
                </c:pt>
                <c:pt idx="314">
                  <c:v>42324</c:v>
                </c:pt>
                <c:pt idx="315">
                  <c:v>42331</c:v>
                </c:pt>
                <c:pt idx="316">
                  <c:v>42338</c:v>
                </c:pt>
                <c:pt idx="317">
                  <c:v>42345</c:v>
                </c:pt>
                <c:pt idx="318">
                  <c:v>42352</c:v>
                </c:pt>
                <c:pt idx="319">
                  <c:v>42359</c:v>
                </c:pt>
                <c:pt idx="320">
                  <c:v>42366</c:v>
                </c:pt>
                <c:pt idx="321">
                  <c:v>42373</c:v>
                </c:pt>
                <c:pt idx="322">
                  <c:v>42380</c:v>
                </c:pt>
                <c:pt idx="323">
                  <c:v>42387</c:v>
                </c:pt>
                <c:pt idx="324">
                  <c:v>42394</c:v>
                </c:pt>
                <c:pt idx="325">
                  <c:v>42401</c:v>
                </c:pt>
                <c:pt idx="326">
                  <c:v>42408</c:v>
                </c:pt>
                <c:pt idx="327">
                  <c:v>42415</c:v>
                </c:pt>
                <c:pt idx="328">
                  <c:v>42422</c:v>
                </c:pt>
                <c:pt idx="329">
                  <c:v>42429</c:v>
                </c:pt>
                <c:pt idx="330">
                  <c:v>42436</c:v>
                </c:pt>
                <c:pt idx="331">
                  <c:v>42443</c:v>
                </c:pt>
                <c:pt idx="332">
                  <c:v>42450</c:v>
                </c:pt>
                <c:pt idx="333">
                  <c:v>42457</c:v>
                </c:pt>
                <c:pt idx="334">
                  <c:v>42464</c:v>
                </c:pt>
                <c:pt idx="335">
                  <c:v>42471</c:v>
                </c:pt>
                <c:pt idx="336">
                  <c:v>42478</c:v>
                </c:pt>
                <c:pt idx="337">
                  <c:v>42485</c:v>
                </c:pt>
                <c:pt idx="338">
                  <c:v>42492</c:v>
                </c:pt>
                <c:pt idx="339">
                  <c:v>42499</c:v>
                </c:pt>
                <c:pt idx="340">
                  <c:v>42506</c:v>
                </c:pt>
                <c:pt idx="341">
                  <c:v>42513</c:v>
                </c:pt>
                <c:pt idx="342">
                  <c:v>42520</c:v>
                </c:pt>
                <c:pt idx="343">
                  <c:v>42527</c:v>
                </c:pt>
                <c:pt idx="344">
                  <c:v>42534</c:v>
                </c:pt>
                <c:pt idx="345">
                  <c:v>42541</c:v>
                </c:pt>
                <c:pt idx="346">
                  <c:v>42548</c:v>
                </c:pt>
                <c:pt idx="347">
                  <c:v>42555</c:v>
                </c:pt>
                <c:pt idx="348">
                  <c:v>42562</c:v>
                </c:pt>
                <c:pt idx="349">
                  <c:v>42569</c:v>
                </c:pt>
                <c:pt idx="350">
                  <c:v>42576</c:v>
                </c:pt>
                <c:pt idx="351">
                  <c:v>42583</c:v>
                </c:pt>
                <c:pt idx="352">
                  <c:v>42590</c:v>
                </c:pt>
                <c:pt idx="353">
                  <c:v>42597</c:v>
                </c:pt>
                <c:pt idx="354">
                  <c:v>42604</c:v>
                </c:pt>
                <c:pt idx="355">
                  <c:v>42611</c:v>
                </c:pt>
                <c:pt idx="356">
                  <c:v>42618</c:v>
                </c:pt>
                <c:pt idx="357">
                  <c:v>42625</c:v>
                </c:pt>
                <c:pt idx="358">
                  <c:v>42632</c:v>
                </c:pt>
                <c:pt idx="359">
                  <c:v>42639</c:v>
                </c:pt>
                <c:pt idx="360">
                  <c:v>42646</c:v>
                </c:pt>
                <c:pt idx="361">
                  <c:v>42653</c:v>
                </c:pt>
                <c:pt idx="362">
                  <c:v>42660</c:v>
                </c:pt>
                <c:pt idx="363">
                  <c:v>42667</c:v>
                </c:pt>
                <c:pt idx="364">
                  <c:v>42674</c:v>
                </c:pt>
                <c:pt idx="365">
                  <c:v>42681</c:v>
                </c:pt>
                <c:pt idx="366">
                  <c:v>42688</c:v>
                </c:pt>
                <c:pt idx="367">
                  <c:v>42695</c:v>
                </c:pt>
                <c:pt idx="368">
                  <c:v>42702</c:v>
                </c:pt>
                <c:pt idx="369">
                  <c:v>42709</c:v>
                </c:pt>
                <c:pt idx="370">
                  <c:v>42716</c:v>
                </c:pt>
                <c:pt idx="371">
                  <c:v>42723</c:v>
                </c:pt>
                <c:pt idx="372">
                  <c:v>42730</c:v>
                </c:pt>
                <c:pt idx="373">
                  <c:v>42737</c:v>
                </c:pt>
                <c:pt idx="374">
                  <c:v>42744</c:v>
                </c:pt>
                <c:pt idx="375">
                  <c:v>42751</c:v>
                </c:pt>
                <c:pt idx="376">
                  <c:v>42758</c:v>
                </c:pt>
                <c:pt idx="377">
                  <c:v>42765</c:v>
                </c:pt>
                <c:pt idx="378">
                  <c:v>42772</c:v>
                </c:pt>
                <c:pt idx="379">
                  <c:v>42779</c:v>
                </c:pt>
                <c:pt idx="380">
                  <c:v>42786</c:v>
                </c:pt>
                <c:pt idx="381">
                  <c:v>42793</c:v>
                </c:pt>
                <c:pt idx="382">
                  <c:v>42800</c:v>
                </c:pt>
                <c:pt idx="383">
                  <c:v>42807</c:v>
                </c:pt>
                <c:pt idx="384">
                  <c:v>42814</c:v>
                </c:pt>
                <c:pt idx="385">
                  <c:v>42821</c:v>
                </c:pt>
                <c:pt idx="386">
                  <c:v>42828</c:v>
                </c:pt>
                <c:pt idx="387">
                  <c:v>42835</c:v>
                </c:pt>
                <c:pt idx="388">
                  <c:v>42842</c:v>
                </c:pt>
                <c:pt idx="389">
                  <c:v>42849</c:v>
                </c:pt>
                <c:pt idx="390">
                  <c:v>42856</c:v>
                </c:pt>
                <c:pt idx="391">
                  <c:v>42863</c:v>
                </c:pt>
                <c:pt idx="392">
                  <c:v>42870</c:v>
                </c:pt>
                <c:pt idx="393">
                  <c:v>42877</c:v>
                </c:pt>
                <c:pt idx="394">
                  <c:v>42884</c:v>
                </c:pt>
                <c:pt idx="395">
                  <c:v>42891</c:v>
                </c:pt>
                <c:pt idx="396">
                  <c:v>42898</c:v>
                </c:pt>
                <c:pt idx="397">
                  <c:v>42905</c:v>
                </c:pt>
                <c:pt idx="398">
                  <c:v>42912</c:v>
                </c:pt>
                <c:pt idx="399">
                  <c:v>42919</c:v>
                </c:pt>
                <c:pt idx="400">
                  <c:v>42926</c:v>
                </c:pt>
                <c:pt idx="401">
                  <c:v>42933</c:v>
                </c:pt>
                <c:pt idx="402">
                  <c:v>42940</c:v>
                </c:pt>
                <c:pt idx="403">
                  <c:v>42947</c:v>
                </c:pt>
                <c:pt idx="404">
                  <c:v>42954</c:v>
                </c:pt>
                <c:pt idx="405">
                  <c:v>42961</c:v>
                </c:pt>
                <c:pt idx="406">
                  <c:v>42968</c:v>
                </c:pt>
                <c:pt idx="407">
                  <c:v>42975</c:v>
                </c:pt>
                <c:pt idx="408">
                  <c:v>42982</c:v>
                </c:pt>
                <c:pt idx="409">
                  <c:v>42989</c:v>
                </c:pt>
                <c:pt idx="410">
                  <c:v>42996</c:v>
                </c:pt>
                <c:pt idx="411">
                  <c:v>43003</c:v>
                </c:pt>
                <c:pt idx="412">
                  <c:v>43010</c:v>
                </c:pt>
                <c:pt idx="413">
                  <c:v>43017</c:v>
                </c:pt>
                <c:pt idx="414">
                  <c:v>43024</c:v>
                </c:pt>
                <c:pt idx="415">
                  <c:v>43031</c:v>
                </c:pt>
                <c:pt idx="416">
                  <c:v>43038</c:v>
                </c:pt>
                <c:pt idx="417">
                  <c:v>43045</c:v>
                </c:pt>
                <c:pt idx="418">
                  <c:v>43052</c:v>
                </c:pt>
                <c:pt idx="419">
                  <c:v>43059</c:v>
                </c:pt>
                <c:pt idx="420">
                  <c:v>43066</c:v>
                </c:pt>
                <c:pt idx="421">
                  <c:v>43073</c:v>
                </c:pt>
                <c:pt idx="422">
                  <c:v>43080</c:v>
                </c:pt>
                <c:pt idx="423">
                  <c:v>43087</c:v>
                </c:pt>
                <c:pt idx="424">
                  <c:v>43094</c:v>
                </c:pt>
                <c:pt idx="425">
                  <c:v>43101</c:v>
                </c:pt>
                <c:pt idx="426">
                  <c:v>43108</c:v>
                </c:pt>
                <c:pt idx="427">
                  <c:v>43115</c:v>
                </c:pt>
                <c:pt idx="428">
                  <c:v>43122</c:v>
                </c:pt>
                <c:pt idx="429">
                  <c:v>43129</c:v>
                </c:pt>
                <c:pt idx="430">
                  <c:v>43136</c:v>
                </c:pt>
                <c:pt idx="431">
                  <c:v>43143</c:v>
                </c:pt>
                <c:pt idx="432">
                  <c:v>43150</c:v>
                </c:pt>
                <c:pt idx="433">
                  <c:v>43157</c:v>
                </c:pt>
                <c:pt idx="434">
                  <c:v>43164</c:v>
                </c:pt>
                <c:pt idx="435">
                  <c:v>43171</c:v>
                </c:pt>
                <c:pt idx="436">
                  <c:v>43178</c:v>
                </c:pt>
                <c:pt idx="437">
                  <c:v>43185</c:v>
                </c:pt>
                <c:pt idx="438">
                  <c:v>43192</c:v>
                </c:pt>
                <c:pt idx="439">
                  <c:v>43199</c:v>
                </c:pt>
                <c:pt idx="440">
                  <c:v>43206</c:v>
                </c:pt>
                <c:pt idx="441">
                  <c:v>43213</c:v>
                </c:pt>
                <c:pt idx="442">
                  <c:v>43220</c:v>
                </c:pt>
                <c:pt idx="443">
                  <c:v>43227</c:v>
                </c:pt>
                <c:pt idx="444">
                  <c:v>43234</c:v>
                </c:pt>
                <c:pt idx="445">
                  <c:v>43241</c:v>
                </c:pt>
                <c:pt idx="446">
                  <c:v>43248</c:v>
                </c:pt>
                <c:pt idx="447">
                  <c:v>43255</c:v>
                </c:pt>
                <c:pt idx="448">
                  <c:v>43262</c:v>
                </c:pt>
                <c:pt idx="449">
                  <c:v>43269</c:v>
                </c:pt>
                <c:pt idx="450">
                  <c:v>43276</c:v>
                </c:pt>
                <c:pt idx="451">
                  <c:v>43283</c:v>
                </c:pt>
                <c:pt idx="452">
                  <c:v>43290</c:v>
                </c:pt>
                <c:pt idx="453">
                  <c:v>43297</c:v>
                </c:pt>
                <c:pt idx="454">
                  <c:v>43304</c:v>
                </c:pt>
                <c:pt idx="455">
                  <c:v>43311</c:v>
                </c:pt>
                <c:pt idx="456">
                  <c:v>43318</c:v>
                </c:pt>
                <c:pt idx="457">
                  <c:v>43325</c:v>
                </c:pt>
                <c:pt idx="458">
                  <c:v>43332</c:v>
                </c:pt>
                <c:pt idx="459">
                  <c:v>43339</c:v>
                </c:pt>
                <c:pt idx="460">
                  <c:v>43346</c:v>
                </c:pt>
                <c:pt idx="461">
                  <c:v>43353</c:v>
                </c:pt>
                <c:pt idx="462">
                  <c:v>43360</c:v>
                </c:pt>
                <c:pt idx="463">
                  <c:v>43367</c:v>
                </c:pt>
                <c:pt idx="464">
                  <c:v>43374</c:v>
                </c:pt>
                <c:pt idx="465">
                  <c:v>43381</c:v>
                </c:pt>
                <c:pt idx="466">
                  <c:v>43388</c:v>
                </c:pt>
                <c:pt idx="467">
                  <c:v>43395</c:v>
                </c:pt>
                <c:pt idx="468">
                  <c:v>43402</c:v>
                </c:pt>
                <c:pt idx="469">
                  <c:v>43409</c:v>
                </c:pt>
                <c:pt idx="470">
                  <c:v>43416</c:v>
                </c:pt>
                <c:pt idx="471">
                  <c:v>43423</c:v>
                </c:pt>
                <c:pt idx="472">
                  <c:v>43430</c:v>
                </c:pt>
                <c:pt idx="473">
                  <c:v>43437</c:v>
                </c:pt>
                <c:pt idx="474">
                  <c:v>43444</c:v>
                </c:pt>
                <c:pt idx="475">
                  <c:v>43451</c:v>
                </c:pt>
                <c:pt idx="476">
                  <c:v>43458</c:v>
                </c:pt>
                <c:pt idx="477">
                  <c:v>43465</c:v>
                </c:pt>
                <c:pt idx="478">
                  <c:v>43472</c:v>
                </c:pt>
                <c:pt idx="479">
                  <c:v>43479</c:v>
                </c:pt>
                <c:pt idx="480">
                  <c:v>43486</c:v>
                </c:pt>
                <c:pt idx="481">
                  <c:v>43493</c:v>
                </c:pt>
                <c:pt idx="482">
                  <c:v>43500</c:v>
                </c:pt>
                <c:pt idx="483">
                  <c:v>43507</c:v>
                </c:pt>
                <c:pt idx="484">
                  <c:v>43514</c:v>
                </c:pt>
                <c:pt idx="485">
                  <c:v>43521</c:v>
                </c:pt>
                <c:pt idx="486">
                  <c:v>43528</c:v>
                </c:pt>
                <c:pt idx="487">
                  <c:v>43535</c:v>
                </c:pt>
                <c:pt idx="488">
                  <c:v>43542</c:v>
                </c:pt>
                <c:pt idx="489">
                  <c:v>43549</c:v>
                </c:pt>
                <c:pt idx="490">
                  <c:v>43556</c:v>
                </c:pt>
                <c:pt idx="491">
                  <c:v>43563</c:v>
                </c:pt>
                <c:pt idx="492">
                  <c:v>43570</c:v>
                </c:pt>
                <c:pt idx="493">
                  <c:v>43577</c:v>
                </c:pt>
                <c:pt idx="494">
                  <c:v>43584</c:v>
                </c:pt>
                <c:pt idx="495">
                  <c:v>43591</c:v>
                </c:pt>
                <c:pt idx="496">
                  <c:v>43598</c:v>
                </c:pt>
                <c:pt idx="497">
                  <c:v>43605</c:v>
                </c:pt>
                <c:pt idx="498">
                  <c:v>43612</c:v>
                </c:pt>
                <c:pt idx="499">
                  <c:v>43619</c:v>
                </c:pt>
                <c:pt idx="500">
                  <c:v>43626</c:v>
                </c:pt>
                <c:pt idx="501">
                  <c:v>43633</c:v>
                </c:pt>
                <c:pt idx="502">
                  <c:v>43640</c:v>
                </c:pt>
                <c:pt idx="503">
                  <c:v>43647</c:v>
                </c:pt>
                <c:pt idx="504">
                  <c:v>43654</c:v>
                </c:pt>
                <c:pt idx="505">
                  <c:v>43661</c:v>
                </c:pt>
                <c:pt idx="506">
                  <c:v>43668</c:v>
                </c:pt>
                <c:pt idx="507">
                  <c:v>43675</c:v>
                </c:pt>
                <c:pt idx="508">
                  <c:v>43682</c:v>
                </c:pt>
                <c:pt idx="509">
                  <c:v>43689</c:v>
                </c:pt>
                <c:pt idx="510">
                  <c:v>43696</c:v>
                </c:pt>
                <c:pt idx="511">
                  <c:v>43703</c:v>
                </c:pt>
                <c:pt idx="512">
                  <c:v>43710</c:v>
                </c:pt>
                <c:pt idx="513">
                  <c:v>43717</c:v>
                </c:pt>
                <c:pt idx="514">
                  <c:v>43724</c:v>
                </c:pt>
                <c:pt idx="515">
                  <c:v>43731</c:v>
                </c:pt>
                <c:pt idx="516">
                  <c:v>43738</c:v>
                </c:pt>
                <c:pt idx="517">
                  <c:v>43745</c:v>
                </c:pt>
                <c:pt idx="518">
                  <c:v>43752</c:v>
                </c:pt>
                <c:pt idx="519">
                  <c:v>43759</c:v>
                </c:pt>
                <c:pt idx="520">
                  <c:v>43766</c:v>
                </c:pt>
                <c:pt idx="521">
                  <c:v>43773</c:v>
                </c:pt>
                <c:pt idx="522">
                  <c:v>43780</c:v>
                </c:pt>
                <c:pt idx="523">
                  <c:v>43787</c:v>
                </c:pt>
                <c:pt idx="524">
                  <c:v>43794</c:v>
                </c:pt>
                <c:pt idx="525">
                  <c:v>43801</c:v>
                </c:pt>
                <c:pt idx="526">
                  <c:v>43808</c:v>
                </c:pt>
                <c:pt idx="527">
                  <c:v>43815</c:v>
                </c:pt>
                <c:pt idx="528">
                  <c:v>43822</c:v>
                </c:pt>
                <c:pt idx="529">
                  <c:v>43829</c:v>
                </c:pt>
                <c:pt idx="530">
                  <c:v>43836</c:v>
                </c:pt>
                <c:pt idx="531">
                  <c:v>43843</c:v>
                </c:pt>
                <c:pt idx="532">
                  <c:v>43850</c:v>
                </c:pt>
                <c:pt idx="533">
                  <c:v>43857</c:v>
                </c:pt>
                <c:pt idx="534">
                  <c:v>43864</c:v>
                </c:pt>
                <c:pt idx="535">
                  <c:v>43871</c:v>
                </c:pt>
                <c:pt idx="536">
                  <c:v>43878</c:v>
                </c:pt>
                <c:pt idx="537">
                  <c:v>43885</c:v>
                </c:pt>
                <c:pt idx="538">
                  <c:v>43892</c:v>
                </c:pt>
                <c:pt idx="539">
                  <c:v>43899</c:v>
                </c:pt>
                <c:pt idx="540">
                  <c:v>43906</c:v>
                </c:pt>
                <c:pt idx="541">
                  <c:v>43913</c:v>
                </c:pt>
                <c:pt idx="542">
                  <c:v>43920</c:v>
                </c:pt>
                <c:pt idx="543">
                  <c:v>43927</c:v>
                </c:pt>
                <c:pt idx="544">
                  <c:v>43934</c:v>
                </c:pt>
                <c:pt idx="545">
                  <c:v>43941</c:v>
                </c:pt>
                <c:pt idx="546">
                  <c:v>43948</c:v>
                </c:pt>
                <c:pt idx="547">
                  <c:v>43955</c:v>
                </c:pt>
                <c:pt idx="548">
                  <c:v>43962</c:v>
                </c:pt>
                <c:pt idx="549">
                  <c:v>43969</c:v>
                </c:pt>
                <c:pt idx="550">
                  <c:v>43976</c:v>
                </c:pt>
                <c:pt idx="551">
                  <c:v>43983</c:v>
                </c:pt>
                <c:pt idx="552">
                  <c:v>43990</c:v>
                </c:pt>
                <c:pt idx="553">
                  <c:v>43997</c:v>
                </c:pt>
                <c:pt idx="554">
                  <c:v>44004</c:v>
                </c:pt>
                <c:pt idx="555">
                  <c:v>44011</c:v>
                </c:pt>
                <c:pt idx="556">
                  <c:v>44018</c:v>
                </c:pt>
                <c:pt idx="557">
                  <c:v>44025</c:v>
                </c:pt>
                <c:pt idx="558">
                  <c:v>44032</c:v>
                </c:pt>
                <c:pt idx="559">
                  <c:v>44039</c:v>
                </c:pt>
                <c:pt idx="560">
                  <c:v>44046</c:v>
                </c:pt>
                <c:pt idx="561">
                  <c:v>44053</c:v>
                </c:pt>
                <c:pt idx="562">
                  <c:v>44060</c:v>
                </c:pt>
                <c:pt idx="563">
                  <c:v>44067</c:v>
                </c:pt>
              </c:numCache>
            </c:numRef>
          </c:cat>
          <c:val>
            <c:numRef>
              <c:f>Variáveis!$AU$13:$AU$576</c:f>
              <c:numCache>
                <c:formatCode>0.00%</c:formatCode>
                <c:ptCount val="564"/>
                <c:pt idx="0">
                  <c:v>1.4237607337651301E-3</c:v>
                </c:pt>
                <c:pt idx="1">
                  <c:v>1.4237607337651301E-3</c:v>
                </c:pt>
                <c:pt idx="2">
                  <c:v>1.4237607337651301E-3</c:v>
                </c:pt>
                <c:pt idx="3">
                  <c:v>1.4237607337651301E-3</c:v>
                </c:pt>
                <c:pt idx="4">
                  <c:v>1.4237607337651301E-3</c:v>
                </c:pt>
                <c:pt idx="5">
                  <c:v>1.4237607337651301E-3</c:v>
                </c:pt>
                <c:pt idx="6">
                  <c:v>1.4237607337651301E-3</c:v>
                </c:pt>
                <c:pt idx="7">
                  <c:v>1.4237607337651301E-3</c:v>
                </c:pt>
                <c:pt idx="8">
                  <c:v>1.4237607337651301E-3</c:v>
                </c:pt>
                <c:pt idx="9">
                  <c:v>1.4237607337651301E-3</c:v>
                </c:pt>
                <c:pt idx="10">
                  <c:v>1.4237607337651301E-3</c:v>
                </c:pt>
                <c:pt idx="11">
                  <c:v>1.4237607337651301E-3</c:v>
                </c:pt>
                <c:pt idx="12">
                  <c:v>1.4237607337651301E-3</c:v>
                </c:pt>
                <c:pt idx="13">
                  <c:v>1.4237607337651301E-3</c:v>
                </c:pt>
                <c:pt idx="14">
                  <c:v>1.4237607337651301E-3</c:v>
                </c:pt>
                <c:pt idx="15">
                  <c:v>1.4237607337651301E-3</c:v>
                </c:pt>
                <c:pt idx="16">
                  <c:v>1.4237607337651301E-3</c:v>
                </c:pt>
                <c:pt idx="17">
                  <c:v>1.4237607337651301E-3</c:v>
                </c:pt>
                <c:pt idx="18">
                  <c:v>1.4237607337651301E-3</c:v>
                </c:pt>
                <c:pt idx="19">
                  <c:v>1.4237607337651301E-3</c:v>
                </c:pt>
                <c:pt idx="20">
                  <c:v>1.4237607337651301E-3</c:v>
                </c:pt>
                <c:pt idx="21">
                  <c:v>1.4237607337651301E-3</c:v>
                </c:pt>
                <c:pt idx="22">
                  <c:v>1.4237607337651301E-3</c:v>
                </c:pt>
                <c:pt idx="23">
                  <c:v>1.4237607337651301E-3</c:v>
                </c:pt>
                <c:pt idx="24">
                  <c:v>1.4237607337651301E-3</c:v>
                </c:pt>
                <c:pt idx="25">
                  <c:v>1.4237607337651301E-3</c:v>
                </c:pt>
                <c:pt idx="26">
                  <c:v>1.4237607337651301E-3</c:v>
                </c:pt>
                <c:pt idx="27">
                  <c:v>1.4237607337651301E-3</c:v>
                </c:pt>
                <c:pt idx="28">
                  <c:v>1.4237607337651301E-3</c:v>
                </c:pt>
                <c:pt idx="29">
                  <c:v>1.4237607337651301E-3</c:v>
                </c:pt>
                <c:pt idx="30">
                  <c:v>1.4237607337651301E-3</c:v>
                </c:pt>
                <c:pt idx="31">
                  <c:v>1.4237607337651301E-3</c:v>
                </c:pt>
                <c:pt idx="32">
                  <c:v>1.4237607337651301E-3</c:v>
                </c:pt>
                <c:pt idx="33">
                  <c:v>1.4237607337651301E-3</c:v>
                </c:pt>
                <c:pt idx="34">
                  <c:v>1.4237607337651301E-3</c:v>
                </c:pt>
                <c:pt idx="35">
                  <c:v>1.4237607337651301E-3</c:v>
                </c:pt>
                <c:pt idx="36">
                  <c:v>1.4237607337651301E-3</c:v>
                </c:pt>
                <c:pt idx="37">
                  <c:v>1.4237607337651301E-3</c:v>
                </c:pt>
                <c:pt idx="38">
                  <c:v>1.4237607337651301E-3</c:v>
                </c:pt>
                <c:pt idx="39">
                  <c:v>1.4237607337651301E-3</c:v>
                </c:pt>
                <c:pt idx="40">
                  <c:v>1.4237607337651301E-3</c:v>
                </c:pt>
                <c:pt idx="41">
                  <c:v>1.4237607337651301E-3</c:v>
                </c:pt>
                <c:pt idx="42">
                  <c:v>1.4237607337651301E-3</c:v>
                </c:pt>
                <c:pt idx="43">
                  <c:v>1.4237607337651301E-3</c:v>
                </c:pt>
                <c:pt idx="44">
                  <c:v>1.4237607337651301E-3</c:v>
                </c:pt>
                <c:pt idx="45">
                  <c:v>1.4237607337651301E-3</c:v>
                </c:pt>
                <c:pt idx="46">
                  <c:v>1.4237607337651301E-3</c:v>
                </c:pt>
                <c:pt idx="47">
                  <c:v>1.4237607337651301E-3</c:v>
                </c:pt>
                <c:pt idx="48">
                  <c:v>1.4237607337651301E-3</c:v>
                </c:pt>
                <c:pt idx="49">
                  <c:v>1.4237607337651301E-3</c:v>
                </c:pt>
                <c:pt idx="50">
                  <c:v>1.4237607337651301E-3</c:v>
                </c:pt>
                <c:pt idx="51">
                  <c:v>1.4237607337651301E-3</c:v>
                </c:pt>
                <c:pt idx="52">
                  <c:v>1.4237607337651301E-3</c:v>
                </c:pt>
                <c:pt idx="53">
                  <c:v>1.4237607337651301E-3</c:v>
                </c:pt>
                <c:pt idx="54">
                  <c:v>1.4237607337651301E-3</c:v>
                </c:pt>
                <c:pt idx="55">
                  <c:v>1.4237607337651301E-3</c:v>
                </c:pt>
                <c:pt idx="56">
                  <c:v>1.4237607337651301E-3</c:v>
                </c:pt>
                <c:pt idx="57">
                  <c:v>1.4237607337651301E-3</c:v>
                </c:pt>
                <c:pt idx="58">
                  <c:v>1.4237607337651301E-3</c:v>
                </c:pt>
                <c:pt idx="59">
                  <c:v>1.4237607337651301E-3</c:v>
                </c:pt>
                <c:pt idx="60">
                  <c:v>1.4237607337651301E-3</c:v>
                </c:pt>
                <c:pt idx="61">
                  <c:v>1.4237607337651301E-3</c:v>
                </c:pt>
                <c:pt idx="62">
                  <c:v>1.4237607337651301E-3</c:v>
                </c:pt>
                <c:pt idx="63">
                  <c:v>1.4237607337651301E-3</c:v>
                </c:pt>
                <c:pt idx="64">
                  <c:v>1.4237607337651301E-3</c:v>
                </c:pt>
                <c:pt idx="65">
                  <c:v>1.4237607337651301E-3</c:v>
                </c:pt>
                <c:pt idx="66">
                  <c:v>1.4237607337651301E-3</c:v>
                </c:pt>
                <c:pt idx="67">
                  <c:v>1.4237607337651301E-3</c:v>
                </c:pt>
                <c:pt idx="68">
                  <c:v>1.4237607337651301E-3</c:v>
                </c:pt>
                <c:pt idx="69">
                  <c:v>1.4237607337651301E-3</c:v>
                </c:pt>
                <c:pt idx="70">
                  <c:v>1.4237607337651301E-3</c:v>
                </c:pt>
                <c:pt idx="71">
                  <c:v>1.4237607337651301E-3</c:v>
                </c:pt>
                <c:pt idx="72">
                  <c:v>1.4237607337651301E-3</c:v>
                </c:pt>
                <c:pt idx="73">
                  <c:v>1.4237607337651301E-3</c:v>
                </c:pt>
                <c:pt idx="74">
                  <c:v>1.4237607337651301E-3</c:v>
                </c:pt>
                <c:pt idx="75">
                  <c:v>1.4237607337651301E-3</c:v>
                </c:pt>
                <c:pt idx="76">
                  <c:v>1.4237607337651301E-3</c:v>
                </c:pt>
                <c:pt idx="77">
                  <c:v>1.4237607337651301E-3</c:v>
                </c:pt>
                <c:pt idx="78">
                  <c:v>1.4237607337651301E-3</c:v>
                </c:pt>
                <c:pt idx="79">
                  <c:v>1.4237607337651301E-3</c:v>
                </c:pt>
                <c:pt idx="80">
                  <c:v>1.4237607337651301E-3</c:v>
                </c:pt>
                <c:pt idx="81">
                  <c:v>1.4237607337651301E-3</c:v>
                </c:pt>
                <c:pt idx="82">
                  <c:v>1.4237607337651301E-3</c:v>
                </c:pt>
                <c:pt idx="83">
                  <c:v>1.4237607337651301E-3</c:v>
                </c:pt>
                <c:pt idx="84">
                  <c:v>1.4237607337651301E-3</c:v>
                </c:pt>
                <c:pt idx="85">
                  <c:v>1.4237607337651301E-3</c:v>
                </c:pt>
                <c:pt idx="86">
                  <c:v>1.4237607337651301E-3</c:v>
                </c:pt>
                <c:pt idx="87">
                  <c:v>1.4237607337651301E-3</c:v>
                </c:pt>
                <c:pt idx="88">
                  <c:v>1.4237607337651301E-3</c:v>
                </c:pt>
                <c:pt idx="89">
                  <c:v>1.4237607337651301E-3</c:v>
                </c:pt>
                <c:pt idx="90">
                  <c:v>1.4237607337651301E-3</c:v>
                </c:pt>
                <c:pt idx="91">
                  <c:v>1.4237607337651301E-3</c:v>
                </c:pt>
                <c:pt idx="92">
                  <c:v>1.4237607337651301E-3</c:v>
                </c:pt>
                <c:pt idx="93">
                  <c:v>1.4237607337651301E-3</c:v>
                </c:pt>
                <c:pt idx="94">
                  <c:v>1.4237607337651301E-3</c:v>
                </c:pt>
                <c:pt idx="95">
                  <c:v>1.4237607337651301E-3</c:v>
                </c:pt>
                <c:pt idx="96">
                  <c:v>1.4237607337651301E-3</c:v>
                </c:pt>
                <c:pt idx="97">
                  <c:v>1.4237607337651301E-3</c:v>
                </c:pt>
                <c:pt idx="98">
                  <c:v>1.4237607337651301E-3</c:v>
                </c:pt>
                <c:pt idx="99">
                  <c:v>1.4237607337651301E-3</c:v>
                </c:pt>
                <c:pt idx="100">
                  <c:v>1.4237607337651301E-3</c:v>
                </c:pt>
                <c:pt idx="101">
                  <c:v>1.4237607337651301E-3</c:v>
                </c:pt>
                <c:pt idx="102">
                  <c:v>1.4237607337651301E-3</c:v>
                </c:pt>
                <c:pt idx="103">
                  <c:v>1.4237607337651301E-3</c:v>
                </c:pt>
                <c:pt idx="104">
                  <c:v>1.4237607337651301E-3</c:v>
                </c:pt>
                <c:pt idx="105">
                  <c:v>1.4237607337651301E-3</c:v>
                </c:pt>
                <c:pt idx="106">
                  <c:v>1.4237607337651301E-3</c:v>
                </c:pt>
                <c:pt idx="107">
                  <c:v>1.4237607337651301E-3</c:v>
                </c:pt>
                <c:pt idx="108">
                  <c:v>1.4237607337651301E-3</c:v>
                </c:pt>
                <c:pt idx="109">
                  <c:v>1.4237607337651301E-3</c:v>
                </c:pt>
                <c:pt idx="110">
                  <c:v>1.4237607337651301E-3</c:v>
                </c:pt>
                <c:pt idx="111">
                  <c:v>1.4237607337651301E-3</c:v>
                </c:pt>
                <c:pt idx="112">
                  <c:v>1.4237607337651301E-3</c:v>
                </c:pt>
                <c:pt idx="113">
                  <c:v>1.4237607337651301E-3</c:v>
                </c:pt>
                <c:pt idx="114">
                  <c:v>1.4237607337651301E-3</c:v>
                </c:pt>
                <c:pt idx="115">
                  <c:v>1.4237607337651301E-3</c:v>
                </c:pt>
                <c:pt idx="116">
                  <c:v>1.4237607337651301E-3</c:v>
                </c:pt>
                <c:pt idx="117">
                  <c:v>1.4237607337651301E-3</c:v>
                </c:pt>
                <c:pt idx="118">
                  <c:v>1.4237607337651301E-3</c:v>
                </c:pt>
                <c:pt idx="119">
                  <c:v>1.4237607337651301E-3</c:v>
                </c:pt>
                <c:pt idx="120">
                  <c:v>1.4237607337651301E-3</c:v>
                </c:pt>
                <c:pt idx="121">
                  <c:v>1.4237607337651301E-3</c:v>
                </c:pt>
                <c:pt idx="122">
                  <c:v>1.4237607337651301E-3</c:v>
                </c:pt>
                <c:pt idx="123">
                  <c:v>1.4237607337651301E-3</c:v>
                </c:pt>
                <c:pt idx="124">
                  <c:v>1.4237607337651301E-3</c:v>
                </c:pt>
                <c:pt idx="125">
                  <c:v>1.4237607337651301E-3</c:v>
                </c:pt>
                <c:pt idx="126">
                  <c:v>1.4237607337651301E-3</c:v>
                </c:pt>
                <c:pt idx="127">
                  <c:v>1.4237607337651301E-3</c:v>
                </c:pt>
                <c:pt idx="128">
                  <c:v>1.4237607337651301E-3</c:v>
                </c:pt>
                <c:pt idx="129">
                  <c:v>1.4237607337651301E-3</c:v>
                </c:pt>
                <c:pt idx="130">
                  <c:v>1.4237607337651301E-3</c:v>
                </c:pt>
                <c:pt idx="131">
                  <c:v>1.4237607337651301E-3</c:v>
                </c:pt>
                <c:pt idx="132">
                  <c:v>1.4237607337651301E-3</c:v>
                </c:pt>
                <c:pt idx="133">
                  <c:v>1.4237607337651301E-3</c:v>
                </c:pt>
                <c:pt idx="134">
                  <c:v>1.4237607337651301E-3</c:v>
                </c:pt>
                <c:pt idx="135">
                  <c:v>1.4237607337651301E-3</c:v>
                </c:pt>
                <c:pt idx="136">
                  <c:v>1.4237607337651301E-3</c:v>
                </c:pt>
                <c:pt idx="137">
                  <c:v>1.4237607337651301E-3</c:v>
                </c:pt>
                <c:pt idx="138">
                  <c:v>1.4237607337651301E-3</c:v>
                </c:pt>
                <c:pt idx="139">
                  <c:v>1.4237607337651301E-3</c:v>
                </c:pt>
                <c:pt idx="140">
                  <c:v>1.4237607337651301E-3</c:v>
                </c:pt>
                <c:pt idx="141">
                  <c:v>1.4237607337651301E-3</c:v>
                </c:pt>
                <c:pt idx="142">
                  <c:v>1.4237607337651301E-3</c:v>
                </c:pt>
                <c:pt idx="143">
                  <c:v>1.4237607337651301E-3</c:v>
                </c:pt>
                <c:pt idx="144">
                  <c:v>1.4237607337651301E-3</c:v>
                </c:pt>
                <c:pt idx="145">
                  <c:v>1.4237607337651301E-3</c:v>
                </c:pt>
                <c:pt idx="146">
                  <c:v>1.4237607337651301E-3</c:v>
                </c:pt>
                <c:pt idx="147">
                  <c:v>1.4237607337651301E-3</c:v>
                </c:pt>
                <c:pt idx="148">
                  <c:v>1.4237607337651301E-3</c:v>
                </c:pt>
                <c:pt idx="149">
                  <c:v>1.4237607337651301E-3</c:v>
                </c:pt>
                <c:pt idx="150">
                  <c:v>1.4237607337651301E-3</c:v>
                </c:pt>
                <c:pt idx="151">
                  <c:v>1.4237607337651301E-3</c:v>
                </c:pt>
                <c:pt idx="152">
                  <c:v>1.4237607337651301E-3</c:v>
                </c:pt>
                <c:pt idx="153">
                  <c:v>1.4237607337651301E-3</c:v>
                </c:pt>
                <c:pt idx="154">
                  <c:v>1.4237607337651301E-3</c:v>
                </c:pt>
                <c:pt idx="155">
                  <c:v>1.4237607337651301E-3</c:v>
                </c:pt>
                <c:pt idx="156">
                  <c:v>1.4237607337651301E-3</c:v>
                </c:pt>
                <c:pt idx="157">
                  <c:v>1.4237607337651301E-3</c:v>
                </c:pt>
                <c:pt idx="158">
                  <c:v>1.4237607337651301E-3</c:v>
                </c:pt>
                <c:pt idx="159">
                  <c:v>1.4237607337651301E-3</c:v>
                </c:pt>
                <c:pt idx="160">
                  <c:v>1.4237607337651301E-3</c:v>
                </c:pt>
                <c:pt idx="161">
                  <c:v>1.4237607337651301E-3</c:v>
                </c:pt>
                <c:pt idx="162">
                  <c:v>1.4237607337651301E-3</c:v>
                </c:pt>
                <c:pt idx="163">
                  <c:v>1.4237607337651301E-3</c:v>
                </c:pt>
                <c:pt idx="164">
                  <c:v>1.4237607337651301E-3</c:v>
                </c:pt>
                <c:pt idx="165">
                  <c:v>1.4237607337651301E-3</c:v>
                </c:pt>
                <c:pt idx="166">
                  <c:v>1.4237607337651301E-3</c:v>
                </c:pt>
                <c:pt idx="167">
                  <c:v>1.4237607337651301E-3</c:v>
                </c:pt>
                <c:pt idx="168">
                  <c:v>1.4237607337651301E-3</c:v>
                </c:pt>
                <c:pt idx="169">
                  <c:v>1.4237607337651301E-3</c:v>
                </c:pt>
                <c:pt idx="170">
                  <c:v>1.4237607337651301E-3</c:v>
                </c:pt>
                <c:pt idx="171">
                  <c:v>1.4237607337651301E-3</c:v>
                </c:pt>
                <c:pt idx="172">
                  <c:v>1.4237607337651301E-3</c:v>
                </c:pt>
                <c:pt idx="173">
                  <c:v>1.4237607337651301E-3</c:v>
                </c:pt>
                <c:pt idx="174">
                  <c:v>1.4237607337651301E-3</c:v>
                </c:pt>
                <c:pt idx="175">
                  <c:v>1.4237607337651301E-3</c:v>
                </c:pt>
                <c:pt idx="176">
                  <c:v>1.4237607337651301E-3</c:v>
                </c:pt>
                <c:pt idx="177">
                  <c:v>1.4237607337651301E-3</c:v>
                </c:pt>
                <c:pt idx="178">
                  <c:v>1.4237607337651301E-3</c:v>
                </c:pt>
                <c:pt idx="179">
                  <c:v>1.4237607337651301E-3</c:v>
                </c:pt>
                <c:pt idx="180">
                  <c:v>1.4237607337651301E-3</c:v>
                </c:pt>
                <c:pt idx="181">
                  <c:v>1.4237607337651301E-3</c:v>
                </c:pt>
                <c:pt idx="182">
                  <c:v>1.4237607337651301E-3</c:v>
                </c:pt>
                <c:pt idx="183">
                  <c:v>1.4237607337651301E-3</c:v>
                </c:pt>
                <c:pt idx="184">
                  <c:v>1.4237607337651301E-3</c:v>
                </c:pt>
                <c:pt idx="185">
                  <c:v>1.4237607337651301E-3</c:v>
                </c:pt>
                <c:pt idx="186">
                  <c:v>1.4237607337651301E-3</c:v>
                </c:pt>
                <c:pt idx="187">
                  <c:v>1.4237607337651301E-3</c:v>
                </c:pt>
                <c:pt idx="188">
                  <c:v>1.4237607337651301E-3</c:v>
                </c:pt>
                <c:pt idx="189">
                  <c:v>1.4237607337651301E-3</c:v>
                </c:pt>
                <c:pt idx="190">
                  <c:v>1.4237607337651301E-3</c:v>
                </c:pt>
                <c:pt idx="191">
                  <c:v>1.4237607337651301E-3</c:v>
                </c:pt>
                <c:pt idx="192">
                  <c:v>1.4237607337651301E-3</c:v>
                </c:pt>
                <c:pt idx="193">
                  <c:v>1.4237607337651301E-3</c:v>
                </c:pt>
                <c:pt idx="194">
                  <c:v>1.4237607337651301E-3</c:v>
                </c:pt>
                <c:pt idx="195">
                  <c:v>1.4237607337651301E-3</c:v>
                </c:pt>
                <c:pt idx="196">
                  <c:v>1.4237607337651301E-3</c:v>
                </c:pt>
                <c:pt idx="197">
                  <c:v>1.4237607337651301E-3</c:v>
                </c:pt>
                <c:pt idx="198">
                  <c:v>1.4237607337651301E-3</c:v>
                </c:pt>
                <c:pt idx="199">
                  <c:v>1.4237607337651301E-3</c:v>
                </c:pt>
                <c:pt idx="200">
                  <c:v>1.4237607337651301E-3</c:v>
                </c:pt>
                <c:pt idx="201">
                  <c:v>1.4237607337651301E-3</c:v>
                </c:pt>
                <c:pt idx="202">
                  <c:v>1.4237607337651301E-3</c:v>
                </c:pt>
                <c:pt idx="203">
                  <c:v>1.4237607337651301E-3</c:v>
                </c:pt>
                <c:pt idx="204">
                  <c:v>1.4237607337651301E-3</c:v>
                </c:pt>
                <c:pt idx="205">
                  <c:v>1.4237607337651301E-3</c:v>
                </c:pt>
                <c:pt idx="206">
                  <c:v>1.4237607337651301E-3</c:v>
                </c:pt>
                <c:pt idx="207">
                  <c:v>1.4237607337651301E-3</c:v>
                </c:pt>
                <c:pt idx="208">
                  <c:v>1.4237607337651301E-3</c:v>
                </c:pt>
                <c:pt idx="209">
                  <c:v>1.4237607337651301E-3</c:v>
                </c:pt>
                <c:pt idx="210">
                  <c:v>1.4237607337651301E-3</c:v>
                </c:pt>
                <c:pt idx="211">
                  <c:v>1.4237607337651301E-3</c:v>
                </c:pt>
                <c:pt idx="212">
                  <c:v>1.4237607337651301E-3</c:v>
                </c:pt>
                <c:pt idx="213">
                  <c:v>1.4237607337651301E-3</c:v>
                </c:pt>
                <c:pt idx="214">
                  <c:v>1.4237607337651301E-3</c:v>
                </c:pt>
                <c:pt idx="215">
                  <c:v>1.4237607337651301E-3</c:v>
                </c:pt>
                <c:pt idx="216">
                  <c:v>1.4237607337651301E-3</c:v>
                </c:pt>
                <c:pt idx="217">
                  <c:v>1.4237607337651301E-3</c:v>
                </c:pt>
                <c:pt idx="218">
                  <c:v>1.4237607337651301E-3</c:v>
                </c:pt>
                <c:pt idx="219">
                  <c:v>1.4237607337651301E-3</c:v>
                </c:pt>
                <c:pt idx="220">
                  <c:v>1.4237607337651301E-3</c:v>
                </c:pt>
                <c:pt idx="221">
                  <c:v>1.4237607337651301E-3</c:v>
                </c:pt>
                <c:pt idx="222">
                  <c:v>1.4237607337651301E-3</c:v>
                </c:pt>
                <c:pt idx="223">
                  <c:v>1.4237607337651301E-3</c:v>
                </c:pt>
                <c:pt idx="224">
                  <c:v>1.4237607337651301E-3</c:v>
                </c:pt>
                <c:pt idx="225">
                  <c:v>1.4237607337651301E-3</c:v>
                </c:pt>
                <c:pt idx="226">
                  <c:v>1.4237607337651301E-3</c:v>
                </c:pt>
                <c:pt idx="227">
                  <c:v>1.4237607337651301E-3</c:v>
                </c:pt>
                <c:pt idx="228">
                  <c:v>1.4237607337651301E-3</c:v>
                </c:pt>
                <c:pt idx="229">
                  <c:v>1.4237607337651301E-3</c:v>
                </c:pt>
                <c:pt idx="230">
                  <c:v>1.4237607337651301E-3</c:v>
                </c:pt>
                <c:pt idx="231">
                  <c:v>1.4237607337651301E-3</c:v>
                </c:pt>
                <c:pt idx="232">
                  <c:v>1.4237607337651301E-3</c:v>
                </c:pt>
                <c:pt idx="233">
                  <c:v>1.4237607337651301E-3</c:v>
                </c:pt>
                <c:pt idx="234">
                  <c:v>1.4237607337651301E-3</c:v>
                </c:pt>
                <c:pt idx="235">
                  <c:v>1.4237607337651301E-3</c:v>
                </c:pt>
                <c:pt idx="236">
                  <c:v>1.4237607337651301E-3</c:v>
                </c:pt>
                <c:pt idx="237">
                  <c:v>1.4237607337651301E-3</c:v>
                </c:pt>
                <c:pt idx="238">
                  <c:v>1.4237607337651301E-3</c:v>
                </c:pt>
                <c:pt idx="239">
                  <c:v>1.4237607337651301E-3</c:v>
                </c:pt>
                <c:pt idx="240">
                  <c:v>1.4237607337651301E-3</c:v>
                </c:pt>
                <c:pt idx="241">
                  <c:v>1.4237607337651301E-3</c:v>
                </c:pt>
                <c:pt idx="242">
                  <c:v>1.4237607337651301E-3</c:v>
                </c:pt>
                <c:pt idx="243">
                  <c:v>1.4237607337651301E-3</c:v>
                </c:pt>
                <c:pt idx="244">
                  <c:v>1.4237607337651301E-3</c:v>
                </c:pt>
                <c:pt idx="245">
                  <c:v>1.4237607337651301E-3</c:v>
                </c:pt>
                <c:pt idx="246">
                  <c:v>1.4237607337651301E-3</c:v>
                </c:pt>
                <c:pt idx="247">
                  <c:v>1.4237607337651301E-3</c:v>
                </c:pt>
                <c:pt idx="248">
                  <c:v>1.4237607337651301E-3</c:v>
                </c:pt>
                <c:pt idx="249">
                  <c:v>1.4237607337651301E-3</c:v>
                </c:pt>
                <c:pt idx="250">
                  <c:v>1.4237607337651301E-3</c:v>
                </c:pt>
                <c:pt idx="251">
                  <c:v>1.4237607337651301E-3</c:v>
                </c:pt>
                <c:pt idx="252">
                  <c:v>1.4237607337651301E-3</c:v>
                </c:pt>
                <c:pt idx="253">
                  <c:v>1.4237607337651301E-3</c:v>
                </c:pt>
                <c:pt idx="254">
                  <c:v>1.4237607337651301E-3</c:v>
                </c:pt>
                <c:pt idx="255">
                  <c:v>1.4237607337651301E-3</c:v>
                </c:pt>
                <c:pt idx="256">
                  <c:v>1.4237607337651301E-3</c:v>
                </c:pt>
                <c:pt idx="257">
                  <c:v>1.4237607337651301E-3</c:v>
                </c:pt>
                <c:pt idx="258">
                  <c:v>1.4237607337651301E-3</c:v>
                </c:pt>
                <c:pt idx="259">
                  <c:v>1.4237607337651301E-3</c:v>
                </c:pt>
                <c:pt idx="260">
                  <c:v>1.4237607337651301E-3</c:v>
                </c:pt>
                <c:pt idx="261">
                  <c:v>1.4237607337651301E-3</c:v>
                </c:pt>
                <c:pt idx="262">
                  <c:v>1.4237607337651301E-3</c:v>
                </c:pt>
                <c:pt idx="263">
                  <c:v>1.4237607337651301E-3</c:v>
                </c:pt>
                <c:pt idx="264">
                  <c:v>1.4237607337651301E-3</c:v>
                </c:pt>
                <c:pt idx="265">
                  <c:v>1.4237607337651301E-3</c:v>
                </c:pt>
                <c:pt idx="266">
                  <c:v>1.4237607337651301E-3</c:v>
                </c:pt>
                <c:pt idx="267">
                  <c:v>1.4237607337651301E-3</c:v>
                </c:pt>
                <c:pt idx="268">
                  <c:v>1.4237607337651301E-3</c:v>
                </c:pt>
                <c:pt idx="269">
                  <c:v>1.4237607337651301E-3</c:v>
                </c:pt>
                <c:pt idx="270">
                  <c:v>1.4237607337651301E-3</c:v>
                </c:pt>
                <c:pt idx="271">
                  <c:v>1.4237607337651301E-3</c:v>
                </c:pt>
                <c:pt idx="272">
                  <c:v>1.4237607337651301E-3</c:v>
                </c:pt>
                <c:pt idx="273">
                  <c:v>1.4237607337651301E-3</c:v>
                </c:pt>
                <c:pt idx="274">
                  <c:v>1.4237607337651301E-3</c:v>
                </c:pt>
                <c:pt idx="275">
                  <c:v>1.4237607337651301E-3</c:v>
                </c:pt>
                <c:pt idx="276">
                  <c:v>1.4237607337651301E-3</c:v>
                </c:pt>
                <c:pt idx="277">
                  <c:v>1.4237607337651301E-3</c:v>
                </c:pt>
                <c:pt idx="278">
                  <c:v>1.4237607337651301E-3</c:v>
                </c:pt>
                <c:pt idx="279">
                  <c:v>1.4237607337651301E-3</c:v>
                </c:pt>
                <c:pt idx="280">
                  <c:v>1.4237607337651301E-3</c:v>
                </c:pt>
                <c:pt idx="281">
                  <c:v>1.4237607337651301E-3</c:v>
                </c:pt>
                <c:pt idx="282">
                  <c:v>1.4237607337651301E-3</c:v>
                </c:pt>
                <c:pt idx="283">
                  <c:v>1.4237607337651301E-3</c:v>
                </c:pt>
                <c:pt idx="284">
                  <c:v>1.4237607337651301E-3</c:v>
                </c:pt>
                <c:pt idx="285">
                  <c:v>1.4237607337651301E-3</c:v>
                </c:pt>
                <c:pt idx="286">
                  <c:v>1.4237607337651301E-3</c:v>
                </c:pt>
                <c:pt idx="287">
                  <c:v>1.4237607337651301E-3</c:v>
                </c:pt>
                <c:pt idx="288">
                  <c:v>1.4237607337651301E-3</c:v>
                </c:pt>
                <c:pt idx="289">
                  <c:v>1.4237607337651301E-3</c:v>
                </c:pt>
                <c:pt idx="290">
                  <c:v>1.4237607337651301E-3</c:v>
                </c:pt>
                <c:pt idx="291">
                  <c:v>1.4237607337651301E-3</c:v>
                </c:pt>
                <c:pt idx="292">
                  <c:v>1.4237607337651301E-3</c:v>
                </c:pt>
                <c:pt idx="293">
                  <c:v>1.4237607337651301E-3</c:v>
                </c:pt>
                <c:pt idx="294">
                  <c:v>1.4237607337651301E-3</c:v>
                </c:pt>
                <c:pt idx="295">
                  <c:v>1.4237607337651301E-3</c:v>
                </c:pt>
                <c:pt idx="296">
                  <c:v>1.4237607337651301E-3</c:v>
                </c:pt>
                <c:pt idx="297">
                  <c:v>1.4237607337651301E-3</c:v>
                </c:pt>
                <c:pt idx="298">
                  <c:v>1.4237607337651301E-3</c:v>
                </c:pt>
                <c:pt idx="299">
                  <c:v>1.4237607337651301E-3</c:v>
                </c:pt>
                <c:pt idx="300">
                  <c:v>1.4237607337651301E-3</c:v>
                </c:pt>
                <c:pt idx="301">
                  <c:v>1.4237607337651301E-3</c:v>
                </c:pt>
                <c:pt idx="302">
                  <c:v>1.4237607337651301E-3</c:v>
                </c:pt>
                <c:pt idx="303">
                  <c:v>1.4237607337651301E-3</c:v>
                </c:pt>
                <c:pt idx="304">
                  <c:v>1.4237607337651301E-3</c:v>
                </c:pt>
                <c:pt idx="305">
                  <c:v>1.4237607337651301E-3</c:v>
                </c:pt>
                <c:pt idx="306">
                  <c:v>1.4237607337651301E-3</c:v>
                </c:pt>
                <c:pt idx="307">
                  <c:v>1.4237607337651301E-3</c:v>
                </c:pt>
                <c:pt idx="308">
                  <c:v>1.4237607337651301E-3</c:v>
                </c:pt>
                <c:pt idx="309">
                  <c:v>1.4237607337651301E-3</c:v>
                </c:pt>
                <c:pt idx="310">
                  <c:v>1.4237607337651301E-3</c:v>
                </c:pt>
                <c:pt idx="311">
                  <c:v>1.4237607337651301E-3</c:v>
                </c:pt>
                <c:pt idx="312">
                  <c:v>1.4237607337651301E-3</c:v>
                </c:pt>
                <c:pt idx="313">
                  <c:v>1.4237607337651301E-3</c:v>
                </c:pt>
                <c:pt idx="314">
                  <c:v>1.4237607337651301E-3</c:v>
                </c:pt>
                <c:pt idx="315">
                  <c:v>1.4237607337651301E-3</c:v>
                </c:pt>
                <c:pt idx="316">
                  <c:v>1.4237607337651301E-3</c:v>
                </c:pt>
                <c:pt idx="317">
                  <c:v>1.4237607337651301E-3</c:v>
                </c:pt>
                <c:pt idx="318">
                  <c:v>1.4237607337651301E-3</c:v>
                </c:pt>
                <c:pt idx="319">
                  <c:v>1.4237607337651301E-3</c:v>
                </c:pt>
                <c:pt idx="320">
                  <c:v>1.4237607337651301E-3</c:v>
                </c:pt>
                <c:pt idx="321">
                  <c:v>1.4237607337651301E-3</c:v>
                </c:pt>
                <c:pt idx="322">
                  <c:v>1.4237607337651301E-3</c:v>
                </c:pt>
                <c:pt idx="323">
                  <c:v>1.4237607337651301E-3</c:v>
                </c:pt>
                <c:pt idx="324">
                  <c:v>1.4237607337651301E-3</c:v>
                </c:pt>
                <c:pt idx="325">
                  <c:v>1.4237607337651301E-3</c:v>
                </c:pt>
                <c:pt idx="326">
                  <c:v>1.4237607337651301E-3</c:v>
                </c:pt>
                <c:pt idx="327">
                  <c:v>1.4237607337651301E-3</c:v>
                </c:pt>
                <c:pt idx="328">
                  <c:v>1.4237607337651301E-3</c:v>
                </c:pt>
                <c:pt idx="329">
                  <c:v>1.4237607337651301E-3</c:v>
                </c:pt>
                <c:pt idx="330">
                  <c:v>1.4237607337651301E-3</c:v>
                </c:pt>
                <c:pt idx="331">
                  <c:v>1.4237607337651301E-3</c:v>
                </c:pt>
                <c:pt idx="332">
                  <c:v>1.4237607337651301E-3</c:v>
                </c:pt>
                <c:pt idx="333">
                  <c:v>1.4237607337651301E-3</c:v>
                </c:pt>
                <c:pt idx="334">
                  <c:v>1.4237607337651301E-3</c:v>
                </c:pt>
                <c:pt idx="335">
                  <c:v>1.4237607337651301E-3</c:v>
                </c:pt>
                <c:pt idx="336">
                  <c:v>1.4237607337651301E-3</c:v>
                </c:pt>
                <c:pt idx="337">
                  <c:v>1.4237607337651301E-3</c:v>
                </c:pt>
                <c:pt idx="338">
                  <c:v>1.4237607337651301E-3</c:v>
                </c:pt>
                <c:pt idx="339">
                  <c:v>1.4237607337651301E-3</c:v>
                </c:pt>
                <c:pt idx="340">
                  <c:v>1.4237607337651301E-3</c:v>
                </c:pt>
                <c:pt idx="341">
                  <c:v>1.4237607337651301E-3</c:v>
                </c:pt>
                <c:pt idx="342">
                  <c:v>1.4237607337651301E-3</c:v>
                </c:pt>
                <c:pt idx="343">
                  <c:v>1.4237607337651301E-3</c:v>
                </c:pt>
                <c:pt idx="344">
                  <c:v>1.4237607337651301E-3</c:v>
                </c:pt>
                <c:pt idx="345">
                  <c:v>1.4237607337651301E-3</c:v>
                </c:pt>
                <c:pt idx="346">
                  <c:v>1.4237607337651301E-3</c:v>
                </c:pt>
                <c:pt idx="347">
                  <c:v>1.4237607337651301E-3</c:v>
                </c:pt>
                <c:pt idx="348">
                  <c:v>1.4237607337651301E-3</c:v>
                </c:pt>
                <c:pt idx="349">
                  <c:v>1.4237607337651301E-3</c:v>
                </c:pt>
                <c:pt idx="350">
                  <c:v>1.4237607337651301E-3</c:v>
                </c:pt>
                <c:pt idx="351">
                  <c:v>1.4237607337651301E-3</c:v>
                </c:pt>
                <c:pt idx="352">
                  <c:v>1.4237607337651301E-3</c:v>
                </c:pt>
                <c:pt idx="353">
                  <c:v>1.4237607337651301E-3</c:v>
                </c:pt>
                <c:pt idx="354">
                  <c:v>1.4237607337651301E-3</c:v>
                </c:pt>
                <c:pt idx="355">
                  <c:v>1.4237607337651301E-3</c:v>
                </c:pt>
                <c:pt idx="356">
                  <c:v>1.4237607337651301E-3</c:v>
                </c:pt>
                <c:pt idx="357">
                  <c:v>1.4237607337651301E-3</c:v>
                </c:pt>
                <c:pt idx="358">
                  <c:v>1.4237607337651301E-3</c:v>
                </c:pt>
                <c:pt idx="359">
                  <c:v>1.4237607337651301E-3</c:v>
                </c:pt>
                <c:pt idx="360">
                  <c:v>1.4237607337651301E-3</c:v>
                </c:pt>
                <c:pt idx="361">
                  <c:v>1.4237607337651301E-3</c:v>
                </c:pt>
                <c:pt idx="362">
                  <c:v>1.4237607337651301E-3</c:v>
                </c:pt>
                <c:pt idx="363">
                  <c:v>1.4237607337651301E-3</c:v>
                </c:pt>
                <c:pt idx="364">
                  <c:v>1.4237607337651301E-3</c:v>
                </c:pt>
                <c:pt idx="365">
                  <c:v>1.4237607337651301E-3</c:v>
                </c:pt>
                <c:pt idx="366">
                  <c:v>1.4237607337651301E-3</c:v>
                </c:pt>
                <c:pt idx="367">
                  <c:v>1.4237607337651301E-3</c:v>
                </c:pt>
                <c:pt idx="368">
                  <c:v>1.4237607337651301E-3</c:v>
                </c:pt>
                <c:pt idx="369">
                  <c:v>1.4237607337651301E-3</c:v>
                </c:pt>
                <c:pt idx="370">
                  <c:v>1.4237607337651301E-3</c:v>
                </c:pt>
                <c:pt idx="371">
                  <c:v>1.4237607337651301E-3</c:v>
                </c:pt>
                <c:pt idx="372">
                  <c:v>1.4237607337651301E-3</c:v>
                </c:pt>
                <c:pt idx="373">
                  <c:v>1.4237607337651301E-3</c:v>
                </c:pt>
                <c:pt idx="374">
                  <c:v>1.4237607337651301E-3</c:v>
                </c:pt>
                <c:pt idx="375">
                  <c:v>1.4237607337651301E-3</c:v>
                </c:pt>
                <c:pt idx="376">
                  <c:v>1.4237607337651301E-3</c:v>
                </c:pt>
                <c:pt idx="377">
                  <c:v>1.4237607337651301E-3</c:v>
                </c:pt>
                <c:pt idx="378">
                  <c:v>1.4237607337651301E-3</c:v>
                </c:pt>
                <c:pt idx="379">
                  <c:v>1.4237607337651301E-3</c:v>
                </c:pt>
                <c:pt idx="380">
                  <c:v>1.4237607337651301E-3</c:v>
                </c:pt>
                <c:pt idx="381">
                  <c:v>1.4237607337651301E-3</c:v>
                </c:pt>
                <c:pt idx="382">
                  <c:v>1.4237607337651301E-3</c:v>
                </c:pt>
                <c:pt idx="383">
                  <c:v>1.4237607337651301E-3</c:v>
                </c:pt>
                <c:pt idx="384">
                  <c:v>1.4237607337651301E-3</c:v>
                </c:pt>
                <c:pt idx="385">
                  <c:v>1.4237607337651301E-3</c:v>
                </c:pt>
                <c:pt idx="386">
                  <c:v>1.4237607337651301E-3</c:v>
                </c:pt>
                <c:pt idx="387">
                  <c:v>1.4237607337651301E-3</c:v>
                </c:pt>
                <c:pt idx="388">
                  <c:v>1.4237607337651301E-3</c:v>
                </c:pt>
                <c:pt idx="389">
                  <c:v>1.4237607337651301E-3</c:v>
                </c:pt>
                <c:pt idx="390">
                  <c:v>1.4237607337651301E-3</c:v>
                </c:pt>
                <c:pt idx="391">
                  <c:v>1.4237607337651301E-3</c:v>
                </c:pt>
                <c:pt idx="392">
                  <c:v>1.4237607337651301E-3</c:v>
                </c:pt>
                <c:pt idx="393">
                  <c:v>1.4237607337651301E-3</c:v>
                </c:pt>
                <c:pt idx="394">
                  <c:v>1.4237607337651301E-3</c:v>
                </c:pt>
                <c:pt idx="395">
                  <c:v>1.4237607337651301E-3</c:v>
                </c:pt>
                <c:pt idx="396">
                  <c:v>1.4237607337651301E-3</c:v>
                </c:pt>
                <c:pt idx="397">
                  <c:v>1.4237607337651301E-3</c:v>
                </c:pt>
                <c:pt idx="398">
                  <c:v>1.4237607337651301E-3</c:v>
                </c:pt>
                <c:pt idx="399">
                  <c:v>1.4237607337651301E-3</c:v>
                </c:pt>
                <c:pt idx="400">
                  <c:v>1.4237607337651301E-3</c:v>
                </c:pt>
                <c:pt idx="401">
                  <c:v>1.4237607337651301E-3</c:v>
                </c:pt>
                <c:pt idx="402">
                  <c:v>1.4237607337651301E-3</c:v>
                </c:pt>
                <c:pt idx="403">
                  <c:v>1.4237607337651301E-3</c:v>
                </c:pt>
                <c:pt idx="404">
                  <c:v>1.4237607337651301E-3</c:v>
                </c:pt>
                <c:pt idx="405">
                  <c:v>1.4237607337651301E-3</c:v>
                </c:pt>
                <c:pt idx="406">
                  <c:v>1.4237607337651301E-3</c:v>
                </c:pt>
                <c:pt idx="407">
                  <c:v>1.4237607337651301E-3</c:v>
                </c:pt>
                <c:pt idx="408">
                  <c:v>1.4237607337651301E-3</c:v>
                </c:pt>
                <c:pt idx="409">
                  <c:v>1.4237607337651301E-3</c:v>
                </c:pt>
                <c:pt idx="410">
                  <c:v>1.4237607337651301E-3</c:v>
                </c:pt>
                <c:pt idx="411">
                  <c:v>1.4237607337651301E-3</c:v>
                </c:pt>
                <c:pt idx="412">
                  <c:v>1.4237607337651301E-3</c:v>
                </c:pt>
                <c:pt idx="413">
                  <c:v>1.4237607337651301E-3</c:v>
                </c:pt>
                <c:pt idx="414">
                  <c:v>1.4237607337651301E-3</c:v>
                </c:pt>
                <c:pt idx="415">
                  <c:v>1.4237607337651301E-3</c:v>
                </c:pt>
                <c:pt idx="416">
                  <c:v>1.4237607337651301E-3</c:v>
                </c:pt>
                <c:pt idx="417">
                  <c:v>1.4237607337651301E-3</c:v>
                </c:pt>
                <c:pt idx="418">
                  <c:v>1.4237607337651301E-3</c:v>
                </c:pt>
                <c:pt idx="419">
                  <c:v>1.4237607337651301E-3</c:v>
                </c:pt>
                <c:pt idx="420">
                  <c:v>1.4237607337651301E-3</c:v>
                </c:pt>
                <c:pt idx="421">
                  <c:v>1.4237607337651301E-3</c:v>
                </c:pt>
                <c:pt idx="422">
                  <c:v>1.4237607337651301E-3</c:v>
                </c:pt>
                <c:pt idx="423">
                  <c:v>1.4237607337651301E-3</c:v>
                </c:pt>
                <c:pt idx="424">
                  <c:v>1.4237607337651301E-3</c:v>
                </c:pt>
                <c:pt idx="425">
                  <c:v>1.4237607337651301E-3</c:v>
                </c:pt>
                <c:pt idx="426">
                  <c:v>1.4237607337651301E-3</c:v>
                </c:pt>
                <c:pt idx="427">
                  <c:v>1.4237607337651301E-3</c:v>
                </c:pt>
                <c:pt idx="428">
                  <c:v>1.4237607337651301E-3</c:v>
                </c:pt>
                <c:pt idx="429">
                  <c:v>1.4237607337651301E-3</c:v>
                </c:pt>
                <c:pt idx="430">
                  <c:v>1.4237607337651301E-3</c:v>
                </c:pt>
                <c:pt idx="431">
                  <c:v>1.4237607337651301E-3</c:v>
                </c:pt>
                <c:pt idx="432">
                  <c:v>1.4237607337651301E-3</c:v>
                </c:pt>
                <c:pt idx="433">
                  <c:v>1.4237607337651301E-3</c:v>
                </c:pt>
                <c:pt idx="434">
                  <c:v>1.4237607337651301E-3</c:v>
                </c:pt>
                <c:pt idx="435">
                  <c:v>1.4237607337651301E-3</c:v>
                </c:pt>
                <c:pt idx="436">
                  <c:v>1.4237607337651301E-3</c:v>
                </c:pt>
                <c:pt idx="437">
                  <c:v>1.4237607337651301E-3</c:v>
                </c:pt>
                <c:pt idx="438">
                  <c:v>1.4237607337651301E-3</c:v>
                </c:pt>
                <c:pt idx="439">
                  <c:v>1.4237607337651301E-3</c:v>
                </c:pt>
                <c:pt idx="440">
                  <c:v>1.4237607337651301E-3</c:v>
                </c:pt>
                <c:pt idx="441">
                  <c:v>1.4237607337651301E-3</c:v>
                </c:pt>
                <c:pt idx="442">
                  <c:v>1.4237607337651301E-3</c:v>
                </c:pt>
                <c:pt idx="443">
                  <c:v>1.4237607337651301E-3</c:v>
                </c:pt>
                <c:pt idx="444">
                  <c:v>1.4237607337651301E-3</c:v>
                </c:pt>
                <c:pt idx="445">
                  <c:v>1.4237607337651301E-3</c:v>
                </c:pt>
                <c:pt idx="446">
                  <c:v>1.4237607337651301E-3</c:v>
                </c:pt>
                <c:pt idx="447">
                  <c:v>1.4237607337651301E-3</c:v>
                </c:pt>
                <c:pt idx="448">
                  <c:v>1.4237607337651301E-3</c:v>
                </c:pt>
                <c:pt idx="449">
                  <c:v>1.4237607337651301E-3</c:v>
                </c:pt>
                <c:pt idx="450">
                  <c:v>1.4237607337651301E-3</c:v>
                </c:pt>
                <c:pt idx="451">
                  <c:v>1.4237607337651301E-3</c:v>
                </c:pt>
                <c:pt idx="452">
                  <c:v>1.4237607337651301E-3</c:v>
                </c:pt>
                <c:pt idx="453">
                  <c:v>1.4237607337651301E-3</c:v>
                </c:pt>
                <c:pt idx="454">
                  <c:v>1.4237607337651301E-3</c:v>
                </c:pt>
                <c:pt idx="455">
                  <c:v>1.4237607337651301E-3</c:v>
                </c:pt>
                <c:pt idx="456">
                  <c:v>1.4237607337651301E-3</c:v>
                </c:pt>
                <c:pt idx="457">
                  <c:v>1.4237607337651301E-3</c:v>
                </c:pt>
                <c:pt idx="458">
                  <c:v>1.4237607337651301E-3</c:v>
                </c:pt>
                <c:pt idx="459">
                  <c:v>1.4237607337651301E-3</c:v>
                </c:pt>
                <c:pt idx="460">
                  <c:v>1.4237607337651301E-3</c:v>
                </c:pt>
                <c:pt idx="461">
                  <c:v>1.4237607337651301E-3</c:v>
                </c:pt>
                <c:pt idx="462">
                  <c:v>1.4237607337651301E-3</c:v>
                </c:pt>
                <c:pt idx="463">
                  <c:v>1.4237607337651301E-3</c:v>
                </c:pt>
                <c:pt idx="464">
                  <c:v>1.4237607337651301E-3</c:v>
                </c:pt>
                <c:pt idx="465">
                  <c:v>1.4237607337651301E-3</c:v>
                </c:pt>
                <c:pt idx="466">
                  <c:v>1.4237607337651301E-3</c:v>
                </c:pt>
                <c:pt idx="467">
                  <c:v>1.4237607337651301E-3</c:v>
                </c:pt>
                <c:pt idx="468">
                  <c:v>1.4237607337651301E-3</c:v>
                </c:pt>
                <c:pt idx="469">
                  <c:v>1.4237607337651301E-3</c:v>
                </c:pt>
                <c:pt idx="470">
                  <c:v>1.4237607337651301E-3</c:v>
                </c:pt>
                <c:pt idx="471">
                  <c:v>1.4237607337651301E-3</c:v>
                </c:pt>
                <c:pt idx="472">
                  <c:v>1.4237607337651301E-3</c:v>
                </c:pt>
                <c:pt idx="473">
                  <c:v>1.4237607337651301E-3</c:v>
                </c:pt>
                <c:pt idx="474">
                  <c:v>1.4237607337651301E-3</c:v>
                </c:pt>
                <c:pt idx="475">
                  <c:v>1.4237607337651301E-3</c:v>
                </c:pt>
                <c:pt idx="476">
                  <c:v>1.4237607337651301E-3</c:v>
                </c:pt>
                <c:pt idx="477">
                  <c:v>1.4237607337651301E-3</c:v>
                </c:pt>
                <c:pt idx="478">
                  <c:v>1.4237607337651301E-3</c:v>
                </c:pt>
                <c:pt idx="479">
                  <c:v>1.4237607337651301E-3</c:v>
                </c:pt>
                <c:pt idx="480">
                  <c:v>1.4237607337651301E-3</c:v>
                </c:pt>
                <c:pt idx="481">
                  <c:v>1.4237607337651301E-3</c:v>
                </c:pt>
                <c:pt idx="482">
                  <c:v>1.4237607337651301E-3</c:v>
                </c:pt>
                <c:pt idx="483">
                  <c:v>1.4237607337651301E-3</c:v>
                </c:pt>
                <c:pt idx="484">
                  <c:v>1.4237607337651301E-3</c:v>
                </c:pt>
                <c:pt idx="485">
                  <c:v>1.4237607337651301E-3</c:v>
                </c:pt>
                <c:pt idx="486">
                  <c:v>1.4237607337651301E-3</c:v>
                </c:pt>
                <c:pt idx="487">
                  <c:v>1.4237607337651301E-3</c:v>
                </c:pt>
                <c:pt idx="488">
                  <c:v>1.4237607337651301E-3</c:v>
                </c:pt>
                <c:pt idx="489">
                  <c:v>1.4237607337651301E-3</c:v>
                </c:pt>
                <c:pt idx="490">
                  <c:v>1.4237607337651301E-3</c:v>
                </c:pt>
                <c:pt idx="491">
                  <c:v>1.4237607337651301E-3</c:v>
                </c:pt>
                <c:pt idx="492">
                  <c:v>1.4237607337651301E-3</c:v>
                </c:pt>
                <c:pt idx="493">
                  <c:v>1.4237607337651301E-3</c:v>
                </c:pt>
                <c:pt idx="494">
                  <c:v>1.4237607337651301E-3</c:v>
                </c:pt>
                <c:pt idx="495">
                  <c:v>1.4237607337651301E-3</c:v>
                </c:pt>
                <c:pt idx="496">
                  <c:v>1.4237607337651301E-3</c:v>
                </c:pt>
                <c:pt idx="497">
                  <c:v>1.4237607337651301E-3</c:v>
                </c:pt>
                <c:pt idx="498">
                  <c:v>1.4237607337651301E-3</c:v>
                </c:pt>
                <c:pt idx="499">
                  <c:v>1.4237607337651301E-3</c:v>
                </c:pt>
                <c:pt idx="500">
                  <c:v>1.4237607337651301E-3</c:v>
                </c:pt>
                <c:pt idx="501">
                  <c:v>1.4237607337651301E-3</c:v>
                </c:pt>
                <c:pt idx="502">
                  <c:v>1.4237607337651301E-3</c:v>
                </c:pt>
                <c:pt idx="503">
                  <c:v>1.4237607337651301E-3</c:v>
                </c:pt>
                <c:pt idx="504">
                  <c:v>1.4237607337651301E-3</c:v>
                </c:pt>
                <c:pt idx="505">
                  <c:v>1.4237607337651301E-3</c:v>
                </c:pt>
                <c:pt idx="506">
                  <c:v>1.4237607337651301E-3</c:v>
                </c:pt>
                <c:pt idx="507">
                  <c:v>1.4237607337651301E-3</c:v>
                </c:pt>
                <c:pt idx="508">
                  <c:v>1.4237607337651301E-3</c:v>
                </c:pt>
                <c:pt idx="509">
                  <c:v>1.4237607337651301E-3</c:v>
                </c:pt>
                <c:pt idx="510">
                  <c:v>1.4237607337651301E-3</c:v>
                </c:pt>
                <c:pt idx="511">
                  <c:v>1.4237607337651301E-3</c:v>
                </c:pt>
                <c:pt idx="512">
                  <c:v>1.4237607337651301E-3</c:v>
                </c:pt>
                <c:pt idx="513">
                  <c:v>1.4237607337651301E-3</c:v>
                </c:pt>
                <c:pt idx="514">
                  <c:v>1.4237607337651301E-3</c:v>
                </c:pt>
                <c:pt idx="515">
                  <c:v>1.4237607337651301E-3</c:v>
                </c:pt>
                <c:pt idx="516">
                  <c:v>1.4237607337651301E-3</c:v>
                </c:pt>
                <c:pt idx="517">
                  <c:v>1.4237607337651301E-3</c:v>
                </c:pt>
                <c:pt idx="518">
                  <c:v>1.4237607337651301E-3</c:v>
                </c:pt>
                <c:pt idx="519">
                  <c:v>1.4237607337651301E-3</c:v>
                </c:pt>
                <c:pt idx="520">
                  <c:v>1.4237607337651301E-3</c:v>
                </c:pt>
                <c:pt idx="521">
                  <c:v>1.4237607337651301E-3</c:v>
                </c:pt>
                <c:pt idx="522">
                  <c:v>1.4237607337651301E-3</c:v>
                </c:pt>
                <c:pt idx="523">
                  <c:v>1.4237607337651301E-3</c:v>
                </c:pt>
                <c:pt idx="524">
                  <c:v>1.4237607337651301E-3</c:v>
                </c:pt>
                <c:pt idx="525">
                  <c:v>1.4237607337651301E-3</c:v>
                </c:pt>
                <c:pt idx="526">
                  <c:v>1.4237607337651301E-3</c:v>
                </c:pt>
                <c:pt idx="527">
                  <c:v>1.4237607337651301E-3</c:v>
                </c:pt>
                <c:pt idx="528">
                  <c:v>1.4237607337651301E-3</c:v>
                </c:pt>
                <c:pt idx="529">
                  <c:v>1.4237607337651301E-3</c:v>
                </c:pt>
                <c:pt idx="530">
                  <c:v>1.4237607337651301E-3</c:v>
                </c:pt>
                <c:pt idx="531">
                  <c:v>1.4237607337651301E-3</c:v>
                </c:pt>
                <c:pt idx="532">
                  <c:v>1.4237607337651301E-3</c:v>
                </c:pt>
                <c:pt idx="533">
                  <c:v>1.4237607337651301E-3</c:v>
                </c:pt>
                <c:pt idx="534">
                  <c:v>1.4237607337651301E-3</c:v>
                </c:pt>
                <c:pt idx="535">
                  <c:v>1.4237607337651301E-3</c:v>
                </c:pt>
                <c:pt idx="536">
                  <c:v>1.4237607337651301E-3</c:v>
                </c:pt>
                <c:pt idx="537">
                  <c:v>1.4237607337651301E-3</c:v>
                </c:pt>
                <c:pt idx="538">
                  <c:v>1.4237607337651301E-3</c:v>
                </c:pt>
                <c:pt idx="539">
                  <c:v>1.4237607337651301E-3</c:v>
                </c:pt>
                <c:pt idx="540">
                  <c:v>1.4237607337651301E-3</c:v>
                </c:pt>
                <c:pt idx="541">
                  <c:v>1.4237607337651301E-3</c:v>
                </c:pt>
                <c:pt idx="542">
                  <c:v>1.4237607337651301E-3</c:v>
                </c:pt>
                <c:pt idx="543">
                  <c:v>1.4237607337651301E-3</c:v>
                </c:pt>
                <c:pt idx="544">
                  <c:v>1.4237607337651301E-3</c:v>
                </c:pt>
                <c:pt idx="545">
                  <c:v>1.4237607337651301E-3</c:v>
                </c:pt>
                <c:pt idx="546">
                  <c:v>1.4237607337651301E-3</c:v>
                </c:pt>
                <c:pt idx="547">
                  <c:v>1.4237607337651301E-3</c:v>
                </c:pt>
                <c:pt idx="548">
                  <c:v>1.4237607337651301E-3</c:v>
                </c:pt>
                <c:pt idx="549">
                  <c:v>1.4237607337651301E-3</c:v>
                </c:pt>
                <c:pt idx="550">
                  <c:v>1.4237607337651301E-3</c:v>
                </c:pt>
                <c:pt idx="551">
                  <c:v>1.4237607337651301E-3</c:v>
                </c:pt>
                <c:pt idx="552">
                  <c:v>1.4237607337651301E-3</c:v>
                </c:pt>
                <c:pt idx="553">
                  <c:v>1.4237607337651301E-3</c:v>
                </c:pt>
                <c:pt idx="554">
                  <c:v>1.4237607337651301E-3</c:v>
                </c:pt>
                <c:pt idx="555">
                  <c:v>1.4237607337651301E-3</c:v>
                </c:pt>
                <c:pt idx="556">
                  <c:v>1.4237607337651301E-3</c:v>
                </c:pt>
                <c:pt idx="557">
                  <c:v>1.4237607337651301E-3</c:v>
                </c:pt>
                <c:pt idx="558">
                  <c:v>1.4237607337651301E-3</c:v>
                </c:pt>
                <c:pt idx="559">
                  <c:v>1.4237607337651301E-3</c:v>
                </c:pt>
                <c:pt idx="560">
                  <c:v>1.4237607337651301E-3</c:v>
                </c:pt>
                <c:pt idx="561">
                  <c:v>1.4237607337651301E-3</c:v>
                </c:pt>
                <c:pt idx="562">
                  <c:v>1.4237607337651301E-3</c:v>
                </c:pt>
                <c:pt idx="563">
                  <c:v>1.4237607337651301E-3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3-4417-A7E4-47DF091ED93D}"/>
            </c:ext>
          </c:extLst>
        </c:ser>
        <c:ser>
          <c:idx val="6"/>
          <c:order val="2"/>
          <c:spPr>
            <a:ln w="12700" cap="rnd">
              <a:solidFill>
                <a:schemeClr val="accent5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Variáveis!$B$13:$B$576</c:f>
              <c:numCache>
                <c:formatCode>m/d/yyyy</c:formatCode>
                <c:ptCount val="564"/>
                <c:pt idx="0">
                  <c:v>40126</c:v>
                </c:pt>
                <c:pt idx="1">
                  <c:v>40133</c:v>
                </c:pt>
                <c:pt idx="2">
                  <c:v>40140</c:v>
                </c:pt>
                <c:pt idx="3">
                  <c:v>40147</c:v>
                </c:pt>
                <c:pt idx="4">
                  <c:v>40154</c:v>
                </c:pt>
                <c:pt idx="5">
                  <c:v>40161</c:v>
                </c:pt>
                <c:pt idx="6">
                  <c:v>40168</c:v>
                </c:pt>
                <c:pt idx="7">
                  <c:v>40175</c:v>
                </c:pt>
                <c:pt idx="8">
                  <c:v>40182</c:v>
                </c:pt>
                <c:pt idx="9">
                  <c:v>40189</c:v>
                </c:pt>
                <c:pt idx="10">
                  <c:v>40196</c:v>
                </c:pt>
                <c:pt idx="11">
                  <c:v>40203</c:v>
                </c:pt>
                <c:pt idx="12">
                  <c:v>40210</c:v>
                </c:pt>
                <c:pt idx="13">
                  <c:v>40217</c:v>
                </c:pt>
                <c:pt idx="14">
                  <c:v>40224</c:v>
                </c:pt>
                <c:pt idx="15">
                  <c:v>40231</c:v>
                </c:pt>
                <c:pt idx="16">
                  <c:v>40238</c:v>
                </c:pt>
                <c:pt idx="17">
                  <c:v>40245</c:v>
                </c:pt>
                <c:pt idx="18">
                  <c:v>40252</c:v>
                </c:pt>
                <c:pt idx="19">
                  <c:v>40259</c:v>
                </c:pt>
                <c:pt idx="20">
                  <c:v>40266</c:v>
                </c:pt>
                <c:pt idx="21">
                  <c:v>40273</c:v>
                </c:pt>
                <c:pt idx="22">
                  <c:v>40280</c:v>
                </c:pt>
                <c:pt idx="23">
                  <c:v>40287</c:v>
                </c:pt>
                <c:pt idx="24">
                  <c:v>40294</c:v>
                </c:pt>
                <c:pt idx="25">
                  <c:v>40301</c:v>
                </c:pt>
                <c:pt idx="26">
                  <c:v>40308</c:v>
                </c:pt>
                <c:pt idx="27">
                  <c:v>40315</c:v>
                </c:pt>
                <c:pt idx="28">
                  <c:v>40322</c:v>
                </c:pt>
                <c:pt idx="29">
                  <c:v>40329</c:v>
                </c:pt>
                <c:pt idx="30">
                  <c:v>40336</c:v>
                </c:pt>
                <c:pt idx="31">
                  <c:v>40343</c:v>
                </c:pt>
                <c:pt idx="32">
                  <c:v>40350</c:v>
                </c:pt>
                <c:pt idx="33">
                  <c:v>40357</c:v>
                </c:pt>
                <c:pt idx="34">
                  <c:v>40364</c:v>
                </c:pt>
                <c:pt idx="35">
                  <c:v>40371</c:v>
                </c:pt>
                <c:pt idx="36">
                  <c:v>40378</c:v>
                </c:pt>
                <c:pt idx="37">
                  <c:v>40385</c:v>
                </c:pt>
                <c:pt idx="38">
                  <c:v>40392</c:v>
                </c:pt>
                <c:pt idx="39">
                  <c:v>40399</c:v>
                </c:pt>
                <c:pt idx="40">
                  <c:v>40406</c:v>
                </c:pt>
                <c:pt idx="41">
                  <c:v>40413</c:v>
                </c:pt>
                <c:pt idx="42">
                  <c:v>40420</c:v>
                </c:pt>
                <c:pt idx="43">
                  <c:v>40427</c:v>
                </c:pt>
                <c:pt idx="44">
                  <c:v>40434</c:v>
                </c:pt>
                <c:pt idx="45">
                  <c:v>40441</c:v>
                </c:pt>
                <c:pt idx="46">
                  <c:v>40448</c:v>
                </c:pt>
                <c:pt idx="47">
                  <c:v>40455</c:v>
                </c:pt>
                <c:pt idx="48">
                  <c:v>40462</c:v>
                </c:pt>
                <c:pt idx="49">
                  <c:v>40469</c:v>
                </c:pt>
                <c:pt idx="50">
                  <c:v>40476</c:v>
                </c:pt>
                <c:pt idx="51">
                  <c:v>40483</c:v>
                </c:pt>
                <c:pt idx="52">
                  <c:v>40490</c:v>
                </c:pt>
                <c:pt idx="53">
                  <c:v>40497</c:v>
                </c:pt>
                <c:pt idx="54">
                  <c:v>40504</c:v>
                </c:pt>
                <c:pt idx="55">
                  <c:v>40511</c:v>
                </c:pt>
                <c:pt idx="56">
                  <c:v>40518</c:v>
                </c:pt>
                <c:pt idx="57">
                  <c:v>40525</c:v>
                </c:pt>
                <c:pt idx="58">
                  <c:v>40532</c:v>
                </c:pt>
                <c:pt idx="59">
                  <c:v>40539</c:v>
                </c:pt>
                <c:pt idx="60">
                  <c:v>40546</c:v>
                </c:pt>
                <c:pt idx="61">
                  <c:v>40553</c:v>
                </c:pt>
                <c:pt idx="62">
                  <c:v>40560</c:v>
                </c:pt>
                <c:pt idx="63">
                  <c:v>40567</c:v>
                </c:pt>
                <c:pt idx="64">
                  <c:v>40574</c:v>
                </c:pt>
                <c:pt idx="65">
                  <c:v>40581</c:v>
                </c:pt>
                <c:pt idx="66">
                  <c:v>40588</c:v>
                </c:pt>
                <c:pt idx="67">
                  <c:v>40595</c:v>
                </c:pt>
                <c:pt idx="68">
                  <c:v>40602</c:v>
                </c:pt>
                <c:pt idx="69">
                  <c:v>40609</c:v>
                </c:pt>
                <c:pt idx="70">
                  <c:v>40616</c:v>
                </c:pt>
                <c:pt idx="71">
                  <c:v>40623</c:v>
                </c:pt>
                <c:pt idx="72">
                  <c:v>40630</c:v>
                </c:pt>
                <c:pt idx="73">
                  <c:v>40637</c:v>
                </c:pt>
                <c:pt idx="74">
                  <c:v>40644</c:v>
                </c:pt>
                <c:pt idx="75">
                  <c:v>40651</c:v>
                </c:pt>
                <c:pt idx="76">
                  <c:v>40658</c:v>
                </c:pt>
                <c:pt idx="77">
                  <c:v>40665</c:v>
                </c:pt>
                <c:pt idx="78">
                  <c:v>40672</c:v>
                </c:pt>
                <c:pt idx="79">
                  <c:v>40679</c:v>
                </c:pt>
                <c:pt idx="80">
                  <c:v>40686</c:v>
                </c:pt>
                <c:pt idx="81">
                  <c:v>40693</c:v>
                </c:pt>
                <c:pt idx="82">
                  <c:v>40700</c:v>
                </c:pt>
                <c:pt idx="83">
                  <c:v>40707</c:v>
                </c:pt>
                <c:pt idx="84">
                  <c:v>40714</c:v>
                </c:pt>
                <c:pt idx="85">
                  <c:v>40721</c:v>
                </c:pt>
                <c:pt idx="86">
                  <c:v>40728</c:v>
                </c:pt>
                <c:pt idx="87">
                  <c:v>40735</c:v>
                </c:pt>
                <c:pt idx="88">
                  <c:v>40742</c:v>
                </c:pt>
                <c:pt idx="89">
                  <c:v>40749</c:v>
                </c:pt>
                <c:pt idx="90">
                  <c:v>40756</c:v>
                </c:pt>
                <c:pt idx="91">
                  <c:v>40763</c:v>
                </c:pt>
                <c:pt idx="92">
                  <c:v>40770</c:v>
                </c:pt>
                <c:pt idx="93">
                  <c:v>40777</c:v>
                </c:pt>
                <c:pt idx="94">
                  <c:v>40784</c:v>
                </c:pt>
                <c:pt idx="95">
                  <c:v>40791</c:v>
                </c:pt>
                <c:pt idx="96">
                  <c:v>40798</c:v>
                </c:pt>
                <c:pt idx="97">
                  <c:v>40805</c:v>
                </c:pt>
                <c:pt idx="98">
                  <c:v>40812</c:v>
                </c:pt>
                <c:pt idx="99">
                  <c:v>40819</c:v>
                </c:pt>
                <c:pt idx="100">
                  <c:v>40826</c:v>
                </c:pt>
                <c:pt idx="101">
                  <c:v>40833</c:v>
                </c:pt>
                <c:pt idx="102">
                  <c:v>40840</c:v>
                </c:pt>
                <c:pt idx="103">
                  <c:v>40847</c:v>
                </c:pt>
                <c:pt idx="104">
                  <c:v>40854</c:v>
                </c:pt>
                <c:pt idx="105">
                  <c:v>40861</c:v>
                </c:pt>
                <c:pt idx="106">
                  <c:v>40868</c:v>
                </c:pt>
                <c:pt idx="107">
                  <c:v>40875</c:v>
                </c:pt>
                <c:pt idx="108">
                  <c:v>40882</c:v>
                </c:pt>
                <c:pt idx="109">
                  <c:v>40889</c:v>
                </c:pt>
                <c:pt idx="110">
                  <c:v>40896</c:v>
                </c:pt>
                <c:pt idx="111">
                  <c:v>40903</c:v>
                </c:pt>
                <c:pt idx="112">
                  <c:v>40910</c:v>
                </c:pt>
                <c:pt idx="113">
                  <c:v>40917</c:v>
                </c:pt>
                <c:pt idx="114">
                  <c:v>40924</c:v>
                </c:pt>
                <c:pt idx="115">
                  <c:v>40931</c:v>
                </c:pt>
                <c:pt idx="116">
                  <c:v>40938</c:v>
                </c:pt>
                <c:pt idx="117">
                  <c:v>40945</c:v>
                </c:pt>
                <c:pt idx="118">
                  <c:v>40952</c:v>
                </c:pt>
                <c:pt idx="119">
                  <c:v>40959</c:v>
                </c:pt>
                <c:pt idx="120">
                  <c:v>40966</c:v>
                </c:pt>
                <c:pt idx="121">
                  <c:v>40973</c:v>
                </c:pt>
                <c:pt idx="122">
                  <c:v>40980</c:v>
                </c:pt>
                <c:pt idx="123">
                  <c:v>40987</c:v>
                </c:pt>
                <c:pt idx="124">
                  <c:v>40994</c:v>
                </c:pt>
                <c:pt idx="125">
                  <c:v>41001</c:v>
                </c:pt>
                <c:pt idx="126">
                  <c:v>41008</c:v>
                </c:pt>
                <c:pt idx="127">
                  <c:v>41015</c:v>
                </c:pt>
                <c:pt idx="128">
                  <c:v>41022</c:v>
                </c:pt>
                <c:pt idx="129">
                  <c:v>41029</c:v>
                </c:pt>
                <c:pt idx="130">
                  <c:v>41036</c:v>
                </c:pt>
                <c:pt idx="131">
                  <c:v>41043</c:v>
                </c:pt>
                <c:pt idx="132">
                  <c:v>41050</c:v>
                </c:pt>
                <c:pt idx="133">
                  <c:v>41057</c:v>
                </c:pt>
                <c:pt idx="134">
                  <c:v>41064</c:v>
                </c:pt>
                <c:pt idx="135">
                  <c:v>41071</c:v>
                </c:pt>
                <c:pt idx="136">
                  <c:v>41078</c:v>
                </c:pt>
                <c:pt idx="137">
                  <c:v>41085</c:v>
                </c:pt>
                <c:pt idx="138">
                  <c:v>41092</c:v>
                </c:pt>
                <c:pt idx="139">
                  <c:v>41099</c:v>
                </c:pt>
                <c:pt idx="140">
                  <c:v>41106</c:v>
                </c:pt>
                <c:pt idx="141">
                  <c:v>41113</c:v>
                </c:pt>
                <c:pt idx="142">
                  <c:v>41120</c:v>
                </c:pt>
                <c:pt idx="143">
                  <c:v>41127</c:v>
                </c:pt>
                <c:pt idx="144">
                  <c:v>41134</c:v>
                </c:pt>
                <c:pt idx="145">
                  <c:v>41141</c:v>
                </c:pt>
                <c:pt idx="146">
                  <c:v>41148</c:v>
                </c:pt>
                <c:pt idx="147">
                  <c:v>41155</c:v>
                </c:pt>
                <c:pt idx="148">
                  <c:v>41162</c:v>
                </c:pt>
                <c:pt idx="149">
                  <c:v>41169</c:v>
                </c:pt>
                <c:pt idx="150">
                  <c:v>41176</c:v>
                </c:pt>
                <c:pt idx="151">
                  <c:v>41183</c:v>
                </c:pt>
                <c:pt idx="152">
                  <c:v>41190</c:v>
                </c:pt>
                <c:pt idx="153">
                  <c:v>41197</c:v>
                </c:pt>
                <c:pt idx="154">
                  <c:v>41204</c:v>
                </c:pt>
                <c:pt idx="155">
                  <c:v>41211</c:v>
                </c:pt>
                <c:pt idx="156">
                  <c:v>41218</c:v>
                </c:pt>
                <c:pt idx="157">
                  <c:v>41225</c:v>
                </c:pt>
                <c:pt idx="158">
                  <c:v>41232</c:v>
                </c:pt>
                <c:pt idx="159">
                  <c:v>41239</c:v>
                </c:pt>
                <c:pt idx="160">
                  <c:v>41246</c:v>
                </c:pt>
                <c:pt idx="161">
                  <c:v>41253</c:v>
                </c:pt>
                <c:pt idx="162">
                  <c:v>41260</c:v>
                </c:pt>
                <c:pt idx="163">
                  <c:v>41267</c:v>
                </c:pt>
                <c:pt idx="164">
                  <c:v>41274</c:v>
                </c:pt>
                <c:pt idx="165">
                  <c:v>41281</c:v>
                </c:pt>
                <c:pt idx="166">
                  <c:v>41288</c:v>
                </c:pt>
                <c:pt idx="167">
                  <c:v>41295</c:v>
                </c:pt>
                <c:pt idx="168">
                  <c:v>41302</c:v>
                </c:pt>
                <c:pt idx="169">
                  <c:v>41309</c:v>
                </c:pt>
                <c:pt idx="170">
                  <c:v>41316</c:v>
                </c:pt>
                <c:pt idx="171">
                  <c:v>41323</c:v>
                </c:pt>
                <c:pt idx="172">
                  <c:v>41330</c:v>
                </c:pt>
                <c:pt idx="173">
                  <c:v>41337</c:v>
                </c:pt>
                <c:pt idx="174">
                  <c:v>41344</c:v>
                </c:pt>
                <c:pt idx="175">
                  <c:v>41351</c:v>
                </c:pt>
                <c:pt idx="176">
                  <c:v>41358</c:v>
                </c:pt>
                <c:pt idx="177">
                  <c:v>41365</c:v>
                </c:pt>
                <c:pt idx="178">
                  <c:v>41372</c:v>
                </c:pt>
                <c:pt idx="179">
                  <c:v>41379</c:v>
                </c:pt>
                <c:pt idx="180">
                  <c:v>41386</c:v>
                </c:pt>
                <c:pt idx="181">
                  <c:v>41393</c:v>
                </c:pt>
                <c:pt idx="182">
                  <c:v>41400</c:v>
                </c:pt>
                <c:pt idx="183">
                  <c:v>41407</c:v>
                </c:pt>
                <c:pt idx="184">
                  <c:v>41414</c:v>
                </c:pt>
                <c:pt idx="185">
                  <c:v>41421</c:v>
                </c:pt>
                <c:pt idx="186">
                  <c:v>41428</c:v>
                </c:pt>
                <c:pt idx="187">
                  <c:v>41435</c:v>
                </c:pt>
                <c:pt idx="188">
                  <c:v>41442</c:v>
                </c:pt>
                <c:pt idx="189">
                  <c:v>41449</c:v>
                </c:pt>
                <c:pt idx="190">
                  <c:v>41456</c:v>
                </c:pt>
                <c:pt idx="191">
                  <c:v>41463</c:v>
                </c:pt>
                <c:pt idx="192">
                  <c:v>41470</c:v>
                </c:pt>
                <c:pt idx="193">
                  <c:v>41477</c:v>
                </c:pt>
                <c:pt idx="194">
                  <c:v>41484</c:v>
                </c:pt>
                <c:pt idx="195">
                  <c:v>41491</c:v>
                </c:pt>
                <c:pt idx="196">
                  <c:v>41498</c:v>
                </c:pt>
                <c:pt idx="197">
                  <c:v>41505</c:v>
                </c:pt>
                <c:pt idx="198">
                  <c:v>41512</c:v>
                </c:pt>
                <c:pt idx="199">
                  <c:v>41519</c:v>
                </c:pt>
                <c:pt idx="200">
                  <c:v>41526</c:v>
                </c:pt>
                <c:pt idx="201">
                  <c:v>41533</c:v>
                </c:pt>
                <c:pt idx="202">
                  <c:v>41540</c:v>
                </c:pt>
                <c:pt idx="203">
                  <c:v>41547</c:v>
                </c:pt>
                <c:pt idx="204">
                  <c:v>41554</c:v>
                </c:pt>
                <c:pt idx="205">
                  <c:v>41561</c:v>
                </c:pt>
                <c:pt idx="206">
                  <c:v>41568</c:v>
                </c:pt>
                <c:pt idx="207">
                  <c:v>41575</c:v>
                </c:pt>
                <c:pt idx="208">
                  <c:v>41582</c:v>
                </c:pt>
                <c:pt idx="209">
                  <c:v>41589</c:v>
                </c:pt>
                <c:pt idx="210">
                  <c:v>41596</c:v>
                </c:pt>
                <c:pt idx="211">
                  <c:v>41603</c:v>
                </c:pt>
                <c:pt idx="212">
                  <c:v>41610</c:v>
                </c:pt>
                <c:pt idx="213">
                  <c:v>41617</c:v>
                </c:pt>
                <c:pt idx="214">
                  <c:v>41624</c:v>
                </c:pt>
                <c:pt idx="215">
                  <c:v>41631</c:v>
                </c:pt>
                <c:pt idx="216">
                  <c:v>41638</c:v>
                </c:pt>
                <c:pt idx="217">
                  <c:v>41645</c:v>
                </c:pt>
                <c:pt idx="218">
                  <c:v>41652</c:v>
                </c:pt>
                <c:pt idx="219">
                  <c:v>41659</c:v>
                </c:pt>
                <c:pt idx="220">
                  <c:v>41666</c:v>
                </c:pt>
                <c:pt idx="221">
                  <c:v>41673</c:v>
                </c:pt>
                <c:pt idx="222">
                  <c:v>41680</c:v>
                </c:pt>
                <c:pt idx="223">
                  <c:v>41687</c:v>
                </c:pt>
                <c:pt idx="224">
                  <c:v>41694</c:v>
                </c:pt>
                <c:pt idx="225">
                  <c:v>41701</c:v>
                </c:pt>
                <c:pt idx="226">
                  <c:v>41708</c:v>
                </c:pt>
                <c:pt idx="227">
                  <c:v>41715</c:v>
                </c:pt>
                <c:pt idx="228">
                  <c:v>41722</c:v>
                </c:pt>
                <c:pt idx="229">
                  <c:v>41729</c:v>
                </c:pt>
                <c:pt idx="230">
                  <c:v>41736</c:v>
                </c:pt>
                <c:pt idx="231">
                  <c:v>41743</c:v>
                </c:pt>
                <c:pt idx="232">
                  <c:v>41750</c:v>
                </c:pt>
                <c:pt idx="233">
                  <c:v>41757</c:v>
                </c:pt>
                <c:pt idx="234">
                  <c:v>41764</c:v>
                </c:pt>
                <c:pt idx="235">
                  <c:v>41771</c:v>
                </c:pt>
                <c:pt idx="236">
                  <c:v>41778</c:v>
                </c:pt>
                <c:pt idx="237">
                  <c:v>41785</c:v>
                </c:pt>
                <c:pt idx="238">
                  <c:v>41792</c:v>
                </c:pt>
                <c:pt idx="239">
                  <c:v>41799</c:v>
                </c:pt>
                <c:pt idx="240">
                  <c:v>41806</c:v>
                </c:pt>
                <c:pt idx="241">
                  <c:v>41813</c:v>
                </c:pt>
                <c:pt idx="242">
                  <c:v>41820</c:v>
                </c:pt>
                <c:pt idx="243">
                  <c:v>41827</c:v>
                </c:pt>
                <c:pt idx="244">
                  <c:v>41834</c:v>
                </c:pt>
                <c:pt idx="245">
                  <c:v>41841</c:v>
                </c:pt>
                <c:pt idx="246">
                  <c:v>41848</c:v>
                </c:pt>
                <c:pt idx="247">
                  <c:v>41855</c:v>
                </c:pt>
                <c:pt idx="248">
                  <c:v>41862</c:v>
                </c:pt>
                <c:pt idx="249">
                  <c:v>41869</c:v>
                </c:pt>
                <c:pt idx="250">
                  <c:v>41876</c:v>
                </c:pt>
                <c:pt idx="251">
                  <c:v>41883</c:v>
                </c:pt>
                <c:pt idx="252">
                  <c:v>41890</c:v>
                </c:pt>
                <c:pt idx="253">
                  <c:v>41897</c:v>
                </c:pt>
                <c:pt idx="254">
                  <c:v>41904</c:v>
                </c:pt>
                <c:pt idx="255">
                  <c:v>41911</c:v>
                </c:pt>
                <c:pt idx="256">
                  <c:v>41918</c:v>
                </c:pt>
                <c:pt idx="257">
                  <c:v>41925</c:v>
                </c:pt>
                <c:pt idx="258">
                  <c:v>41932</c:v>
                </c:pt>
                <c:pt idx="259">
                  <c:v>41939</c:v>
                </c:pt>
                <c:pt idx="260">
                  <c:v>41946</c:v>
                </c:pt>
                <c:pt idx="261">
                  <c:v>41953</c:v>
                </c:pt>
                <c:pt idx="262">
                  <c:v>41960</c:v>
                </c:pt>
                <c:pt idx="263">
                  <c:v>41967</c:v>
                </c:pt>
                <c:pt idx="264">
                  <c:v>41974</c:v>
                </c:pt>
                <c:pt idx="265">
                  <c:v>41981</c:v>
                </c:pt>
                <c:pt idx="266">
                  <c:v>41988</c:v>
                </c:pt>
                <c:pt idx="267">
                  <c:v>41995</c:v>
                </c:pt>
                <c:pt idx="268">
                  <c:v>42002</c:v>
                </c:pt>
                <c:pt idx="269">
                  <c:v>42009</c:v>
                </c:pt>
                <c:pt idx="270">
                  <c:v>42016</c:v>
                </c:pt>
                <c:pt idx="271">
                  <c:v>42023</c:v>
                </c:pt>
                <c:pt idx="272">
                  <c:v>42030</c:v>
                </c:pt>
                <c:pt idx="273">
                  <c:v>42037</c:v>
                </c:pt>
                <c:pt idx="274">
                  <c:v>42044</c:v>
                </c:pt>
                <c:pt idx="275">
                  <c:v>42051</c:v>
                </c:pt>
                <c:pt idx="276">
                  <c:v>42058</c:v>
                </c:pt>
                <c:pt idx="277">
                  <c:v>42065</c:v>
                </c:pt>
                <c:pt idx="278">
                  <c:v>42072</c:v>
                </c:pt>
                <c:pt idx="279">
                  <c:v>42079</c:v>
                </c:pt>
                <c:pt idx="280">
                  <c:v>42086</c:v>
                </c:pt>
                <c:pt idx="281">
                  <c:v>42093</c:v>
                </c:pt>
                <c:pt idx="282">
                  <c:v>42100</c:v>
                </c:pt>
                <c:pt idx="283">
                  <c:v>42107</c:v>
                </c:pt>
                <c:pt idx="284">
                  <c:v>42114</c:v>
                </c:pt>
                <c:pt idx="285">
                  <c:v>42121</c:v>
                </c:pt>
                <c:pt idx="286">
                  <c:v>42128</c:v>
                </c:pt>
                <c:pt idx="287">
                  <c:v>42135</c:v>
                </c:pt>
                <c:pt idx="288">
                  <c:v>42142</c:v>
                </c:pt>
                <c:pt idx="289">
                  <c:v>42149</c:v>
                </c:pt>
                <c:pt idx="290">
                  <c:v>42156</c:v>
                </c:pt>
                <c:pt idx="291">
                  <c:v>42163</c:v>
                </c:pt>
                <c:pt idx="292">
                  <c:v>42170</c:v>
                </c:pt>
                <c:pt idx="293">
                  <c:v>42177</c:v>
                </c:pt>
                <c:pt idx="294">
                  <c:v>42184</c:v>
                </c:pt>
                <c:pt idx="295">
                  <c:v>42191</c:v>
                </c:pt>
                <c:pt idx="296">
                  <c:v>42198</c:v>
                </c:pt>
                <c:pt idx="297">
                  <c:v>42205</c:v>
                </c:pt>
                <c:pt idx="298">
                  <c:v>42212</c:v>
                </c:pt>
                <c:pt idx="299">
                  <c:v>42219</c:v>
                </c:pt>
                <c:pt idx="300">
                  <c:v>42226</c:v>
                </c:pt>
                <c:pt idx="301">
                  <c:v>42233</c:v>
                </c:pt>
                <c:pt idx="302">
                  <c:v>42240</c:v>
                </c:pt>
                <c:pt idx="303">
                  <c:v>42247</c:v>
                </c:pt>
                <c:pt idx="304">
                  <c:v>42254</c:v>
                </c:pt>
                <c:pt idx="305">
                  <c:v>42261</c:v>
                </c:pt>
                <c:pt idx="306">
                  <c:v>42268</c:v>
                </c:pt>
                <c:pt idx="307">
                  <c:v>42275</c:v>
                </c:pt>
                <c:pt idx="308">
                  <c:v>42282</c:v>
                </c:pt>
                <c:pt idx="309">
                  <c:v>42289</c:v>
                </c:pt>
                <c:pt idx="310">
                  <c:v>42296</c:v>
                </c:pt>
                <c:pt idx="311">
                  <c:v>42303</c:v>
                </c:pt>
                <c:pt idx="312">
                  <c:v>42310</c:v>
                </c:pt>
                <c:pt idx="313">
                  <c:v>42317</c:v>
                </c:pt>
                <c:pt idx="314">
                  <c:v>42324</c:v>
                </c:pt>
                <c:pt idx="315">
                  <c:v>42331</c:v>
                </c:pt>
                <c:pt idx="316">
                  <c:v>42338</c:v>
                </c:pt>
                <c:pt idx="317">
                  <c:v>42345</c:v>
                </c:pt>
                <c:pt idx="318">
                  <c:v>42352</c:v>
                </c:pt>
                <c:pt idx="319">
                  <c:v>42359</c:v>
                </c:pt>
                <c:pt idx="320">
                  <c:v>42366</c:v>
                </c:pt>
                <c:pt idx="321">
                  <c:v>42373</c:v>
                </c:pt>
                <c:pt idx="322">
                  <c:v>42380</c:v>
                </c:pt>
                <c:pt idx="323">
                  <c:v>42387</c:v>
                </c:pt>
                <c:pt idx="324">
                  <c:v>42394</c:v>
                </c:pt>
                <c:pt idx="325">
                  <c:v>42401</c:v>
                </c:pt>
                <c:pt idx="326">
                  <c:v>42408</c:v>
                </c:pt>
                <c:pt idx="327">
                  <c:v>42415</c:v>
                </c:pt>
                <c:pt idx="328">
                  <c:v>42422</c:v>
                </c:pt>
                <c:pt idx="329">
                  <c:v>42429</c:v>
                </c:pt>
                <c:pt idx="330">
                  <c:v>42436</c:v>
                </c:pt>
                <c:pt idx="331">
                  <c:v>42443</c:v>
                </c:pt>
                <c:pt idx="332">
                  <c:v>42450</c:v>
                </c:pt>
                <c:pt idx="333">
                  <c:v>42457</c:v>
                </c:pt>
                <c:pt idx="334">
                  <c:v>42464</c:v>
                </c:pt>
                <c:pt idx="335">
                  <c:v>42471</c:v>
                </c:pt>
                <c:pt idx="336">
                  <c:v>42478</c:v>
                </c:pt>
                <c:pt idx="337">
                  <c:v>42485</c:v>
                </c:pt>
                <c:pt idx="338">
                  <c:v>42492</c:v>
                </c:pt>
                <c:pt idx="339">
                  <c:v>42499</c:v>
                </c:pt>
                <c:pt idx="340">
                  <c:v>42506</c:v>
                </c:pt>
                <c:pt idx="341">
                  <c:v>42513</c:v>
                </c:pt>
                <c:pt idx="342">
                  <c:v>42520</c:v>
                </c:pt>
                <c:pt idx="343">
                  <c:v>42527</c:v>
                </c:pt>
                <c:pt idx="344">
                  <c:v>42534</c:v>
                </c:pt>
                <c:pt idx="345">
                  <c:v>42541</c:v>
                </c:pt>
                <c:pt idx="346">
                  <c:v>42548</c:v>
                </c:pt>
                <c:pt idx="347">
                  <c:v>42555</c:v>
                </c:pt>
                <c:pt idx="348">
                  <c:v>42562</c:v>
                </c:pt>
                <c:pt idx="349">
                  <c:v>42569</c:v>
                </c:pt>
                <c:pt idx="350">
                  <c:v>42576</c:v>
                </c:pt>
                <c:pt idx="351">
                  <c:v>42583</c:v>
                </c:pt>
                <c:pt idx="352">
                  <c:v>42590</c:v>
                </c:pt>
                <c:pt idx="353">
                  <c:v>42597</c:v>
                </c:pt>
                <c:pt idx="354">
                  <c:v>42604</c:v>
                </c:pt>
                <c:pt idx="355">
                  <c:v>42611</c:v>
                </c:pt>
                <c:pt idx="356">
                  <c:v>42618</c:v>
                </c:pt>
                <c:pt idx="357">
                  <c:v>42625</c:v>
                </c:pt>
                <c:pt idx="358">
                  <c:v>42632</c:v>
                </c:pt>
                <c:pt idx="359">
                  <c:v>42639</c:v>
                </c:pt>
                <c:pt idx="360">
                  <c:v>42646</c:v>
                </c:pt>
                <c:pt idx="361">
                  <c:v>42653</c:v>
                </c:pt>
                <c:pt idx="362">
                  <c:v>42660</c:v>
                </c:pt>
                <c:pt idx="363">
                  <c:v>42667</c:v>
                </c:pt>
                <c:pt idx="364">
                  <c:v>42674</c:v>
                </c:pt>
                <c:pt idx="365">
                  <c:v>42681</c:v>
                </c:pt>
                <c:pt idx="366">
                  <c:v>42688</c:v>
                </c:pt>
                <c:pt idx="367">
                  <c:v>42695</c:v>
                </c:pt>
                <c:pt idx="368">
                  <c:v>42702</c:v>
                </c:pt>
                <c:pt idx="369">
                  <c:v>42709</c:v>
                </c:pt>
                <c:pt idx="370">
                  <c:v>42716</c:v>
                </c:pt>
                <c:pt idx="371">
                  <c:v>42723</c:v>
                </c:pt>
                <c:pt idx="372">
                  <c:v>42730</c:v>
                </c:pt>
                <c:pt idx="373">
                  <c:v>42737</c:v>
                </c:pt>
                <c:pt idx="374">
                  <c:v>42744</c:v>
                </c:pt>
                <c:pt idx="375">
                  <c:v>42751</c:v>
                </c:pt>
                <c:pt idx="376">
                  <c:v>42758</c:v>
                </c:pt>
                <c:pt idx="377">
                  <c:v>42765</c:v>
                </c:pt>
                <c:pt idx="378">
                  <c:v>42772</c:v>
                </c:pt>
                <c:pt idx="379">
                  <c:v>42779</c:v>
                </c:pt>
                <c:pt idx="380">
                  <c:v>42786</c:v>
                </c:pt>
                <c:pt idx="381">
                  <c:v>42793</c:v>
                </c:pt>
                <c:pt idx="382">
                  <c:v>42800</c:v>
                </c:pt>
                <c:pt idx="383">
                  <c:v>42807</c:v>
                </c:pt>
                <c:pt idx="384">
                  <c:v>42814</c:v>
                </c:pt>
                <c:pt idx="385">
                  <c:v>42821</c:v>
                </c:pt>
                <c:pt idx="386">
                  <c:v>42828</c:v>
                </c:pt>
                <c:pt idx="387">
                  <c:v>42835</c:v>
                </c:pt>
                <c:pt idx="388">
                  <c:v>42842</c:v>
                </c:pt>
                <c:pt idx="389">
                  <c:v>42849</c:v>
                </c:pt>
                <c:pt idx="390">
                  <c:v>42856</c:v>
                </c:pt>
                <c:pt idx="391">
                  <c:v>42863</c:v>
                </c:pt>
                <c:pt idx="392">
                  <c:v>42870</c:v>
                </c:pt>
                <c:pt idx="393">
                  <c:v>42877</c:v>
                </c:pt>
                <c:pt idx="394">
                  <c:v>42884</c:v>
                </c:pt>
                <c:pt idx="395">
                  <c:v>42891</c:v>
                </c:pt>
                <c:pt idx="396">
                  <c:v>42898</c:v>
                </c:pt>
                <c:pt idx="397">
                  <c:v>42905</c:v>
                </c:pt>
                <c:pt idx="398">
                  <c:v>42912</c:v>
                </c:pt>
                <c:pt idx="399">
                  <c:v>42919</c:v>
                </c:pt>
                <c:pt idx="400">
                  <c:v>42926</c:v>
                </c:pt>
                <c:pt idx="401">
                  <c:v>42933</c:v>
                </c:pt>
                <c:pt idx="402">
                  <c:v>42940</c:v>
                </c:pt>
                <c:pt idx="403">
                  <c:v>42947</c:v>
                </c:pt>
                <c:pt idx="404">
                  <c:v>42954</c:v>
                </c:pt>
                <c:pt idx="405">
                  <c:v>42961</c:v>
                </c:pt>
                <c:pt idx="406">
                  <c:v>42968</c:v>
                </c:pt>
                <c:pt idx="407">
                  <c:v>42975</c:v>
                </c:pt>
                <c:pt idx="408">
                  <c:v>42982</c:v>
                </c:pt>
                <c:pt idx="409">
                  <c:v>42989</c:v>
                </c:pt>
                <c:pt idx="410">
                  <c:v>42996</c:v>
                </c:pt>
                <c:pt idx="411">
                  <c:v>43003</c:v>
                </c:pt>
                <c:pt idx="412">
                  <c:v>43010</c:v>
                </c:pt>
                <c:pt idx="413">
                  <c:v>43017</c:v>
                </c:pt>
                <c:pt idx="414">
                  <c:v>43024</c:v>
                </c:pt>
                <c:pt idx="415">
                  <c:v>43031</c:v>
                </c:pt>
                <c:pt idx="416">
                  <c:v>43038</c:v>
                </c:pt>
                <c:pt idx="417">
                  <c:v>43045</c:v>
                </c:pt>
                <c:pt idx="418">
                  <c:v>43052</c:v>
                </c:pt>
                <c:pt idx="419">
                  <c:v>43059</c:v>
                </c:pt>
                <c:pt idx="420">
                  <c:v>43066</c:v>
                </c:pt>
                <c:pt idx="421">
                  <c:v>43073</c:v>
                </c:pt>
                <c:pt idx="422">
                  <c:v>43080</c:v>
                </c:pt>
                <c:pt idx="423">
                  <c:v>43087</c:v>
                </c:pt>
                <c:pt idx="424">
                  <c:v>43094</c:v>
                </c:pt>
                <c:pt idx="425">
                  <c:v>43101</c:v>
                </c:pt>
                <c:pt idx="426">
                  <c:v>43108</c:v>
                </c:pt>
                <c:pt idx="427">
                  <c:v>43115</c:v>
                </c:pt>
                <c:pt idx="428">
                  <c:v>43122</c:v>
                </c:pt>
                <c:pt idx="429">
                  <c:v>43129</c:v>
                </c:pt>
                <c:pt idx="430">
                  <c:v>43136</c:v>
                </c:pt>
                <c:pt idx="431">
                  <c:v>43143</c:v>
                </c:pt>
                <c:pt idx="432">
                  <c:v>43150</c:v>
                </c:pt>
                <c:pt idx="433">
                  <c:v>43157</c:v>
                </c:pt>
                <c:pt idx="434">
                  <c:v>43164</c:v>
                </c:pt>
                <c:pt idx="435">
                  <c:v>43171</c:v>
                </c:pt>
                <c:pt idx="436">
                  <c:v>43178</c:v>
                </c:pt>
                <c:pt idx="437">
                  <c:v>43185</c:v>
                </c:pt>
                <c:pt idx="438">
                  <c:v>43192</c:v>
                </c:pt>
                <c:pt idx="439">
                  <c:v>43199</c:v>
                </c:pt>
                <c:pt idx="440">
                  <c:v>43206</c:v>
                </c:pt>
                <c:pt idx="441">
                  <c:v>43213</c:v>
                </c:pt>
                <c:pt idx="442">
                  <c:v>43220</c:v>
                </c:pt>
                <c:pt idx="443">
                  <c:v>43227</c:v>
                </c:pt>
                <c:pt idx="444">
                  <c:v>43234</c:v>
                </c:pt>
                <c:pt idx="445">
                  <c:v>43241</c:v>
                </c:pt>
                <c:pt idx="446">
                  <c:v>43248</c:v>
                </c:pt>
                <c:pt idx="447">
                  <c:v>43255</c:v>
                </c:pt>
                <c:pt idx="448">
                  <c:v>43262</c:v>
                </c:pt>
                <c:pt idx="449">
                  <c:v>43269</c:v>
                </c:pt>
                <c:pt idx="450">
                  <c:v>43276</c:v>
                </c:pt>
                <c:pt idx="451">
                  <c:v>43283</c:v>
                </c:pt>
                <c:pt idx="452">
                  <c:v>43290</c:v>
                </c:pt>
                <c:pt idx="453">
                  <c:v>43297</c:v>
                </c:pt>
                <c:pt idx="454">
                  <c:v>43304</c:v>
                </c:pt>
                <c:pt idx="455">
                  <c:v>43311</c:v>
                </c:pt>
                <c:pt idx="456">
                  <c:v>43318</c:v>
                </c:pt>
                <c:pt idx="457">
                  <c:v>43325</c:v>
                </c:pt>
                <c:pt idx="458">
                  <c:v>43332</c:v>
                </c:pt>
                <c:pt idx="459">
                  <c:v>43339</c:v>
                </c:pt>
                <c:pt idx="460">
                  <c:v>43346</c:v>
                </c:pt>
                <c:pt idx="461">
                  <c:v>43353</c:v>
                </c:pt>
                <c:pt idx="462">
                  <c:v>43360</c:v>
                </c:pt>
                <c:pt idx="463">
                  <c:v>43367</c:v>
                </c:pt>
                <c:pt idx="464">
                  <c:v>43374</c:v>
                </c:pt>
                <c:pt idx="465">
                  <c:v>43381</c:v>
                </c:pt>
                <c:pt idx="466">
                  <c:v>43388</c:v>
                </c:pt>
                <c:pt idx="467">
                  <c:v>43395</c:v>
                </c:pt>
                <c:pt idx="468">
                  <c:v>43402</c:v>
                </c:pt>
                <c:pt idx="469">
                  <c:v>43409</c:v>
                </c:pt>
                <c:pt idx="470">
                  <c:v>43416</c:v>
                </c:pt>
                <c:pt idx="471">
                  <c:v>43423</c:v>
                </c:pt>
                <c:pt idx="472">
                  <c:v>43430</c:v>
                </c:pt>
                <c:pt idx="473">
                  <c:v>43437</c:v>
                </c:pt>
                <c:pt idx="474">
                  <c:v>43444</c:v>
                </c:pt>
                <c:pt idx="475">
                  <c:v>43451</c:v>
                </c:pt>
                <c:pt idx="476">
                  <c:v>43458</c:v>
                </c:pt>
                <c:pt idx="477">
                  <c:v>43465</c:v>
                </c:pt>
                <c:pt idx="478">
                  <c:v>43472</c:v>
                </c:pt>
                <c:pt idx="479">
                  <c:v>43479</c:v>
                </c:pt>
                <c:pt idx="480">
                  <c:v>43486</c:v>
                </c:pt>
                <c:pt idx="481">
                  <c:v>43493</c:v>
                </c:pt>
                <c:pt idx="482">
                  <c:v>43500</c:v>
                </c:pt>
                <c:pt idx="483">
                  <c:v>43507</c:v>
                </c:pt>
                <c:pt idx="484">
                  <c:v>43514</c:v>
                </c:pt>
                <c:pt idx="485">
                  <c:v>43521</c:v>
                </c:pt>
                <c:pt idx="486">
                  <c:v>43528</c:v>
                </c:pt>
                <c:pt idx="487">
                  <c:v>43535</c:v>
                </c:pt>
                <c:pt idx="488">
                  <c:v>43542</c:v>
                </c:pt>
                <c:pt idx="489">
                  <c:v>43549</c:v>
                </c:pt>
                <c:pt idx="490">
                  <c:v>43556</c:v>
                </c:pt>
                <c:pt idx="491">
                  <c:v>43563</c:v>
                </c:pt>
                <c:pt idx="492">
                  <c:v>43570</c:v>
                </c:pt>
                <c:pt idx="493">
                  <c:v>43577</c:v>
                </c:pt>
                <c:pt idx="494">
                  <c:v>43584</c:v>
                </c:pt>
                <c:pt idx="495">
                  <c:v>43591</c:v>
                </c:pt>
                <c:pt idx="496">
                  <c:v>43598</c:v>
                </c:pt>
                <c:pt idx="497">
                  <c:v>43605</c:v>
                </c:pt>
                <c:pt idx="498">
                  <c:v>43612</c:v>
                </c:pt>
                <c:pt idx="499">
                  <c:v>43619</c:v>
                </c:pt>
                <c:pt idx="500">
                  <c:v>43626</c:v>
                </c:pt>
                <c:pt idx="501">
                  <c:v>43633</c:v>
                </c:pt>
                <c:pt idx="502">
                  <c:v>43640</c:v>
                </c:pt>
                <c:pt idx="503">
                  <c:v>43647</c:v>
                </c:pt>
                <c:pt idx="504">
                  <c:v>43654</c:v>
                </c:pt>
                <c:pt idx="505">
                  <c:v>43661</c:v>
                </c:pt>
                <c:pt idx="506">
                  <c:v>43668</c:v>
                </c:pt>
                <c:pt idx="507">
                  <c:v>43675</c:v>
                </c:pt>
                <c:pt idx="508">
                  <c:v>43682</c:v>
                </c:pt>
                <c:pt idx="509">
                  <c:v>43689</c:v>
                </c:pt>
                <c:pt idx="510">
                  <c:v>43696</c:v>
                </c:pt>
                <c:pt idx="511">
                  <c:v>43703</c:v>
                </c:pt>
                <c:pt idx="512">
                  <c:v>43710</c:v>
                </c:pt>
                <c:pt idx="513">
                  <c:v>43717</c:v>
                </c:pt>
                <c:pt idx="514">
                  <c:v>43724</c:v>
                </c:pt>
                <c:pt idx="515">
                  <c:v>43731</c:v>
                </c:pt>
                <c:pt idx="516">
                  <c:v>43738</c:v>
                </c:pt>
                <c:pt idx="517">
                  <c:v>43745</c:v>
                </c:pt>
                <c:pt idx="518">
                  <c:v>43752</c:v>
                </c:pt>
                <c:pt idx="519">
                  <c:v>43759</c:v>
                </c:pt>
                <c:pt idx="520">
                  <c:v>43766</c:v>
                </c:pt>
                <c:pt idx="521">
                  <c:v>43773</c:v>
                </c:pt>
                <c:pt idx="522">
                  <c:v>43780</c:v>
                </c:pt>
                <c:pt idx="523">
                  <c:v>43787</c:v>
                </c:pt>
                <c:pt idx="524">
                  <c:v>43794</c:v>
                </c:pt>
                <c:pt idx="525">
                  <c:v>43801</c:v>
                </c:pt>
                <c:pt idx="526">
                  <c:v>43808</c:v>
                </c:pt>
                <c:pt idx="527">
                  <c:v>43815</c:v>
                </c:pt>
                <c:pt idx="528">
                  <c:v>43822</c:v>
                </c:pt>
                <c:pt idx="529">
                  <c:v>43829</c:v>
                </c:pt>
                <c:pt idx="530">
                  <c:v>43836</c:v>
                </c:pt>
                <c:pt idx="531">
                  <c:v>43843</c:v>
                </c:pt>
                <c:pt idx="532">
                  <c:v>43850</c:v>
                </c:pt>
                <c:pt idx="533">
                  <c:v>43857</c:v>
                </c:pt>
                <c:pt idx="534">
                  <c:v>43864</c:v>
                </c:pt>
                <c:pt idx="535">
                  <c:v>43871</c:v>
                </c:pt>
                <c:pt idx="536">
                  <c:v>43878</c:v>
                </c:pt>
                <c:pt idx="537">
                  <c:v>43885</c:v>
                </c:pt>
                <c:pt idx="538">
                  <c:v>43892</c:v>
                </c:pt>
                <c:pt idx="539">
                  <c:v>43899</c:v>
                </c:pt>
                <c:pt idx="540">
                  <c:v>43906</c:v>
                </c:pt>
                <c:pt idx="541">
                  <c:v>43913</c:v>
                </c:pt>
                <c:pt idx="542">
                  <c:v>43920</c:v>
                </c:pt>
                <c:pt idx="543">
                  <c:v>43927</c:v>
                </c:pt>
                <c:pt idx="544">
                  <c:v>43934</c:v>
                </c:pt>
                <c:pt idx="545">
                  <c:v>43941</c:v>
                </c:pt>
                <c:pt idx="546">
                  <c:v>43948</c:v>
                </c:pt>
                <c:pt idx="547">
                  <c:v>43955</c:v>
                </c:pt>
                <c:pt idx="548">
                  <c:v>43962</c:v>
                </c:pt>
                <c:pt idx="549">
                  <c:v>43969</c:v>
                </c:pt>
                <c:pt idx="550">
                  <c:v>43976</c:v>
                </c:pt>
                <c:pt idx="551">
                  <c:v>43983</c:v>
                </c:pt>
                <c:pt idx="552">
                  <c:v>43990</c:v>
                </c:pt>
                <c:pt idx="553">
                  <c:v>43997</c:v>
                </c:pt>
                <c:pt idx="554">
                  <c:v>44004</c:v>
                </c:pt>
                <c:pt idx="555">
                  <c:v>44011</c:v>
                </c:pt>
                <c:pt idx="556">
                  <c:v>44018</c:v>
                </c:pt>
                <c:pt idx="557">
                  <c:v>44025</c:v>
                </c:pt>
                <c:pt idx="558">
                  <c:v>44032</c:v>
                </c:pt>
                <c:pt idx="559">
                  <c:v>44039</c:v>
                </c:pt>
                <c:pt idx="560">
                  <c:v>44046</c:v>
                </c:pt>
                <c:pt idx="561">
                  <c:v>44053</c:v>
                </c:pt>
                <c:pt idx="562">
                  <c:v>44060</c:v>
                </c:pt>
                <c:pt idx="563">
                  <c:v>44067</c:v>
                </c:pt>
              </c:numCache>
            </c:numRef>
          </c:cat>
          <c:val>
            <c:numRef>
              <c:f>Variáveis!$AV$13:$AV$576</c:f>
              <c:numCache>
                <c:formatCode>0.00%</c:formatCode>
                <c:ptCount val="564"/>
                <c:pt idx="0">
                  <c:v>4.8649918086891612E-2</c:v>
                </c:pt>
                <c:pt idx="1">
                  <c:v>4.8649918086891612E-2</c:v>
                </c:pt>
                <c:pt idx="2">
                  <c:v>4.8649918086891612E-2</c:v>
                </c:pt>
                <c:pt idx="3">
                  <c:v>4.8649918086891612E-2</c:v>
                </c:pt>
                <c:pt idx="4">
                  <c:v>4.8649918086891612E-2</c:v>
                </c:pt>
                <c:pt idx="5">
                  <c:v>4.8649918086891612E-2</c:v>
                </c:pt>
                <c:pt idx="6">
                  <c:v>4.8649918086891612E-2</c:v>
                </c:pt>
                <c:pt idx="7">
                  <c:v>4.8649918086891612E-2</c:v>
                </c:pt>
                <c:pt idx="8">
                  <c:v>4.8649918086891612E-2</c:v>
                </c:pt>
                <c:pt idx="9">
                  <c:v>4.8649918086891612E-2</c:v>
                </c:pt>
                <c:pt idx="10">
                  <c:v>4.8649918086891612E-2</c:v>
                </c:pt>
                <c:pt idx="11">
                  <c:v>4.8649918086891612E-2</c:v>
                </c:pt>
                <c:pt idx="12">
                  <c:v>4.8649918086891612E-2</c:v>
                </c:pt>
                <c:pt idx="13">
                  <c:v>4.8649918086891612E-2</c:v>
                </c:pt>
                <c:pt idx="14">
                  <c:v>4.8649918086891612E-2</c:v>
                </c:pt>
                <c:pt idx="15">
                  <c:v>4.8649918086891612E-2</c:v>
                </c:pt>
                <c:pt idx="16">
                  <c:v>4.8649918086891612E-2</c:v>
                </c:pt>
                <c:pt idx="17">
                  <c:v>4.8649918086891612E-2</c:v>
                </c:pt>
                <c:pt idx="18">
                  <c:v>4.8649918086891612E-2</c:v>
                </c:pt>
                <c:pt idx="19">
                  <c:v>4.8649918086891612E-2</c:v>
                </c:pt>
                <c:pt idx="20">
                  <c:v>4.8649918086891612E-2</c:v>
                </c:pt>
                <c:pt idx="21">
                  <c:v>4.8649918086891612E-2</c:v>
                </c:pt>
                <c:pt idx="22">
                  <c:v>4.8649918086891612E-2</c:v>
                </c:pt>
                <c:pt idx="23">
                  <c:v>4.8649918086891612E-2</c:v>
                </c:pt>
                <c:pt idx="24">
                  <c:v>4.8649918086891612E-2</c:v>
                </c:pt>
                <c:pt idx="25">
                  <c:v>4.8649918086891612E-2</c:v>
                </c:pt>
                <c:pt idx="26">
                  <c:v>4.8649918086891612E-2</c:v>
                </c:pt>
                <c:pt idx="27">
                  <c:v>4.8649918086891612E-2</c:v>
                </c:pt>
                <c:pt idx="28">
                  <c:v>4.8649918086891612E-2</c:v>
                </c:pt>
                <c:pt idx="29">
                  <c:v>4.8649918086891612E-2</c:v>
                </c:pt>
                <c:pt idx="30">
                  <c:v>4.8649918086891612E-2</c:v>
                </c:pt>
                <c:pt idx="31">
                  <c:v>4.8649918086891612E-2</c:v>
                </c:pt>
                <c:pt idx="32">
                  <c:v>4.8649918086891612E-2</c:v>
                </c:pt>
                <c:pt idx="33">
                  <c:v>4.8649918086891612E-2</c:v>
                </c:pt>
                <c:pt idx="34">
                  <c:v>4.8649918086891612E-2</c:v>
                </c:pt>
                <c:pt idx="35">
                  <c:v>4.8649918086891612E-2</c:v>
                </c:pt>
                <c:pt idx="36">
                  <c:v>4.8649918086891612E-2</c:v>
                </c:pt>
                <c:pt idx="37">
                  <c:v>4.8649918086891612E-2</c:v>
                </c:pt>
                <c:pt idx="38">
                  <c:v>4.8649918086891612E-2</c:v>
                </c:pt>
                <c:pt idx="39">
                  <c:v>4.8649918086891612E-2</c:v>
                </c:pt>
                <c:pt idx="40">
                  <c:v>4.8649918086891612E-2</c:v>
                </c:pt>
                <c:pt idx="41">
                  <c:v>4.8649918086891612E-2</c:v>
                </c:pt>
                <c:pt idx="42">
                  <c:v>4.8649918086891612E-2</c:v>
                </c:pt>
                <c:pt idx="43">
                  <c:v>4.8649918086891612E-2</c:v>
                </c:pt>
                <c:pt idx="44">
                  <c:v>4.8649918086891612E-2</c:v>
                </c:pt>
                <c:pt idx="45">
                  <c:v>4.8649918086891612E-2</c:v>
                </c:pt>
                <c:pt idx="46">
                  <c:v>4.8649918086891612E-2</c:v>
                </c:pt>
                <c:pt idx="47">
                  <c:v>4.8649918086891612E-2</c:v>
                </c:pt>
                <c:pt idx="48">
                  <c:v>4.8649918086891612E-2</c:v>
                </c:pt>
                <c:pt idx="49">
                  <c:v>4.8649918086891612E-2</c:v>
                </c:pt>
                <c:pt idx="50">
                  <c:v>4.8649918086891612E-2</c:v>
                </c:pt>
                <c:pt idx="51">
                  <c:v>4.8649918086891612E-2</c:v>
                </c:pt>
                <c:pt idx="52">
                  <c:v>4.8649918086891612E-2</c:v>
                </c:pt>
                <c:pt idx="53">
                  <c:v>4.8649918086891612E-2</c:v>
                </c:pt>
                <c:pt idx="54">
                  <c:v>4.8649918086891612E-2</c:v>
                </c:pt>
                <c:pt idx="55">
                  <c:v>4.8649918086891612E-2</c:v>
                </c:pt>
                <c:pt idx="56">
                  <c:v>4.8649918086891612E-2</c:v>
                </c:pt>
                <c:pt idx="57">
                  <c:v>4.8649918086891612E-2</c:v>
                </c:pt>
                <c:pt idx="58">
                  <c:v>4.8649918086891612E-2</c:v>
                </c:pt>
                <c:pt idx="59">
                  <c:v>4.8649918086891612E-2</c:v>
                </c:pt>
                <c:pt idx="60">
                  <c:v>4.8649918086891612E-2</c:v>
                </c:pt>
                <c:pt idx="61">
                  <c:v>4.8649918086891612E-2</c:v>
                </c:pt>
                <c:pt idx="62">
                  <c:v>4.8649918086891612E-2</c:v>
                </c:pt>
                <c:pt idx="63">
                  <c:v>4.8649918086891612E-2</c:v>
                </c:pt>
                <c:pt idx="64">
                  <c:v>4.8649918086891612E-2</c:v>
                </c:pt>
                <c:pt idx="65">
                  <c:v>4.8649918086891612E-2</c:v>
                </c:pt>
                <c:pt idx="66">
                  <c:v>4.8649918086891612E-2</c:v>
                </c:pt>
                <c:pt idx="67">
                  <c:v>4.8649918086891612E-2</c:v>
                </c:pt>
                <c:pt idx="68">
                  <c:v>4.8649918086891612E-2</c:v>
                </c:pt>
                <c:pt idx="69">
                  <c:v>4.8649918086891612E-2</c:v>
                </c:pt>
                <c:pt idx="70">
                  <c:v>4.8649918086891612E-2</c:v>
                </c:pt>
                <c:pt idx="71">
                  <c:v>4.8649918086891612E-2</c:v>
                </c:pt>
                <c:pt idx="72">
                  <c:v>4.8649918086891612E-2</c:v>
                </c:pt>
                <c:pt idx="73">
                  <c:v>4.8649918086891612E-2</c:v>
                </c:pt>
                <c:pt idx="74">
                  <c:v>4.8649918086891612E-2</c:v>
                </c:pt>
                <c:pt idx="75">
                  <c:v>4.8649918086891612E-2</c:v>
                </c:pt>
                <c:pt idx="76">
                  <c:v>4.8649918086891612E-2</c:v>
                </c:pt>
                <c:pt idx="77">
                  <c:v>4.8649918086891612E-2</c:v>
                </c:pt>
                <c:pt idx="78">
                  <c:v>4.8649918086891612E-2</c:v>
                </c:pt>
                <c:pt idx="79">
                  <c:v>4.8649918086891612E-2</c:v>
                </c:pt>
                <c:pt idx="80">
                  <c:v>4.8649918086891612E-2</c:v>
                </c:pt>
                <c:pt idx="81">
                  <c:v>4.8649918086891612E-2</c:v>
                </c:pt>
                <c:pt idx="82">
                  <c:v>4.8649918086891612E-2</c:v>
                </c:pt>
                <c:pt idx="83">
                  <c:v>4.8649918086891612E-2</c:v>
                </c:pt>
                <c:pt idx="84">
                  <c:v>4.8649918086891612E-2</c:v>
                </c:pt>
                <c:pt idx="85">
                  <c:v>4.8649918086891612E-2</c:v>
                </c:pt>
                <c:pt idx="86">
                  <c:v>4.8649918086891612E-2</c:v>
                </c:pt>
                <c:pt idx="87">
                  <c:v>4.8649918086891612E-2</c:v>
                </c:pt>
                <c:pt idx="88">
                  <c:v>4.8649918086891612E-2</c:v>
                </c:pt>
                <c:pt idx="89">
                  <c:v>4.8649918086891612E-2</c:v>
                </c:pt>
                <c:pt idx="90">
                  <c:v>4.8649918086891612E-2</c:v>
                </c:pt>
                <c:pt idx="91">
                  <c:v>4.8649918086891612E-2</c:v>
                </c:pt>
                <c:pt idx="92">
                  <c:v>4.8649918086891612E-2</c:v>
                </c:pt>
                <c:pt idx="93">
                  <c:v>4.8649918086891612E-2</c:v>
                </c:pt>
                <c:pt idx="94">
                  <c:v>4.8649918086891612E-2</c:v>
                </c:pt>
                <c:pt idx="95">
                  <c:v>4.8649918086891612E-2</c:v>
                </c:pt>
                <c:pt idx="96">
                  <c:v>4.8649918086891612E-2</c:v>
                </c:pt>
                <c:pt idx="97">
                  <c:v>4.8649918086891612E-2</c:v>
                </c:pt>
                <c:pt idx="98">
                  <c:v>4.8649918086891612E-2</c:v>
                </c:pt>
                <c:pt idx="99">
                  <c:v>4.8649918086891612E-2</c:v>
                </c:pt>
                <c:pt idx="100">
                  <c:v>4.8649918086891612E-2</c:v>
                </c:pt>
                <c:pt idx="101">
                  <c:v>4.8649918086891612E-2</c:v>
                </c:pt>
                <c:pt idx="102">
                  <c:v>4.8649918086891612E-2</c:v>
                </c:pt>
                <c:pt idx="103">
                  <c:v>4.8649918086891612E-2</c:v>
                </c:pt>
                <c:pt idx="104">
                  <c:v>4.8649918086891612E-2</c:v>
                </c:pt>
                <c:pt idx="105">
                  <c:v>4.8649918086891612E-2</c:v>
                </c:pt>
                <c:pt idx="106">
                  <c:v>4.8649918086891612E-2</c:v>
                </c:pt>
                <c:pt idx="107">
                  <c:v>4.8649918086891612E-2</c:v>
                </c:pt>
                <c:pt idx="108">
                  <c:v>4.8649918086891612E-2</c:v>
                </c:pt>
                <c:pt idx="109">
                  <c:v>4.8649918086891612E-2</c:v>
                </c:pt>
                <c:pt idx="110">
                  <c:v>4.8649918086891612E-2</c:v>
                </c:pt>
                <c:pt idx="111">
                  <c:v>4.8649918086891612E-2</c:v>
                </c:pt>
                <c:pt idx="112">
                  <c:v>4.8649918086891612E-2</c:v>
                </c:pt>
                <c:pt idx="113">
                  <c:v>4.8649918086891612E-2</c:v>
                </c:pt>
                <c:pt idx="114">
                  <c:v>4.8649918086891612E-2</c:v>
                </c:pt>
                <c:pt idx="115">
                  <c:v>4.8649918086891612E-2</c:v>
                </c:pt>
                <c:pt idx="116">
                  <c:v>4.8649918086891612E-2</c:v>
                </c:pt>
                <c:pt idx="117">
                  <c:v>4.8649918086891612E-2</c:v>
                </c:pt>
                <c:pt idx="118">
                  <c:v>4.8649918086891612E-2</c:v>
                </c:pt>
                <c:pt idx="119">
                  <c:v>4.8649918086891612E-2</c:v>
                </c:pt>
                <c:pt idx="120">
                  <c:v>4.8649918086891612E-2</c:v>
                </c:pt>
                <c:pt idx="121">
                  <c:v>4.8649918086891612E-2</c:v>
                </c:pt>
                <c:pt idx="122">
                  <c:v>4.8649918086891612E-2</c:v>
                </c:pt>
                <c:pt idx="123">
                  <c:v>4.8649918086891612E-2</c:v>
                </c:pt>
                <c:pt idx="124">
                  <c:v>4.8649918086891612E-2</c:v>
                </c:pt>
                <c:pt idx="125">
                  <c:v>4.8649918086891612E-2</c:v>
                </c:pt>
                <c:pt idx="126">
                  <c:v>4.8649918086891612E-2</c:v>
                </c:pt>
                <c:pt idx="127">
                  <c:v>4.8649918086891612E-2</c:v>
                </c:pt>
                <c:pt idx="128">
                  <c:v>4.8649918086891612E-2</c:v>
                </c:pt>
                <c:pt idx="129">
                  <c:v>4.8649918086891612E-2</c:v>
                </c:pt>
                <c:pt idx="130">
                  <c:v>4.8649918086891612E-2</c:v>
                </c:pt>
                <c:pt idx="131">
                  <c:v>4.8649918086891612E-2</c:v>
                </c:pt>
                <c:pt idx="132">
                  <c:v>4.8649918086891612E-2</c:v>
                </c:pt>
                <c:pt idx="133">
                  <c:v>4.8649918086891612E-2</c:v>
                </c:pt>
                <c:pt idx="134">
                  <c:v>4.8649918086891612E-2</c:v>
                </c:pt>
                <c:pt idx="135">
                  <c:v>4.8649918086891612E-2</c:v>
                </c:pt>
                <c:pt idx="136">
                  <c:v>4.8649918086891612E-2</c:v>
                </c:pt>
                <c:pt idx="137">
                  <c:v>4.8649918086891612E-2</c:v>
                </c:pt>
                <c:pt idx="138">
                  <c:v>4.8649918086891612E-2</c:v>
                </c:pt>
                <c:pt idx="139">
                  <c:v>4.8649918086891612E-2</c:v>
                </c:pt>
                <c:pt idx="140">
                  <c:v>4.8649918086891612E-2</c:v>
                </c:pt>
                <c:pt idx="141">
                  <c:v>4.8649918086891612E-2</c:v>
                </c:pt>
                <c:pt idx="142">
                  <c:v>4.8649918086891612E-2</c:v>
                </c:pt>
                <c:pt idx="143">
                  <c:v>4.8649918086891612E-2</c:v>
                </c:pt>
                <c:pt idx="144">
                  <c:v>4.8649918086891612E-2</c:v>
                </c:pt>
                <c:pt idx="145">
                  <c:v>4.8649918086891612E-2</c:v>
                </c:pt>
                <c:pt idx="146">
                  <c:v>4.8649918086891612E-2</c:v>
                </c:pt>
                <c:pt idx="147">
                  <c:v>4.8649918086891612E-2</c:v>
                </c:pt>
                <c:pt idx="148">
                  <c:v>4.8649918086891612E-2</c:v>
                </c:pt>
                <c:pt idx="149">
                  <c:v>4.8649918086891612E-2</c:v>
                </c:pt>
                <c:pt idx="150">
                  <c:v>4.8649918086891612E-2</c:v>
                </c:pt>
                <c:pt idx="151">
                  <c:v>4.8649918086891612E-2</c:v>
                </c:pt>
                <c:pt idx="152">
                  <c:v>4.8649918086891612E-2</c:v>
                </c:pt>
                <c:pt idx="153">
                  <c:v>4.8649918086891612E-2</c:v>
                </c:pt>
                <c:pt idx="154">
                  <c:v>4.8649918086891612E-2</c:v>
                </c:pt>
                <c:pt idx="155">
                  <c:v>4.8649918086891612E-2</c:v>
                </c:pt>
                <c:pt idx="156">
                  <c:v>4.8649918086891612E-2</c:v>
                </c:pt>
                <c:pt idx="157">
                  <c:v>4.8649918086891612E-2</c:v>
                </c:pt>
                <c:pt idx="158">
                  <c:v>4.8649918086891612E-2</c:v>
                </c:pt>
                <c:pt idx="159">
                  <c:v>4.8649918086891612E-2</c:v>
                </c:pt>
                <c:pt idx="160">
                  <c:v>4.8649918086891612E-2</c:v>
                </c:pt>
                <c:pt idx="161">
                  <c:v>4.8649918086891612E-2</c:v>
                </c:pt>
                <c:pt idx="162">
                  <c:v>4.8649918086891612E-2</c:v>
                </c:pt>
                <c:pt idx="163">
                  <c:v>4.8649918086891612E-2</c:v>
                </c:pt>
                <c:pt idx="164">
                  <c:v>4.8649918086891612E-2</c:v>
                </c:pt>
                <c:pt idx="165">
                  <c:v>4.8649918086891612E-2</c:v>
                </c:pt>
                <c:pt idx="166">
                  <c:v>4.8649918086891612E-2</c:v>
                </c:pt>
                <c:pt idx="167">
                  <c:v>4.8649918086891612E-2</c:v>
                </c:pt>
                <c:pt idx="168">
                  <c:v>4.8649918086891612E-2</c:v>
                </c:pt>
                <c:pt idx="169">
                  <c:v>4.8649918086891612E-2</c:v>
                </c:pt>
                <c:pt idx="170">
                  <c:v>4.8649918086891612E-2</c:v>
                </c:pt>
                <c:pt idx="171">
                  <c:v>4.8649918086891612E-2</c:v>
                </c:pt>
                <c:pt idx="172">
                  <c:v>4.8649918086891612E-2</c:v>
                </c:pt>
                <c:pt idx="173">
                  <c:v>4.8649918086891612E-2</c:v>
                </c:pt>
                <c:pt idx="174">
                  <c:v>4.8649918086891612E-2</c:v>
                </c:pt>
                <c:pt idx="175">
                  <c:v>4.8649918086891612E-2</c:v>
                </c:pt>
                <c:pt idx="176">
                  <c:v>4.8649918086891612E-2</c:v>
                </c:pt>
                <c:pt idx="177">
                  <c:v>4.8649918086891612E-2</c:v>
                </c:pt>
                <c:pt idx="178">
                  <c:v>4.8649918086891612E-2</c:v>
                </c:pt>
                <c:pt idx="179">
                  <c:v>4.8649918086891612E-2</c:v>
                </c:pt>
                <c:pt idx="180">
                  <c:v>4.8649918086891612E-2</c:v>
                </c:pt>
                <c:pt idx="181">
                  <c:v>4.8649918086891612E-2</c:v>
                </c:pt>
                <c:pt idx="182">
                  <c:v>4.8649918086891612E-2</c:v>
                </c:pt>
                <c:pt idx="183">
                  <c:v>4.8649918086891612E-2</c:v>
                </c:pt>
                <c:pt idx="184">
                  <c:v>4.8649918086891612E-2</c:v>
                </c:pt>
                <c:pt idx="185">
                  <c:v>4.8649918086891612E-2</c:v>
                </c:pt>
                <c:pt idx="186">
                  <c:v>4.8649918086891612E-2</c:v>
                </c:pt>
                <c:pt idx="187">
                  <c:v>4.8649918086891612E-2</c:v>
                </c:pt>
                <c:pt idx="188">
                  <c:v>4.8649918086891612E-2</c:v>
                </c:pt>
                <c:pt idx="189">
                  <c:v>4.8649918086891612E-2</c:v>
                </c:pt>
                <c:pt idx="190">
                  <c:v>4.8649918086891612E-2</c:v>
                </c:pt>
                <c:pt idx="191">
                  <c:v>4.8649918086891612E-2</c:v>
                </c:pt>
                <c:pt idx="192">
                  <c:v>4.8649918086891612E-2</c:v>
                </c:pt>
                <c:pt idx="193">
                  <c:v>4.8649918086891612E-2</c:v>
                </c:pt>
                <c:pt idx="194">
                  <c:v>4.8649918086891612E-2</c:v>
                </c:pt>
                <c:pt idx="195">
                  <c:v>4.8649918086891612E-2</c:v>
                </c:pt>
                <c:pt idx="196">
                  <c:v>4.8649918086891612E-2</c:v>
                </c:pt>
                <c:pt idx="197">
                  <c:v>4.8649918086891612E-2</c:v>
                </c:pt>
                <c:pt idx="198">
                  <c:v>4.8649918086891612E-2</c:v>
                </c:pt>
                <c:pt idx="199">
                  <c:v>4.8649918086891612E-2</c:v>
                </c:pt>
                <c:pt idx="200">
                  <c:v>4.8649918086891612E-2</c:v>
                </c:pt>
                <c:pt idx="201">
                  <c:v>4.8649918086891612E-2</c:v>
                </c:pt>
                <c:pt idx="202">
                  <c:v>4.8649918086891612E-2</c:v>
                </c:pt>
                <c:pt idx="203">
                  <c:v>4.8649918086891612E-2</c:v>
                </c:pt>
                <c:pt idx="204">
                  <c:v>4.8649918086891612E-2</c:v>
                </c:pt>
                <c:pt idx="205">
                  <c:v>4.8649918086891612E-2</c:v>
                </c:pt>
                <c:pt idx="206">
                  <c:v>4.8649918086891612E-2</c:v>
                </c:pt>
                <c:pt idx="207">
                  <c:v>4.8649918086891612E-2</c:v>
                </c:pt>
                <c:pt idx="208">
                  <c:v>4.8649918086891612E-2</c:v>
                </c:pt>
                <c:pt idx="209">
                  <c:v>4.8649918086891612E-2</c:v>
                </c:pt>
                <c:pt idx="210">
                  <c:v>4.8649918086891612E-2</c:v>
                </c:pt>
                <c:pt idx="211">
                  <c:v>4.8649918086891612E-2</c:v>
                </c:pt>
                <c:pt idx="212">
                  <c:v>4.8649918086891612E-2</c:v>
                </c:pt>
                <c:pt idx="213">
                  <c:v>4.8649918086891612E-2</c:v>
                </c:pt>
                <c:pt idx="214">
                  <c:v>4.8649918086891612E-2</c:v>
                </c:pt>
                <c:pt idx="215">
                  <c:v>4.8649918086891612E-2</c:v>
                </c:pt>
                <c:pt idx="216">
                  <c:v>4.8649918086891612E-2</c:v>
                </c:pt>
                <c:pt idx="217">
                  <c:v>4.8649918086891612E-2</c:v>
                </c:pt>
                <c:pt idx="218">
                  <c:v>4.8649918086891612E-2</c:v>
                </c:pt>
                <c:pt idx="219">
                  <c:v>4.8649918086891612E-2</c:v>
                </c:pt>
                <c:pt idx="220">
                  <c:v>4.8649918086891612E-2</c:v>
                </c:pt>
                <c:pt idx="221">
                  <c:v>4.8649918086891612E-2</c:v>
                </c:pt>
                <c:pt idx="222">
                  <c:v>4.8649918086891612E-2</c:v>
                </c:pt>
                <c:pt idx="223">
                  <c:v>4.8649918086891612E-2</c:v>
                </c:pt>
                <c:pt idx="224">
                  <c:v>4.8649918086891612E-2</c:v>
                </c:pt>
                <c:pt idx="225">
                  <c:v>4.8649918086891612E-2</c:v>
                </c:pt>
                <c:pt idx="226">
                  <c:v>4.8649918086891612E-2</c:v>
                </c:pt>
                <c:pt idx="227">
                  <c:v>4.8649918086891612E-2</c:v>
                </c:pt>
                <c:pt idx="228">
                  <c:v>4.8649918086891612E-2</c:v>
                </c:pt>
                <c:pt idx="229">
                  <c:v>4.8649918086891612E-2</c:v>
                </c:pt>
                <c:pt idx="230">
                  <c:v>4.8649918086891612E-2</c:v>
                </c:pt>
                <c:pt idx="231">
                  <c:v>4.8649918086891612E-2</c:v>
                </c:pt>
                <c:pt idx="232">
                  <c:v>4.8649918086891612E-2</c:v>
                </c:pt>
                <c:pt idx="233">
                  <c:v>4.8649918086891612E-2</c:v>
                </c:pt>
                <c:pt idx="234">
                  <c:v>4.8649918086891612E-2</c:v>
                </c:pt>
                <c:pt idx="235">
                  <c:v>4.8649918086891612E-2</c:v>
                </c:pt>
                <c:pt idx="236">
                  <c:v>4.8649918086891612E-2</c:v>
                </c:pt>
                <c:pt idx="237">
                  <c:v>4.8649918086891612E-2</c:v>
                </c:pt>
                <c:pt idx="238">
                  <c:v>4.8649918086891612E-2</c:v>
                </c:pt>
                <c:pt idx="239">
                  <c:v>4.8649918086891612E-2</c:v>
                </c:pt>
                <c:pt idx="240">
                  <c:v>4.8649918086891612E-2</c:v>
                </c:pt>
                <c:pt idx="241">
                  <c:v>4.8649918086891612E-2</c:v>
                </c:pt>
                <c:pt idx="242">
                  <c:v>4.8649918086891612E-2</c:v>
                </c:pt>
                <c:pt idx="243">
                  <c:v>4.8649918086891612E-2</c:v>
                </c:pt>
                <c:pt idx="244">
                  <c:v>4.8649918086891612E-2</c:v>
                </c:pt>
                <c:pt idx="245">
                  <c:v>4.8649918086891612E-2</c:v>
                </c:pt>
                <c:pt idx="246">
                  <c:v>4.8649918086891612E-2</c:v>
                </c:pt>
                <c:pt idx="247">
                  <c:v>4.8649918086891612E-2</c:v>
                </c:pt>
                <c:pt idx="248">
                  <c:v>4.8649918086891612E-2</c:v>
                </c:pt>
                <c:pt idx="249">
                  <c:v>4.8649918086891612E-2</c:v>
                </c:pt>
                <c:pt idx="250">
                  <c:v>4.8649918086891612E-2</c:v>
                </c:pt>
                <c:pt idx="251">
                  <c:v>4.8649918086891612E-2</c:v>
                </c:pt>
                <c:pt idx="252">
                  <c:v>4.8649918086891612E-2</c:v>
                </c:pt>
                <c:pt idx="253">
                  <c:v>4.8649918086891612E-2</c:v>
                </c:pt>
                <c:pt idx="254">
                  <c:v>4.8649918086891612E-2</c:v>
                </c:pt>
                <c:pt idx="255">
                  <c:v>4.8649918086891612E-2</c:v>
                </c:pt>
                <c:pt idx="256">
                  <c:v>4.8649918086891612E-2</c:v>
                </c:pt>
                <c:pt idx="257">
                  <c:v>4.8649918086891612E-2</c:v>
                </c:pt>
                <c:pt idx="258">
                  <c:v>4.8649918086891612E-2</c:v>
                </c:pt>
                <c:pt idx="259">
                  <c:v>4.8649918086891612E-2</c:v>
                </c:pt>
                <c:pt idx="260">
                  <c:v>4.8649918086891612E-2</c:v>
                </c:pt>
                <c:pt idx="261">
                  <c:v>4.8649918086891612E-2</c:v>
                </c:pt>
                <c:pt idx="262">
                  <c:v>4.8649918086891612E-2</c:v>
                </c:pt>
                <c:pt idx="263">
                  <c:v>4.8649918086891612E-2</c:v>
                </c:pt>
                <c:pt idx="264">
                  <c:v>4.8649918086891612E-2</c:v>
                </c:pt>
                <c:pt idx="265">
                  <c:v>4.8649918086891612E-2</c:v>
                </c:pt>
                <c:pt idx="266">
                  <c:v>4.8649918086891612E-2</c:v>
                </c:pt>
                <c:pt idx="267">
                  <c:v>4.8649918086891612E-2</c:v>
                </c:pt>
                <c:pt idx="268">
                  <c:v>4.8649918086891612E-2</c:v>
                </c:pt>
                <c:pt idx="269">
                  <c:v>4.8649918086891612E-2</c:v>
                </c:pt>
                <c:pt idx="270">
                  <c:v>4.8649918086891612E-2</c:v>
                </c:pt>
                <c:pt idx="271">
                  <c:v>4.8649918086891612E-2</c:v>
                </c:pt>
                <c:pt idx="272">
                  <c:v>4.8649918086891612E-2</c:v>
                </c:pt>
                <c:pt idx="273">
                  <c:v>4.8649918086891612E-2</c:v>
                </c:pt>
                <c:pt idx="274">
                  <c:v>4.8649918086891612E-2</c:v>
                </c:pt>
                <c:pt idx="275">
                  <c:v>4.8649918086891612E-2</c:v>
                </c:pt>
                <c:pt idx="276">
                  <c:v>4.8649918086891612E-2</c:v>
                </c:pt>
                <c:pt idx="277">
                  <c:v>4.8649918086891612E-2</c:v>
                </c:pt>
                <c:pt idx="278">
                  <c:v>4.8649918086891612E-2</c:v>
                </c:pt>
                <c:pt idx="279">
                  <c:v>4.8649918086891612E-2</c:v>
                </c:pt>
                <c:pt idx="280">
                  <c:v>4.8649918086891612E-2</c:v>
                </c:pt>
                <c:pt idx="281">
                  <c:v>4.8649918086891612E-2</c:v>
                </c:pt>
                <c:pt idx="282">
                  <c:v>4.8649918086891612E-2</c:v>
                </c:pt>
                <c:pt idx="283">
                  <c:v>4.8649918086891612E-2</c:v>
                </c:pt>
                <c:pt idx="284">
                  <c:v>4.8649918086891612E-2</c:v>
                </c:pt>
                <c:pt idx="285">
                  <c:v>4.8649918086891612E-2</c:v>
                </c:pt>
                <c:pt idx="286">
                  <c:v>4.8649918086891612E-2</c:v>
                </c:pt>
                <c:pt idx="287">
                  <c:v>4.8649918086891612E-2</c:v>
                </c:pt>
                <c:pt idx="288">
                  <c:v>4.8649918086891612E-2</c:v>
                </c:pt>
                <c:pt idx="289">
                  <c:v>4.8649918086891612E-2</c:v>
                </c:pt>
                <c:pt idx="290">
                  <c:v>4.8649918086891612E-2</c:v>
                </c:pt>
                <c:pt idx="291">
                  <c:v>4.8649918086891612E-2</c:v>
                </c:pt>
                <c:pt idx="292">
                  <c:v>4.8649918086891612E-2</c:v>
                </c:pt>
                <c:pt idx="293">
                  <c:v>4.8649918086891612E-2</c:v>
                </c:pt>
                <c:pt idx="294">
                  <c:v>4.8649918086891612E-2</c:v>
                </c:pt>
                <c:pt idx="295">
                  <c:v>4.8649918086891612E-2</c:v>
                </c:pt>
                <c:pt idx="296">
                  <c:v>4.8649918086891612E-2</c:v>
                </c:pt>
                <c:pt idx="297">
                  <c:v>4.8649918086891612E-2</c:v>
                </c:pt>
                <c:pt idx="298">
                  <c:v>4.8649918086891612E-2</c:v>
                </c:pt>
                <c:pt idx="299">
                  <c:v>4.8649918086891612E-2</c:v>
                </c:pt>
                <c:pt idx="300">
                  <c:v>4.8649918086891612E-2</c:v>
                </c:pt>
                <c:pt idx="301">
                  <c:v>4.8649918086891612E-2</c:v>
                </c:pt>
                <c:pt idx="302">
                  <c:v>4.8649918086891612E-2</c:v>
                </c:pt>
                <c:pt idx="303">
                  <c:v>4.8649918086891612E-2</c:v>
                </c:pt>
                <c:pt idx="304">
                  <c:v>4.8649918086891612E-2</c:v>
                </c:pt>
                <c:pt idx="305">
                  <c:v>4.8649918086891612E-2</c:v>
                </c:pt>
                <c:pt idx="306">
                  <c:v>4.8649918086891612E-2</c:v>
                </c:pt>
                <c:pt idx="307">
                  <c:v>4.8649918086891612E-2</c:v>
                </c:pt>
                <c:pt idx="308">
                  <c:v>4.8649918086891612E-2</c:v>
                </c:pt>
                <c:pt idx="309">
                  <c:v>4.8649918086891612E-2</c:v>
                </c:pt>
                <c:pt idx="310">
                  <c:v>4.8649918086891612E-2</c:v>
                </c:pt>
                <c:pt idx="311">
                  <c:v>4.8649918086891612E-2</c:v>
                </c:pt>
                <c:pt idx="312">
                  <c:v>4.8649918086891612E-2</c:v>
                </c:pt>
                <c:pt idx="313">
                  <c:v>4.8649918086891612E-2</c:v>
                </c:pt>
                <c:pt idx="314">
                  <c:v>4.8649918086891612E-2</c:v>
                </c:pt>
                <c:pt idx="315">
                  <c:v>4.8649918086891612E-2</c:v>
                </c:pt>
                <c:pt idx="316">
                  <c:v>4.8649918086891612E-2</c:v>
                </c:pt>
                <c:pt idx="317">
                  <c:v>4.8649918086891612E-2</c:v>
                </c:pt>
                <c:pt idx="318">
                  <c:v>4.8649918086891612E-2</c:v>
                </c:pt>
                <c:pt idx="319">
                  <c:v>4.8649918086891612E-2</c:v>
                </c:pt>
                <c:pt idx="320">
                  <c:v>4.8649918086891612E-2</c:v>
                </c:pt>
                <c:pt idx="321">
                  <c:v>4.8649918086891612E-2</c:v>
                </c:pt>
                <c:pt idx="322">
                  <c:v>4.8649918086891612E-2</c:v>
                </c:pt>
                <c:pt idx="323">
                  <c:v>4.8649918086891612E-2</c:v>
                </c:pt>
                <c:pt idx="324">
                  <c:v>4.8649918086891612E-2</c:v>
                </c:pt>
                <c:pt idx="325">
                  <c:v>4.8649918086891612E-2</c:v>
                </c:pt>
                <c:pt idx="326">
                  <c:v>4.8649918086891612E-2</c:v>
                </c:pt>
                <c:pt idx="327">
                  <c:v>4.8649918086891612E-2</c:v>
                </c:pt>
                <c:pt idx="328">
                  <c:v>4.8649918086891612E-2</c:v>
                </c:pt>
                <c:pt idx="329">
                  <c:v>4.8649918086891612E-2</c:v>
                </c:pt>
                <c:pt idx="330">
                  <c:v>4.8649918086891612E-2</c:v>
                </c:pt>
                <c:pt idx="331">
                  <c:v>4.8649918086891612E-2</c:v>
                </c:pt>
                <c:pt idx="332">
                  <c:v>4.8649918086891612E-2</c:v>
                </c:pt>
                <c:pt idx="333">
                  <c:v>4.8649918086891612E-2</c:v>
                </c:pt>
                <c:pt idx="334">
                  <c:v>4.8649918086891612E-2</c:v>
                </c:pt>
                <c:pt idx="335">
                  <c:v>4.8649918086891612E-2</c:v>
                </c:pt>
                <c:pt idx="336">
                  <c:v>4.8649918086891612E-2</c:v>
                </c:pt>
                <c:pt idx="337">
                  <c:v>4.8649918086891612E-2</c:v>
                </c:pt>
                <c:pt idx="338">
                  <c:v>4.8649918086891612E-2</c:v>
                </c:pt>
                <c:pt idx="339">
                  <c:v>4.8649918086891612E-2</c:v>
                </c:pt>
                <c:pt idx="340">
                  <c:v>4.8649918086891612E-2</c:v>
                </c:pt>
                <c:pt idx="341">
                  <c:v>4.8649918086891612E-2</c:v>
                </c:pt>
                <c:pt idx="342">
                  <c:v>4.8649918086891612E-2</c:v>
                </c:pt>
                <c:pt idx="343">
                  <c:v>4.8649918086891612E-2</c:v>
                </c:pt>
                <c:pt idx="344">
                  <c:v>4.8649918086891612E-2</c:v>
                </c:pt>
                <c:pt idx="345">
                  <c:v>4.8649918086891612E-2</c:v>
                </c:pt>
                <c:pt idx="346">
                  <c:v>4.8649918086891612E-2</c:v>
                </c:pt>
                <c:pt idx="347">
                  <c:v>4.8649918086891612E-2</c:v>
                </c:pt>
                <c:pt idx="348">
                  <c:v>4.8649918086891612E-2</c:v>
                </c:pt>
                <c:pt idx="349">
                  <c:v>4.8649918086891612E-2</c:v>
                </c:pt>
                <c:pt idx="350">
                  <c:v>4.8649918086891612E-2</c:v>
                </c:pt>
                <c:pt idx="351">
                  <c:v>4.8649918086891612E-2</c:v>
                </c:pt>
                <c:pt idx="352">
                  <c:v>4.8649918086891612E-2</c:v>
                </c:pt>
                <c:pt idx="353">
                  <c:v>4.8649918086891612E-2</c:v>
                </c:pt>
                <c:pt idx="354">
                  <c:v>4.8649918086891612E-2</c:v>
                </c:pt>
                <c:pt idx="355">
                  <c:v>4.8649918086891612E-2</c:v>
                </c:pt>
                <c:pt idx="356">
                  <c:v>4.8649918086891612E-2</c:v>
                </c:pt>
                <c:pt idx="357">
                  <c:v>4.8649918086891612E-2</c:v>
                </c:pt>
                <c:pt idx="358">
                  <c:v>4.8649918086891612E-2</c:v>
                </c:pt>
                <c:pt idx="359">
                  <c:v>4.8649918086891612E-2</c:v>
                </c:pt>
                <c:pt idx="360">
                  <c:v>4.8649918086891612E-2</c:v>
                </c:pt>
                <c:pt idx="361">
                  <c:v>4.8649918086891612E-2</c:v>
                </c:pt>
                <c:pt idx="362">
                  <c:v>4.8649918086891612E-2</c:v>
                </c:pt>
                <c:pt idx="363">
                  <c:v>4.8649918086891612E-2</c:v>
                </c:pt>
                <c:pt idx="364">
                  <c:v>4.8649918086891612E-2</c:v>
                </c:pt>
                <c:pt idx="365">
                  <c:v>4.8649918086891612E-2</c:v>
                </c:pt>
                <c:pt idx="366">
                  <c:v>4.8649918086891612E-2</c:v>
                </c:pt>
                <c:pt idx="367">
                  <c:v>4.8649918086891612E-2</c:v>
                </c:pt>
                <c:pt idx="368">
                  <c:v>4.8649918086891612E-2</c:v>
                </c:pt>
                <c:pt idx="369">
                  <c:v>4.8649918086891612E-2</c:v>
                </c:pt>
                <c:pt idx="370">
                  <c:v>4.8649918086891612E-2</c:v>
                </c:pt>
                <c:pt idx="371">
                  <c:v>4.8649918086891612E-2</c:v>
                </c:pt>
                <c:pt idx="372">
                  <c:v>4.8649918086891612E-2</c:v>
                </c:pt>
                <c:pt idx="373">
                  <c:v>4.8649918086891612E-2</c:v>
                </c:pt>
                <c:pt idx="374">
                  <c:v>4.8649918086891612E-2</c:v>
                </c:pt>
                <c:pt idx="375">
                  <c:v>4.8649918086891612E-2</c:v>
                </c:pt>
                <c:pt idx="376">
                  <c:v>4.8649918086891612E-2</c:v>
                </c:pt>
                <c:pt idx="377">
                  <c:v>4.8649918086891612E-2</c:v>
                </c:pt>
                <c:pt idx="378">
                  <c:v>4.8649918086891612E-2</c:v>
                </c:pt>
                <c:pt idx="379">
                  <c:v>4.8649918086891612E-2</c:v>
                </c:pt>
                <c:pt idx="380">
                  <c:v>4.8649918086891612E-2</c:v>
                </c:pt>
                <c:pt idx="381">
                  <c:v>4.8649918086891612E-2</c:v>
                </c:pt>
                <c:pt idx="382">
                  <c:v>4.8649918086891612E-2</c:v>
                </c:pt>
                <c:pt idx="383">
                  <c:v>4.8649918086891612E-2</c:v>
                </c:pt>
                <c:pt idx="384">
                  <c:v>4.8649918086891612E-2</c:v>
                </c:pt>
                <c:pt idx="385">
                  <c:v>4.8649918086891612E-2</c:v>
                </c:pt>
                <c:pt idx="386">
                  <c:v>4.8649918086891612E-2</c:v>
                </c:pt>
                <c:pt idx="387">
                  <c:v>4.8649918086891612E-2</c:v>
                </c:pt>
                <c:pt idx="388">
                  <c:v>4.8649918086891612E-2</c:v>
                </c:pt>
                <c:pt idx="389">
                  <c:v>4.8649918086891612E-2</c:v>
                </c:pt>
                <c:pt idx="390">
                  <c:v>4.8649918086891612E-2</c:v>
                </c:pt>
                <c:pt idx="391">
                  <c:v>4.8649918086891612E-2</c:v>
                </c:pt>
                <c:pt idx="392">
                  <c:v>4.8649918086891612E-2</c:v>
                </c:pt>
                <c:pt idx="393">
                  <c:v>4.8649918086891612E-2</c:v>
                </c:pt>
                <c:pt idx="394">
                  <c:v>4.8649918086891612E-2</c:v>
                </c:pt>
                <c:pt idx="395">
                  <c:v>4.8649918086891612E-2</c:v>
                </c:pt>
                <c:pt idx="396">
                  <c:v>4.8649918086891612E-2</c:v>
                </c:pt>
                <c:pt idx="397">
                  <c:v>4.8649918086891612E-2</c:v>
                </c:pt>
                <c:pt idx="398">
                  <c:v>4.8649918086891612E-2</c:v>
                </c:pt>
                <c:pt idx="399">
                  <c:v>4.8649918086891612E-2</c:v>
                </c:pt>
                <c:pt idx="400">
                  <c:v>4.8649918086891612E-2</c:v>
                </c:pt>
                <c:pt idx="401">
                  <c:v>4.8649918086891612E-2</c:v>
                </c:pt>
                <c:pt idx="402">
                  <c:v>4.8649918086891612E-2</c:v>
                </c:pt>
                <c:pt idx="403">
                  <c:v>4.8649918086891612E-2</c:v>
                </c:pt>
                <c:pt idx="404">
                  <c:v>4.8649918086891612E-2</c:v>
                </c:pt>
                <c:pt idx="405">
                  <c:v>4.8649918086891612E-2</c:v>
                </c:pt>
                <c:pt idx="406">
                  <c:v>4.8649918086891612E-2</c:v>
                </c:pt>
                <c:pt idx="407">
                  <c:v>4.8649918086891612E-2</c:v>
                </c:pt>
                <c:pt idx="408">
                  <c:v>4.8649918086891612E-2</c:v>
                </c:pt>
                <c:pt idx="409">
                  <c:v>4.8649918086891612E-2</c:v>
                </c:pt>
                <c:pt idx="410">
                  <c:v>4.8649918086891612E-2</c:v>
                </c:pt>
                <c:pt idx="411">
                  <c:v>4.8649918086891612E-2</c:v>
                </c:pt>
                <c:pt idx="412">
                  <c:v>4.8649918086891612E-2</c:v>
                </c:pt>
                <c:pt idx="413">
                  <c:v>4.8649918086891612E-2</c:v>
                </c:pt>
                <c:pt idx="414">
                  <c:v>4.8649918086891612E-2</c:v>
                </c:pt>
                <c:pt idx="415">
                  <c:v>4.8649918086891612E-2</c:v>
                </c:pt>
                <c:pt idx="416">
                  <c:v>4.8649918086891612E-2</c:v>
                </c:pt>
                <c:pt idx="417">
                  <c:v>4.8649918086891612E-2</c:v>
                </c:pt>
                <c:pt idx="418">
                  <c:v>4.8649918086891612E-2</c:v>
                </c:pt>
                <c:pt idx="419">
                  <c:v>4.8649918086891612E-2</c:v>
                </c:pt>
                <c:pt idx="420">
                  <c:v>4.8649918086891612E-2</c:v>
                </c:pt>
                <c:pt idx="421">
                  <c:v>4.8649918086891612E-2</c:v>
                </c:pt>
                <c:pt idx="422">
                  <c:v>4.8649918086891612E-2</c:v>
                </c:pt>
                <c:pt idx="423">
                  <c:v>4.8649918086891612E-2</c:v>
                </c:pt>
                <c:pt idx="424">
                  <c:v>4.8649918086891612E-2</c:v>
                </c:pt>
                <c:pt idx="425">
                  <c:v>4.8649918086891612E-2</c:v>
                </c:pt>
                <c:pt idx="426">
                  <c:v>4.8649918086891612E-2</c:v>
                </c:pt>
                <c:pt idx="427">
                  <c:v>4.8649918086891612E-2</c:v>
                </c:pt>
                <c:pt idx="428">
                  <c:v>4.8649918086891612E-2</c:v>
                </c:pt>
                <c:pt idx="429">
                  <c:v>4.8649918086891612E-2</c:v>
                </c:pt>
                <c:pt idx="430">
                  <c:v>4.8649918086891612E-2</c:v>
                </c:pt>
                <c:pt idx="431">
                  <c:v>4.8649918086891612E-2</c:v>
                </c:pt>
                <c:pt idx="432">
                  <c:v>4.8649918086891612E-2</c:v>
                </c:pt>
                <c:pt idx="433">
                  <c:v>4.8649918086891612E-2</c:v>
                </c:pt>
                <c:pt idx="434">
                  <c:v>4.8649918086891612E-2</c:v>
                </c:pt>
                <c:pt idx="435">
                  <c:v>4.8649918086891612E-2</c:v>
                </c:pt>
                <c:pt idx="436">
                  <c:v>4.8649918086891612E-2</c:v>
                </c:pt>
                <c:pt idx="437">
                  <c:v>4.8649918086891612E-2</c:v>
                </c:pt>
                <c:pt idx="438">
                  <c:v>4.8649918086891612E-2</c:v>
                </c:pt>
                <c:pt idx="439">
                  <c:v>4.8649918086891612E-2</c:v>
                </c:pt>
                <c:pt idx="440">
                  <c:v>4.8649918086891612E-2</c:v>
                </c:pt>
                <c:pt idx="441">
                  <c:v>4.8649918086891612E-2</c:v>
                </c:pt>
                <c:pt idx="442">
                  <c:v>4.8649918086891612E-2</c:v>
                </c:pt>
                <c:pt idx="443">
                  <c:v>4.8649918086891612E-2</c:v>
                </c:pt>
                <c:pt idx="444">
                  <c:v>4.8649918086891612E-2</c:v>
                </c:pt>
                <c:pt idx="445">
                  <c:v>4.8649918086891612E-2</c:v>
                </c:pt>
                <c:pt idx="446">
                  <c:v>4.8649918086891612E-2</c:v>
                </c:pt>
                <c:pt idx="447">
                  <c:v>4.8649918086891612E-2</c:v>
                </c:pt>
                <c:pt idx="448">
                  <c:v>4.8649918086891612E-2</c:v>
                </c:pt>
                <c:pt idx="449">
                  <c:v>4.8649918086891612E-2</c:v>
                </c:pt>
                <c:pt idx="450">
                  <c:v>4.8649918086891612E-2</c:v>
                </c:pt>
                <c:pt idx="451">
                  <c:v>4.8649918086891612E-2</c:v>
                </c:pt>
                <c:pt idx="452">
                  <c:v>4.8649918086891612E-2</c:v>
                </c:pt>
                <c:pt idx="453">
                  <c:v>4.8649918086891612E-2</c:v>
                </c:pt>
                <c:pt idx="454">
                  <c:v>4.8649918086891612E-2</c:v>
                </c:pt>
                <c:pt idx="455">
                  <c:v>4.8649918086891612E-2</c:v>
                </c:pt>
                <c:pt idx="456">
                  <c:v>4.8649918086891612E-2</c:v>
                </c:pt>
                <c:pt idx="457">
                  <c:v>4.8649918086891612E-2</c:v>
                </c:pt>
                <c:pt idx="458">
                  <c:v>4.8649918086891612E-2</c:v>
                </c:pt>
                <c:pt idx="459">
                  <c:v>4.8649918086891612E-2</c:v>
                </c:pt>
                <c:pt idx="460">
                  <c:v>4.8649918086891612E-2</c:v>
                </c:pt>
                <c:pt idx="461">
                  <c:v>4.8649918086891612E-2</c:v>
                </c:pt>
                <c:pt idx="462">
                  <c:v>4.8649918086891612E-2</c:v>
                </c:pt>
                <c:pt idx="463">
                  <c:v>4.8649918086891612E-2</c:v>
                </c:pt>
                <c:pt idx="464">
                  <c:v>4.8649918086891612E-2</c:v>
                </c:pt>
                <c:pt idx="465">
                  <c:v>4.8649918086891612E-2</c:v>
                </c:pt>
                <c:pt idx="466">
                  <c:v>4.8649918086891612E-2</c:v>
                </c:pt>
                <c:pt idx="467">
                  <c:v>4.8649918086891612E-2</c:v>
                </c:pt>
                <c:pt idx="468">
                  <c:v>4.8649918086891612E-2</c:v>
                </c:pt>
                <c:pt idx="469">
                  <c:v>4.8649918086891612E-2</c:v>
                </c:pt>
                <c:pt idx="470">
                  <c:v>4.8649918086891612E-2</c:v>
                </c:pt>
                <c:pt idx="471">
                  <c:v>4.8649918086891612E-2</c:v>
                </c:pt>
                <c:pt idx="472">
                  <c:v>4.8649918086891612E-2</c:v>
                </c:pt>
                <c:pt idx="473">
                  <c:v>4.8649918086891612E-2</c:v>
                </c:pt>
                <c:pt idx="474">
                  <c:v>4.8649918086891612E-2</c:v>
                </c:pt>
                <c:pt idx="475">
                  <c:v>4.8649918086891612E-2</c:v>
                </c:pt>
                <c:pt idx="476">
                  <c:v>4.8649918086891612E-2</c:v>
                </c:pt>
                <c:pt idx="477">
                  <c:v>4.8649918086891612E-2</c:v>
                </c:pt>
                <c:pt idx="478">
                  <c:v>4.8649918086891612E-2</c:v>
                </c:pt>
                <c:pt idx="479">
                  <c:v>4.8649918086891612E-2</c:v>
                </c:pt>
                <c:pt idx="480">
                  <c:v>4.8649918086891612E-2</c:v>
                </c:pt>
                <c:pt idx="481">
                  <c:v>4.8649918086891612E-2</c:v>
                </c:pt>
                <c:pt idx="482">
                  <c:v>4.8649918086891612E-2</c:v>
                </c:pt>
                <c:pt idx="483">
                  <c:v>4.8649918086891612E-2</c:v>
                </c:pt>
                <c:pt idx="484">
                  <c:v>4.8649918086891612E-2</c:v>
                </c:pt>
                <c:pt idx="485">
                  <c:v>4.8649918086891612E-2</c:v>
                </c:pt>
                <c:pt idx="486">
                  <c:v>4.8649918086891612E-2</c:v>
                </c:pt>
                <c:pt idx="487">
                  <c:v>4.8649918086891612E-2</c:v>
                </c:pt>
                <c:pt idx="488">
                  <c:v>4.8649918086891612E-2</c:v>
                </c:pt>
                <c:pt idx="489">
                  <c:v>4.8649918086891612E-2</c:v>
                </c:pt>
                <c:pt idx="490">
                  <c:v>4.8649918086891612E-2</c:v>
                </c:pt>
                <c:pt idx="491">
                  <c:v>4.8649918086891612E-2</c:v>
                </c:pt>
                <c:pt idx="492">
                  <c:v>4.8649918086891612E-2</c:v>
                </c:pt>
                <c:pt idx="493">
                  <c:v>4.8649918086891612E-2</c:v>
                </c:pt>
                <c:pt idx="494">
                  <c:v>4.8649918086891612E-2</c:v>
                </c:pt>
                <c:pt idx="495">
                  <c:v>4.8649918086891612E-2</c:v>
                </c:pt>
                <c:pt idx="496">
                  <c:v>4.8649918086891612E-2</c:v>
                </c:pt>
                <c:pt idx="497">
                  <c:v>4.8649918086891612E-2</c:v>
                </c:pt>
                <c:pt idx="498">
                  <c:v>4.8649918086891612E-2</c:v>
                </c:pt>
                <c:pt idx="499">
                  <c:v>4.8649918086891612E-2</c:v>
                </c:pt>
                <c:pt idx="500">
                  <c:v>4.8649918086891612E-2</c:v>
                </c:pt>
                <c:pt idx="501">
                  <c:v>4.8649918086891612E-2</c:v>
                </c:pt>
                <c:pt idx="502">
                  <c:v>4.8649918086891612E-2</c:v>
                </c:pt>
                <c:pt idx="503">
                  <c:v>4.8649918086891612E-2</c:v>
                </c:pt>
                <c:pt idx="504">
                  <c:v>4.8649918086891612E-2</c:v>
                </c:pt>
                <c:pt idx="505">
                  <c:v>4.8649918086891612E-2</c:v>
                </c:pt>
                <c:pt idx="506">
                  <c:v>4.8649918086891612E-2</c:v>
                </c:pt>
                <c:pt idx="507">
                  <c:v>4.8649918086891612E-2</c:v>
                </c:pt>
                <c:pt idx="508">
                  <c:v>4.8649918086891612E-2</c:v>
                </c:pt>
                <c:pt idx="509">
                  <c:v>4.8649918086891612E-2</c:v>
                </c:pt>
                <c:pt idx="510">
                  <c:v>4.8649918086891612E-2</c:v>
                </c:pt>
                <c:pt idx="511">
                  <c:v>4.8649918086891612E-2</c:v>
                </c:pt>
                <c:pt idx="512">
                  <c:v>4.8649918086891612E-2</c:v>
                </c:pt>
                <c:pt idx="513">
                  <c:v>4.8649918086891612E-2</c:v>
                </c:pt>
                <c:pt idx="514">
                  <c:v>4.8649918086891612E-2</c:v>
                </c:pt>
                <c:pt idx="515">
                  <c:v>4.8649918086891612E-2</c:v>
                </c:pt>
                <c:pt idx="516">
                  <c:v>4.8649918086891612E-2</c:v>
                </c:pt>
                <c:pt idx="517">
                  <c:v>4.8649918086891612E-2</c:v>
                </c:pt>
                <c:pt idx="518">
                  <c:v>4.8649918086891612E-2</c:v>
                </c:pt>
                <c:pt idx="519">
                  <c:v>4.8649918086891612E-2</c:v>
                </c:pt>
                <c:pt idx="520">
                  <c:v>4.8649918086891612E-2</c:v>
                </c:pt>
                <c:pt idx="521">
                  <c:v>4.8649918086891612E-2</c:v>
                </c:pt>
                <c:pt idx="522">
                  <c:v>4.8649918086891612E-2</c:v>
                </c:pt>
                <c:pt idx="523">
                  <c:v>4.8649918086891612E-2</c:v>
                </c:pt>
                <c:pt idx="524">
                  <c:v>4.8649918086891612E-2</c:v>
                </c:pt>
                <c:pt idx="525">
                  <c:v>4.8649918086891612E-2</c:v>
                </c:pt>
                <c:pt idx="526">
                  <c:v>4.8649918086891612E-2</c:v>
                </c:pt>
                <c:pt idx="527">
                  <c:v>4.8649918086891612E-2</c:v>
                </c:pt>
                <c:pt idx="528">
                  <c:v>4.8649918086891612E-2</c:v>
                </c:pt>
                <c:pt idx="529">
                  <c:v>4.8649918086891612E-2</c:v>
                </c:pt>
                <c:pt idx="530">
                  <c:v>4.8649918086891612E-2</c:v>
                </c:pt>
                <c:pt idx="531">
                  <c:v>4.8649918086891612E-2</c:v>
                </c:pt>
                <c:pt idx="532">
                  <c:v>4.8649918086891612E-2</c:v>
                </c:pt>
                <c:pt idx="533">
                  <c:v>4.8649918086891612E-2</c:v>
                </c:pt>
                <c:pt idx="534">
                  <c:v>4.8649918086891612E-2</c:v>
                </c:pt>
                <c:pt idx="535">
                  <c:v>4.8649918086891612E-2</c:v>
                </c:pt>
                <c:pt idx="536">
                  <c:v>4.8649918086891612E-2</c:v>
                </c:pt>
                <c:pt idx="537">
                  <c:v>4.8649918086891612E-2</c:v>
                </c:pt>
                <c:pt idx="538">
                  <c:v>4.8649918086891612E-2</c:v>
                </c:pt>
                <c:pt idx="539">
                  <c:v>4.8649918086891612E-2</c:v>
                </c:pt>
                <c:pt idx="540">
                  <c:v>4.8649918086891612E-2</c:v>
                </c:pt>
                <c:pt idx="541">
                  <c:v>4.8649918086891612E-2</c:v>
                </c:pt>
                <c:pt idx="542">
                  <c:v>4.8649918086891612E-2</c:v>
                </c:pt>
                <c:pt idx="543">
                  <c:v>4.8649918086891612E-2</c:v>
                </c:pt>
                <c:pt idx="544">
                  <c:v>4.8649918086891612E-2</c:v>
                </c:pt>
                <c:pt idx="545">
                  <c:v>4.8649918086891612E-2</c:v>
                </c:pt>
                <c:pt idx="546">
                  <c:v>4.8649918086891612E-2</c:v>
                </c:pt>
                <c:pt idx="547">
                  <c:v>4.8649918086891612E-2</c:v>
                </c:pt>
                <c:pt idx="548">
                  <c:v>4.8649918086891612E-2</c:v>
                </c:pt>
                <c:pt idx="549">
                  <c:v>4.8649918086891612E-2</c:v>
                </c:pt>
                <c:pt idx="550">
                  <c:v>4.8649918086891612E-2</c:v>
                </c:pt>
                <c:pt idx="551">
                  <c:v>4.8649918086891612E-2</c:v>
                </c:pt>
                <c:pt idx="552">
                  <c:v>4.8649918086891612E-2</c:v>
                </c:pt>
                <c:pt idx="553">
                  <c:v>4.8649918086891612E-2</c:v>
                </c:pt>
                <c:pt idx="554">
                  <c:v>4.8649918086891612E-2</c:v>
                </c:pt>
                <c:pt idx="555">
                  <c:v>4.8649918086891612E-2</c:v>
                </c:pt>
                <c:pt idx="556">
                  <c:v>4.8649918086891612E-2</c:v>
                </c:pt>
                <c:pt idx="557">
                  <c:v>4.8649918086891612E-2</c:v>
                </c:pt>
                <c:pt idx="558">
                  <c:v>4.8649918086891612E-2</c:v>
                </c:pt>
                <c:pt idx="559">
                  <c:v>4.8649918086891612E-2</c:v>
                </c:pt>
                <c:pt idx="560">
                  <c:v>4.8649918086891612E-2</c:v>
                </c:pt>
                <c:pt idx="561">
                  <c:v>4.8649918086891612E-2</c:v>
                </c:pt>
                <c:pt idx="562">
                  <c:v>4.8649918086891612E-2</c:v>
                </c:pt>
                <c:pt idx="563">
                  <c:v>4.8649918086891612E-2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73-4417-A7E4-47DF091ED93D}"/>
            </c:ext>
          </c:extLst>
        </c:ser>
        <c:ser>
          <c:idx val="7"/>
          <c:order val="3"/>
          <c:spPr>
            <a:ln w="12700" cap="rnd">
              <a:solidFill>
                <a:schemeClr val="accent5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Variáveis!$B$13:$B$576</c:f>
              <c:numCache>
                <c:formatCode>m/d/yyyy</c:formatCode>
                <c:ptCount val="564"/>
                <c:pt idx="0">
                  <c:v>40126</c:v>
                </c:pt>
                <c:pt idx="1">
                  <c:v>40133</c:v>
                </c:pt>
                <c:pt idx="2">
                  <c:v>40140</c:v>
                </c:pt>
                <c:pt idx="3">
                  <c:v>40147</c:v>
                </c:pt>
                <c:pt idx="4">
                  <c:v>40154</c:v>
                </c:pt>
                <c:pt idx="5">
                  <c:v>40161</c:v>
                </c:pt>
                <c:pt idx="6">
                  <c:v>40168</c:v>
                </c:pt>
                <c:pt idx="7">
                  <c:v>40175</c:v>
                </c:pt>
                <c:pt idx="8">
                  <c:v>40182</c:v>
                </c:pt>
                <c:pt idx="9">
                  <c:v>40189</c:v>
                </c:pt>
                <c:pt idx="10">
                  <c:v>40196</c:v>
                </c:pt>
                <c:pt idx="11">
                  <c:v>40203</c:v>
                </c:pt>
                <c:pt idx="12">
                  <c:v>40210</c:v>
                </c:pt>
                <c:pt idx="13">
                  <c:v>40217</c:v>
                </c:pt>
                <c:pt idx="14">
                  <c:v>40224</c:v>
                </c:pt>
                <c:pt idx="15">
                  <c:v>40231</c:v>
                </c:pt>
                <c:pt idx="16">
                  <c:v>40238</c:v>
                </c:pt>
                <c:pt idx="17">
                  <c:v>40245</c:v>
                </c:pt>
                <c:pt idx="18">
                  <c:v>40252</c:v>
                </c:pt>
                <c:pt idx="19">
                  <c:v>40259</c:v>
                </c:pt>
                <c:pt idx="20">
                  <c:v>40266</c:v>
                </c:pt>
                <c:pt idx="21">
                  <c:v>40273</c:v>
                </c:pt>
                <c:pt idx="22">
                  <c:v>40280</c:v>
                </c:pt>
                <c:pt idx="23">
                  <c:v>40287</c:v>
                </c:pt>
                <c:pt idx="24">
                  <c:v>40294</c:v>
                </c:pt>
                <c:pt idx="25">
                  <c:v>40301</c:v>
                </c:pt>
                <c:pt idx="26">
                  <c:v>40308</c:v>
                </c:pt>
                <c:pt idx="27">
                  <c:v>40315</c:v>
                </c:pt>
                <c:pt idx="28">
                  <c:v>40322</c:v>
                </c:pt>
                <c:pt idx="29">
                  <c:v>40329</c:v>
                </c:pt>
                <c:pt idx="30">
                  <c:v>40336</c:v>
                </c:pt>
                <c:pt idx="31">
                  <c:v>40343</c:v>
                </c:pt>
                <c:pt idx="32">
                  <c:v>40350</c:v>
                </c:pt>
                <c:pt idx="33">
                  <c:v>40357</c:v>
                </c:pt>
                <c:pt idx="34">
                  <c:v>40364</c:v>
                </c:pt>
                <c:pt idx="35">
                  <c:v>40371</c:v>
                </c:pt>
                <c:pt idx="36">
                  <c:v>40378</c:v>
                </c:pt>
                <c:pt idx="37">
                  <c:v>40385</c:v>
                </c:pt>
                <c:pt idx="38">
                  <c:v>40392</c:v>
                </c:pt>
                <c:pt idx="39">
                  <c:v>40399</c:v>
                </c:pt>
                <c:pt idx="40">
                  <c:v>40406</c:v>
                </c:pt>
                <c:pt idx="41">
                  <c:v>40413</c:v>
                </c:pt>
                <c:pt idx="42">
                  <c:v>40420</c:v>
                </c:pt>
                <c:pt idx="43">
                  <c:v>40427</c:v>
                </c:pt>
                <c:pt idx="44">
                  <c:v>40434</c:v>
                </c:pt>
                <c:pt idx="45">
                  <c:v>40441</c:v>
                </c:pt>
                <c:pt idx="46">
                  <c:v>40448</c:v>
                </c:pt>
                <c:pt idx="47">
                  <c:v>40455</c:v>
                </c:pt>
                <c:pt idx="48">
                  <c:v>40462</c:v>
                </c:pt>
                <c:pt idx="49">
                  <c:v>40469</c:v>
                </c:pt>
                <c:pt idx="50">
                  <c:v>40476</c:v>
                </c:pt>
                <c:pt idx="51">
                  <c:v>40483</c:v>
                </c:pt>
                <c:pt idx="52">
                  <c:v>40490</c:v>
                </c:pt>
                <c:pt idx="53">
                  <c:v>40497</c:v>
                </c:pt>
                <c:pt idx="54">
                  <c:v>40504</c:v>
                </c:pt>
                <c:pt idx="55">
                  <c:v>40511</c:v>
                </c:pt>
                <c:pt idx="56">
                  <c:v>40518</c:v>
                </c:pt>
                <c:pt idx="57">
                  <c:v>40525</c:v>
                </c:pt>
                <c:pt idx="58">
                  <c:v>40532</c:v>
                </c:pt>
                <c:pt idx="59">
                  <c:v>40539</c:v>
                </c:pt>
                <c:pt idx="60">
                  <c:v>40546</c:v>
                </c:pt>
                <c:pt idx="61">
                  <c:v>40553</c:v>
                </c:pt>
                <c:pt idx="62">
                  <c:v>40560</c:v>
                </c:pt>
                <c:pt idx="63">
                  <c:v>40567</c:v>
                </c:pt>
                <c:pt idx="64">
                  <c:v>40574</c:v>
                </c:pt>
                <c:pt idx="65">
                  <c:v>40581</c:v>
                </c:pt>
                <c:pt idx="66">
                  <c:v>40588</c:v>
                </c:pt>
                <c:pt idx="67">
                  <c:v>40595</c:v>
                </c:pt>
                <c:pt idx="68">
                  <c:v>40602</c:v>
                </c:pt>
                <c:pt idx="69">
                  <c:v>40609</c:v>
                </c:pt>
                <c:pt idx="70">
                  <c:v>40616</c:v>
                </c:pt>
                <c:pt idx="71">
                  <c:v>40623</c:v>
                </c:pt>
                <c:pt idx="72">
                  <c:v>40630</c:v>
                </c:pt>
                <c:pt idx="73">
                  <c:v>40637</c:v>
                </c:pt>
                <c:pt idx="74">
                  <c:v>40644</c:v>
                </c:pt>
                <c:pt idx="75">
                  <c:v>40651</c:v>
                </c:pt>
                <c:pt idx="76">
                  <c:v>40658</c:v>
                </c:pt>
                <c:pt idx="77">
                  <c:v>40665</c:v>
                </c:pt>
                <c:pt idx="78">
                  <c:v>40672</c:v>
                </c:pt>
                <c:pt idx="79">
                  <c:v>40679</c:v>
                </c:pt>
                <c:pt idx="80">
                  <c:v>40686</c:v>
                </c:pt>
                <c:pt idx="81">
                  <c:v>40693</c:v>
                </c:pt>
                <c:pt idx="82">
                  <c:v>40700</c:v>
                </c:pt>
                <c:pt idx="83">
                  <c:v>40707</c:v>
                </c:pt>
                <c:pt idx="84">
                  <c:v>40714</c:v>
                </c:pt>
                <c:pt idx="85">
                  <c:v>40721</c:v>
                </c:pt>
                <c:pt idx="86">
                  <c:v>40728</c:v>
                </c:pt>
                <c:pt idx="87">
                  <c:v>40735</c:v>
                </c:pt>
                <c:pt idx="88">
                  <c:v>40742</c:v>
                </c:pt>
                <c:pt idx="89">
                  <c:v>40749</c:v>
                </c:pt>
                <c:pt idx="90">
                  <c:v>40756</c:v>
                </c:pt>
                <c:pt idx="91">
                  <c:v>40763</c:v>
                </c:pt>
                <c:pt idx="92">
                  <c:v>40770</c:v>
                </c:pt>
                <c:pt idx="93">
                  <c:v>40777</c:v>
                </c:pt>
                <c:pt idx="94">
                  <c:v>40784</c:v>
                </c:pt>
                <c:pt idx="95">
                  <c:v>40791</c:v>
                </c:pt>
                <c:pt idx="96">
                  <c:v>40798</c:v>
                </c:pt>
                <c:pt idx="97">
                  <c:v>40805</c:v>
                </c:pt>
                <c:pt idx="98">
                  <c:v>40812</c:v>
                </c:pt>
                <c:pt idx="99">
                  <c:v>40819</c:v>
                </c:pt>
                <c:pt idx="100">
                  <c:v>40826</c:v>
                </c:pt>
                <c:pt idx="101">
                  <c:v>40833</c:v>
                </c:pt>
                <c:pt idx="102">
                  <c:v>40840</c:v>
                </c:pt>
                <c:pt idx="103">
                  <c:v>40847</c:v>
                </c:pt>
                <c:pt idx="104">
                  <c:v>40854</c:v>
                </c:pt>
                <c:pt idx="105">
                  <c:v>40861</c:v>
                </c:pt>
                <c:pt idx="106">
                  <c:v>40868</c:v>
                </c:pt>
                <c:pt idx="107">
                  <c:v>40875</c:v>
                </c:pt>
                <c:pt idx="108">
                  <c:v>40882</c:v>
                </c:pt>
                <c:pt idx="109">
                  <c:v>40889</c:v>
                </c:pt>
                <c:pt idx="110">
                  <c:v>40896</c:v>
                </c:pt>
                <c:pt idx="111">
                  <c:v>40903</c:v>
                </c:pt>
                <c:pt idx="112">
                  <c:v>40910</c:v>
                </c:pt>
                <c:pt idx="113">
                  <c:v>40917</c:v>
                </c:pt>
                <c:pt idx="114">
                  <c:v>40924</c:v>
                </c:pt>
                <c:pt idx="115">
                  <c:v>40931</c:v>
                </c:pt>
                <c:pt idx="116">
                  <c:v>40938</c:v>
                </c:pt>
                <c:pt idx="117">
                  <c:v>40945</c:v>
                </c:pt>
                <c:pt idx="118">
                  <c:v>40952</c:v>
                </c:pt>
                <c:pt idx="119">
                  <c:v>40959</c:v>
                </c:pt>
                <c:pt idx="120">
                  <c:v>40966</c:v>
                </c:pt>
                <c:pt idx="121">
                  <c:v>40973</c:v>
                </c:pt>
                <c:pt idx="122">
                  <c:v>40980</c:v>
                </c:pt>
                <c:pt idx="123">
                  <c:v>40987</c:v>
                </c:pt>
                <c:pt idx="124">
                  <c:v>40994</c:v>
                </c:pt>
                <c:pt idx="125">
                  <c:v>41001</c:v>
                </c:pt>
                <c:pt idx="126">
                  <c:v>41008</c:v>
                </c:pt>
                <c:pt idx="127">
                  <c:v>41015</c:v>
                </c:pt>
                <c:pt idx="128">
                  <c:v>41022</c:v>
                </c:pt>
                <c:pt idx="129">
                  <c:v>41029</c:v>
                </c:pt>
                <c:pt idx="130">
                  <c:v>41036</c:v>
                </c:pt>
                <c:pt idx="131">
                  <c:v>41043</c:v>
                </c:pt>
                <c:pt idx="132">
                  <c:v>41050</c:v>
                </c:pt>
                <c:pt idx="133">
                  <c:v>41057</c:v>
                </c:pt>
                <c:pt idx="134">
                  <c:v>41064</c:v>
                </c:pt>
                <c:pt idx="135">
                  <c:v>41071</c:v>
                </c:pt>
                <c:pt idx="136">
                  <c:v>41078</c:v>
                </c:pt>
                <c:pt idx="137">
                  <c:v>41085</c:v>
                </c:pt>
                <c:pt idx="138">
                  <c:v>41092</c:v>
                </c:pt>
                <c:pt idx="139">
                  <c:v>41099</c:v>
                </c:pt>
                <c:pt idx="140">
                  <c:v>41106</c:v>
                </c:pt>
                <c:pt idx="141">
                  <c:v>41113</c:v>
                </c:pt>
                <c:pt idx="142">
                  <c:v>41120</c:v>
                </c:pt>
                <c:pt idx="143">
                  <c:v>41127</c:v>
                </c:pt>
                <c:pt idx="144">
                  <c:v>41134</c:v>
                </c:pt>
                <c:pt idx="145">
                  <c:v>41141</c:v>
                </c:pt>
                <c:pt idx="146">
                  <c:v>41148</c:v>
                </c:pt>
                <c:pt idx="147">
                  <c:v>41155</c:v>
                </c:pt>
                <c:pt idx="148">
                  <c:v>41162</c:v>
                </c:pt>
                <c:pt idx="149">
                  <c:v>41169</c:v>
                </c:pt>
                <c:pt idx="150">
                  <c:v>41176</c:v>
                </c:pt>
                <c:pt idx="151">
                  <c:v>41183</c:v>
                </c:pt>
                <c:pt idx="152">
                  <c:v>41190</c:v>
                </c:pt>
                <c:pt idx="153">
                  <c:v>41197</c:v>
                </c:pt>
                <c:pt idx="154">
                  <c:v>41204</c:v>
                </c:pt>
                <c:pt idx="155">
                  <c:v>41211</c:v>
                </c:pt>
                <c:pt idx="156">
                  <c:v>41218</c:v>
                </c:pt>
                <c:pt idx="157">
                  <c:v>41225</c:v>
                </c:pt>
                <c:pt idx="158">
                  <c:v>41232</c:v>
                </c:pt>
                <c:pt idx="159">
                  <c:v>41239</c:v>
                </c:pt>
                <c:pt idx="160">
                  <c:v>41246</c:v>
                </c:pt>
                <c:pt idx="161">
                  <c:v>41253</c:v>
                </c:pt>
                <c:pt idx="162">
                  <c:v>41260</c:v>
                </c:pt>
                <c:pt idx="163">
                  <c:v>41267</c:v>
                </c:pt>
                <c:pt idx="164">
                  <c:v>41274</c:v>
                </c:pt>
                <c:pt idx="165">
                  <c:v>41281</c:v>
                </c:pt>
                <c:pt idx="166">
                  <c:v>41288</c:v>
                </c:pt>
                <c:pt idx="167">
                  <c:v>41295</c:v>
                </c:pt>
                <c:pt idx="168">
                  <c:v>41302</c:v>
                </c:pt>
                <c:pt idx="169">
                  <c:v>41309</c:v>
                </c:pt>
                <c:pt idx="170">
                  <c:v>41316</c:v>
                </c:pt>
                <c:pt idx="171">
                  <c:v>41323</c:v>
                </c:pt>
                <c:pt idx="172">
                  <c:v>41330</c:v>
                </c:pt>
                <c:pt idx="173">
                  <c:v>41337</c:v>
                </c:pt>
                <c:pt idx="174">
                  <c:v>41344</c:v>
                </c:pt>
                <c:pt idx="175">
                  <c:v>41351</c:v>
                </c:pt>
                <c:pt idx="176">
                  <c:v>41358</c:v>
                </c:pt>
                <c:pt idx="177">
                  <c:v>41365</c:v>
                </c:pt>
                <c:pt idx="178">
                  <c:v>41372</c:v>
                </c:pt>
                <c:pt idx="179">
                  <c:v>41379</c:v>
                </c:pt>
                <c:pt idx="180">
                  <c:v>41386</c:v>
                </c:pt>
                <c:pt idx="181">
                  <c:v>41393</c:v>
                </c:pt>
                <c:pt idx="182">
                  <c:v>41400</c:v>
                </c:pt>
                <c:pt idx="183">
                  <c:v>41407</c:v>
                </c:pt>
                <c:pt idx="184">
                  <c:v>41414</c:v>
                </c:pt>
                <c:pt idx="185">
                  <c:v>41421</c:v>
                </c:pt>
                <c:pt idx="186">
                  <c:v>41428</c:v>
                </c:pt>
                <c:pt idx="187">
                  <c:v>41435</c:v>
                </c:pt>
                <c:pt idx="188">
                  <c:v>41442</c:v>
                </c:pt>
                <c:pt idx="189">
                  <c:v>41449</c:v>
                </c:pt>
                <c:pt idx="190">
                  <c:v>41456</c:v>
                </c:pt>
                <c:pt idx="191">
                  <c:v>41463</c:v>
                </c:pt>
                <c:pt idx="192">
                  <c:v>41470</c:v>
                </c:pt>
                <c:pt idx="193">
                  <c:v>41477</c:v>
                </c:pt>
                <c:pt idx="194">
                  <c:v>41484</c:v>
                </c:pt>
                <c:pt idx="195">
                  <c:v>41491</c:v>
                </c:pt>
                <c:pt idx="196">
                  <c:v>41498</c:v>
                </c:pt>
                <c:pt idx="197">
                  <c:v>41505</c:v>
                </c:pt>
                <c:pt idx="198">
                  <c:v>41512</c:v>
                </c:pt>
                <c:pt idx="199">
                  <c:v>41519</c:v>
                </c:pt>
                <c:pt idx="200">
                  <c:v>41526</c:v>
                </c:pt>
                <c:pt idx="201">
                  <c:v>41533</c:v>
                </c:pt>
                <c:pt idx="202">
                  <c:v>41540</c:v>
                </c:pt>
                <c:pt idx="203">
                  <c:v>41547</c:v>
                </c:pt>
                <c:pt idx="204">
                  <c:v>41554</c:v>
                </c:pt>
                <c:pt idx="205">
                  <c:v>41561</c:v>
                </c:pt>
                <c:pt idx="206">
                  <c:v>41568</c:v>
                </c:pt>
                <c:pt idx="207">
                  <c:v>41575</c:v>
                </c:pt>
                <c:pt idx="208">
                  <c:v>41582</c:v>
                </c:pt>
                <c:pt idx="209">
                  <c:v>41589</c:v>
                </c:pt>
                <c:pt idx="210">
                  <c:v>41596</c:v>
                </c:pt>
                <c:pt idx="211">
                  <c:v>41603</c:v>
                </c:pt>
                <c:pt idx="212">
                  <c:v>41610</c:v>
                </c:pt>
                <c:pt idx="213">
                  <c:v>41617</c:v>
                </c:pt>
                <c:pt idx="214">
                  <c:v>41624</c:v>
                </c:pt>
                <c:pt idx="215">
                  <c:v>41631</c:v>
                </c:pt>
                <c:pt idx="216">
                  <c:v>41638</c:v>
                </c:pt>
                <c:pt idx="217">
                  <c:v>41645</c:v>
                </c:pt>
                <c:pt idx="218">
                  <c:v>41652</c:v>
                </c:pt>
                <c:pt idx="219">
                  <c:v>41659</c:v>
                </c:pt>
                <c:pt idx="220">
                  <c:v>41666</c:v>
                </c:pt>
                <c:pt idx="221">
                  <c:v>41673</c:v>
                </c:pt>
                <c:pt idx="222">
                  <c:v>41680</c:v>
                </c:pt>
                <c:pt idx="223">
                  <c:v>41687</c:v>
                </c:pt>
                <c:pt idx="224">
                  <c:v>41694</c:v>
                </c:pt>
                <c:pt idx="225">
                  <c:v>41701</c:v>
                </c:pt>
                <c:pt idx="226">
                  <c:v>41708</c:v>
                </c:pt>
                <c:pt idx="227">
                  <c:v>41715</c:v>
                </c:pt>
                <c:pt idx="228">
                  <c:v>41722</c:v>
                </c:pt>
                <c:pt idx="229">
                  <c:v>41729</c:v>
                </c:pt>
                <c:pt idx="230">
                  <c:v>41736</c:v>
                </c:pt>
                <c:pt idx="231">
                  <c:v>41743</c:v>
                </c:pt>
                <c:pt idx="232">
                  <c:v>41750</c:v>
                </c:pt>
                <c:pt idx="233">
                  <c:v>41757</c:v>
                </c:pt>
                <c:pt idx="234">
                  <c:v>41764</c:v>
                </c:pt>
                <c:pt idx="235">
                  <c:v>41771</c:v>
                </c:pt>
                <c:pt idx="236">
                  <c:v>41778</c:v>
                </c:pt>
                <c:pt idx="237">
                  <c:v>41785</c:v>
                </c:pt>
                <c:pt idx="238">
                  <c:v>41792</c:v>
                </c:pt>
                <c:pt idx="239">
                  <c:v>41799</c:v>
                </c:pt>
                <c:pt idx="240">
                  <c:v>41806</c:v>
                </c:pt>
                <c:pt idx="241">
                  <c:v>41813</c:v>
                </c:pt>
                <c:pt idx="242">
                  <c:v>41820</c:v>
                </c:pt>
                <c:pt idx="243">
                  <c:v>41827</c:v>
                </c:pt>
                <c:pt idx="244">
                  <c:v>41834</c:v>
                </c:pt>
                <c:pt idx="245">
                  <c:v>41841</c:v>
                </c:pt>
                <c:pt idx="246">
                  <c:v>41848</c:v>
                </c:pt>
                <c:pt idx="247">
                  <c:v>41855</c:v>
                </c:pt>
                <c:pt idx="248">
                  <c:v>41862</c:v>
                </c:pt>
                <c:pt idx="249">
                  <c:v>41869</c:v>
                </c:pt>
                <c:pt idx="250">
                  <c:v>41876</c:v>
                </c:pt>
                <c:pt idx="251">
                  <c:v>41883</c:v>
                </c:pt>
                <c:pt idx="252">
                  <c:v>41890</c:v>
                </c:pt>
                <c:pt idx="253">
                  <c:v>41897</c:v>
                </c:pt>
                <c:pt idx="254">
                  <c:v>41904</c:v>
                </c:pt>
                <c:pt idx="255">
                  <c:v>41911</c:v>
                </c:pt>
                <c:pt idx="256">
                  <c:v>41918</c:v>
                </c:pt>
                <c:pt idx="257">
                  <c:v>41925</c:v>
                </c:pt>
                <c:pt idx="258">
                  <c:v>41932</c:v>
                </c:pt>
                <c:pt idx="259">
                  <c:v>41939</c:v>
                </c:pt>
                <c:pt idx="260">
                  <c:v>41946</c:v>
                </c:pt>
                <c:pt idx="261">
                  <c:v>41953</c:v>
                </c:pt>
                <c:pt idx="262">
                  <c:v>41960</c:v>
                </c:pt>
                <c:pt idx="263">
                  <c:v>41967</c:v>
                </c:pt>
                <c:pt idx="264">
                  <c:v>41974</c:v>
                </c:pt>
                <c:pt idx="265">
                  <c:v>41981</c:v>
                </c:pt>
                <c:pt idx="266">
                  <c:v>41988</c:v>
                </c:pt>
                <c:pt idx="267">
                  <c:v>41995</c:v>
                </c:pt>
                <c:pt idx="268">
                  <c:v>42002</c:v>
                </c:pt>
                <c:pt idx="269">
                  <c:v>42009</c:v>
                </c:pt>
                <c:pt idx="270">
                  <c:v>42016</c:v>
                </c:pt>
                <c:pt idx="271">
                  <c:v>42023</c:v>
                </c:pt>
                <c:pt idx="272">
                  <c:v>42030</c:v>
                </c:pt>
                <c:pt idx="273">
                  <c:v>42037</c:v>
                </c:pt>
                <c:pt idx="274">
                  <c:v>42044</c:v>
                </c:pt>
                <c:pt idx="275">
                  <c:v>42051</c:v>
                </c:pt>
                <c:pt idx="276">
                  <c:v>42058</c:v>
                </c:pt>
                <c:pt idx="277">
                  <c:v>42065</c:v>
                </c:pt>
                <c:pt idx="278">
                  <c:v>42072</c:v>
                </c:pt>
                <c:pt idx="279">
                  <c:v>42079</c:v>
                </c:pt>
                <c:pt idx="280">
                  <c:v>42086</c:v>
                </c:pt>
                <c:pt idx="281">
                  <c:v>42093</c:v>
                </c:pt>
                <c:pt idx="282">
                  <c:v>42100</c:v>
                </c:pt>
                <c:pt idx="283">
                  <c:v>42107</c:v>
                </c:pt>
                <c:pt idx="284">
                  <c:v>42114</c:v>
                </c:pt>
                <c:pt idx="285">
                  <c:v>42121</c:v>
                </c:pt>
                <c:pt idx="286">
                  <c:v>42128</c:v>
                </c:pt>
                <c:pt idx="287">
                  <c:v>42135</c:v>
                </c:pt>
                <c:pt idx="288">
                  <c:v>42142</c:v>
                </c:pt>
                <c:pt idx="289">
                  <c:v>42149</c:v>
                </c:pt>
                <c:pt idx="290">
                  <c:v>42156</c:v>
                </c:pt>
                <c:pt idx="291">
                  <c:v>42163</c:v>
                </c:pt>
                <c:pt idx="292">
                  <c:v>42170</c:v>
                </c:pt>
                <c:pt idx="293">
                  <c:v>42177</c:v>
                </c:pt>
                <c:pt idx="294">
                  <c:v>42184</c:v>
                </c:pt>
                <c:pt idx="295">
                  <c:v>42191</c:v>
                </c:pt>
                <c:pt idx="296">
                  <c:v>42198</c:v>
                </c:pt>
                <c:pt idx="297">
                  <c:v>42205</c:v>
                </c:pt>
                <c:pt idx="298">
                  <c:v>42212</c:v>
                </c:pt>
                <c:pt idx="299">
                  <c:v>42219</c:v>
                </c:pt>
                <c:pt idx="300">
                  <c:v>42226</c:v>
                </c:pt>
                <c:pt idx="301">
                  <c:v>42233</c:v>
                </c:pt>
                <c:pt idx="302">
                  <c:v>42240</c:v>
                </c:pt>
                <c:pt idx="303">
                  <c:v>42247</c:v>
                </c:pt>
                <c:pt idx="304">
                  <c:v>42254</c:v>
                </c:pt>
                <c:pt idx="305">
                  <c:v>42261</c:v>
                </c:pt>
                <c:pt idx="306">
                  <c:v>42268</c:v>
                </c:pt>
                <c:pt idx="307">
                  <c:v>42275</c:v>
                </c:pt>
                <c:pt idx="308">
                  <c:v>42282</c:v>
                </c:pt>
                <c:pt idx="309">
                  <c:v>42289</c:v>
                </c:pt>
                <c:pt idx="310">
                  <c:v>42296</c:v>
                </c:pt>
                <c:pt idx="311">
                  <c:v>42303</c:v>
                </c:pt>
                <c:pt idx="312">
                  <c:v>42310</c:v>
                </c:pt>
                <c:pt idx="313">
                  <c:v>42317</c:v>
                </c:pt>
                <c:pt idx="314">
                  <c:v>42324</c:v>
                </c:pt>
                <c:pt idx="315">
                  <c:v>42331</c:v>
                </c:pt>
                <c:pt idx="316">
                  <c:v>42338</c:v>
                </c:pt>
                <c:pt idx="317">
                  <c:v>42345</c:v>
                </c:pt>
                <c:pt idx="318">
                  <c:v>42352</c:v>
                </c:pt>
                <c:pt idx="319">
                  <c:v>42359</c:v>
                </c:pt>
                <c:pt idx="320">
                  <c:v>42366</c:v>
                </c:pt>
                <c:pt idx="321">
                  <c:v>42373</c:v>
                </c:pt>
                <c:pt idx="322">
                  <c:v>42380</c:v>
                </c:pt>
                <c:pt idx="323">
                  <c:v>42387</c:v>
                </c:pt>
                <c:pt idx="324">
                  <c:v>42394</c:v>
                </c:pt>
                <c:pt idx="325">
                  <c:v>42401</c:v>
                </c:pt>
                <c:pt idx="326">
                  <c:v>42408</c:v>
                </c:pt>
                <c:pt idx="327">
                  <c:v>42415</c:v>
                </c:pt>
                <c:pt idx="328">
                  <c:v>42422</c:v>
                </c:pt>
                <c:pt idx="329">
                  <c:v>42429</c:v>
                </c:pt>
                <c:pt idx="330">
                  <c:v>42436</c:v>
                </c:pt>
                <c:pt idx="331">
                  <c:v>42443</c:v>
                </c:pt>
                <c:pt idx="332">
                  <c:v>42450</c:v>
                </c:pt>
                <c:pt idx="333">
                  <c:v>42457</c:v>
                </c:pt>
                <c:pt idx="334">
                  <c:v>42464</c:v>
                </c:pt>
                <c:pt idx="335">
                  <c:v>42471</c:v>
                </c:pt>
                <c:pt idx="336">
                  <c:v>42478</c:v>
                </c:pt>
                <c:pt idx="337">
                  <c:v>42485</c:v>
                </c:pt>
                <c:pt idx="338">
                  <c:v>42492</c:v>
                </c:pt>
                <c:pt idx="339">
                  <c:v>42499</c:v>
                </c:pt>
                <c:pt idx="340">
                  <c:v>42506</c:v>
                </c:pt>
                <c:pt idx="341">
                  <c:v>42513</c:v>
                </c:pt>
                <c:pt idx="342">
                  <c:v>42520</c:v>
                </c:pt>
                <c:pt idx="343">
                  <c:v>42527</c:v>
                </c:pt>
                <c:pt idx="344">
                  <c:v>42534</c:v>
                </c:pt>
                <c:pt idx="345">
                  <c:v>42541</c:v>
                </c:pt>
                <c:pt idx="346">
                  <c:v>42548</c:v>
                </c:pt>
                <c:pt idx="347">
                  <c:v>42555</c:v>
                </c:pt>
                <c:pt idx="348">
                  <c:v>42562</c:v>
                </c:pt>
                <c:pt idx="349">
                  <c:v>42569</c:v>
                </c:pt>
                <c:pt idx="350">
                  <c:v>42576</c:v>
                </c:pt>
                <c:pt idx="351">
                  <c:v>42583</c:v>
                </c:pt>
                <c:pt idx="352">
                  <c:v>42590</c:v>
                </c:pt>
                <c:pt idx="353">
                  <c:v>42597</c:v>
                </c:pt>
                <c:pt idx="354">
                  <c:v>42604</c:v>
                </c:pt>
                <c:pt idx="355">
                  <c:v>42611</c:v>
                </c:pt>
                <c:pt idx="356">
                  <c:v>42618</c:v>
                </c:pt>
                <c:pt idx="357">
                  <c:v>42625</c:v>
                </c:pt>
                <c:pt idx="358">
                  <c:v>42632</c:v>
                </c:pt>
                <c:pt idx="359">
                  <c:v>42639</c:v>
                </c:pt>
                <c:pt idx="360">
                  <c:v>42646</c:v>
                </c:pt>
                <c:pt idx="361">
                  <c:v>42653</c:v>
                </c:pt>
                <c:pt idx="362">
                  <c:v>42660</c:v>
                </c:pt>
                <c:pt idx="363">
                  <c:v>42667</c:v>
                </c:pt>
                <c:pt idx="364">
                  <c:v>42674</c:v>
                </c:pt>
                <c:pt idx="365">
                  <c:v>42681</c:v>
                </c:pt>
                <c:pt idx="366">
                  <c:v>42688</c:v>
                </c:pt>
                <c:pt idx="367">
                  <c:v>42695</c:v>
                </c:pt>
                <c:pt idx="368">
                  <c:v>42702</c:v>
                </c:pt>
                <c:pt idx="369">
                  <c:v>42709</c:v>
                </c:pt>
                <c:pt idx="370">
                  <c:v>42716</c:v>
                </c:pt>
                <c:pt idx="371">
                  <c:v>42723</c:v>
                </c:pt>
                <c:pt idx="372">
                  <c:v>42730</c:v>
                </c:pt>
                <c:pt idx="373">
                  <c:v>42737</c:v>
                </c:pt>
                <c:pt idx="374">
                  <c:v>42744</c:v>
                </c:pt>
                <c:pt idx="375">
                  <c:v>42751</c:v>
                </c:pt>
                <c:pt idx="376">
                  <c:v>42758</c:v>
                </c:pt>
                <c:pt idx="377">
                  <c:v>42765</c:v>
                </c:pt>
                <c:pt idx="378">
                  <c:v>42772</c:v>
                </c:pt>
                <c:pt idx="379">
                  <c:v>42779</c:v>
                </c:pt>
                <c:pt idx="380">
                  <c:v>42786</c:v>
                </c:pt>
                <c:pt idx="381">
                  <c:v>42793</c:v>
                </c:pt>
                <c:pt idx="382">
                  <c:v>42800</c:v>
                </c:pt>
                <c:pt idx="383">
                  <c:v>42807</c:v>
                </c:pt>
                <c:pt idx="384">
                  <c:v>42814</c:v>
                </c:pt>
                <c:pt idx="385">
                  <c:v>42821</c:v>
                </c:pt>
                <c:pt idx="386">
                  <c:v>42828</c:v>
                </c:pt>
                <c:pt idx="387">
                  <c:v>42835</c:v>
                </c:pt>
                <c:pt idx="388">
                  <c:v>42842</c:v>
                </c:pt>
                <c:pt idx="389">
                  <c:v>42849</c:v>
                </c:pt>
                <c:pt idx="390">
                  <c:v>42856</c:v>
                </c:pt>
                <c:pt idx="391">
                  <c:v>42863</c:v>
                </c:pt>
                <c:pt idx="392">
                  <c:v>42870</c:v>
                </c:pt>
                <c:pt idx="393">
                  <c:v>42877</c:v>
                </c:pt>
                <c:pt idx="394">
                  <c:v>42884</c:v>
                </c:pt>
                <c:pt idx="395">
                  <c:v>42891</c:v>
                </c:pt>
                <c:pt idx="396">
                  <c:v>42898</c:v>
                </c:pt>
                <c:pt idx="397">
                  <c:v>42905</c:v>
                </c:pt>
                <c:pt idx="398">
                  <c:v>42912</c:v>
                </c:pt>
                <c:pt idx="399">
                  <c:v>42919</c:v>
                </c:pt>
                <c:pt idx="400">
                  <c:v>42926</c:v>
                </c:pt>
                <c:pt idx="401">
                  <c:v>42933</c:v>
                </c:pt>
                <c:pt idx="402">
                  <c:v>42940</c:v>
                </c:pt>
                <c:pt idx="403">
                  <c:v>42947</c:v>
                </c:pt>
                <c:pt idx="404">
                  <c:v>42954</c:v>
                </c:pt>
                <c:pt idx="405">
                  <c:v>42961</c:v>
                </c:pt>
                <c:pt idx="406">
                  <c:v>42968</c:v>
                </c:pt>
                <c:pt idx="407">
                  <c:v>42975</c:v>
                </c:pt>
                <c:pt idx="408">
                  <c:v>42982</c:v>
                </c:pt>
                <c:pt idx="409">
                  <c:v>42989</c:v>
                </c:pt>
                <c:pt idx="410">
                  <c:v>42996</c:v>
                </c:pt>
                <c:pt idx="411">
                  <c:v>43003</c:v>
                </c:pt>
                <c:pt idx="412">
                  <c:v>43010</c:v>
                </c:pt>
                <c:pt idx="413">
                  <c:v>43017</c:v>
                </c:pt>
                <c:pt idx="414">
                  <c:v>43024</c:v>
                </c:pt>
                <c:pt idx="415">
                  <c:v>43031</c:v>
                </c:pt>
                <c:pt idx="416">
                  <c:v>43038</c:v>
                </c:pt>
                <c:pt idx="417">
                  <c:v>43045</c:v>
                </c:pt>
                <c:pt idx="418">
                  <c:v>43052</c:v>
                </c:pt>
                <c:pt idx="419">
                  <c:v>43059</c:v>
                </c:pt>
                <c:pt idx="420">
                  <c:v>43066</c:v>
                </c:pt>
                <c:pt idx="421">
                  <c:v>43073</c:v>
                </c:pt>
                <c:pt idx="422">
                  <c:v>43080</c:v>
                </c:pt>
                <c:pt idx="423">
                  <c:v>43087</c:v>
                </c:pt>
                <c:pt idx="424">
                  <c:v>43094</c:v>
                </c:pt>
                <c:pt idx="425">
                  <c:v>43101</c:v>
                </c:pt>
                <c:pt idx="426">
                  <c:v>43108</c:v>
                </c:pt>
                <c:pt idx="427">
                  <c:v>43115</c:v>
                </c:pt>
                <c:pt idx="428">
                  <c:v>43122</c:v>
                </c:pt>
                <c:pt idx="429">
                  <c:v>43129</c:v>
                </c:pt>
                <c:pt idx="430">
                  <c:v>43136</c:v>
                </c:pt>
                <c:pt idx="431">
                  <c:v>43143</c:v>
                </c:pt>
                <c:pt idx="432">
                  <c:v>43150</c:v>
                </c:pt>
                <c:pt idx="433">
                  <c:v>43157</c:v>
                </c:pt>
                <c:pt idx="434">
                  <c:v>43164</c:v>
                </c:pt>
                <c:pt idx="435">
                  <c:v>43171</c:v>
                </c:pt>
                <c:pt idx="436">
                  <c:v>43178</c:v>
                </c:pt>
                <c:pt idx="437">
                  <c:v>43185</c:v>
                </c:pt>
                <c:pt idx="438">
                  <c:v>43192</c:v>
                </c:pt>
                <c:pt idx="439">
                  <c:v>43199</c:v>
                </c:pt>
                <c:pt idx="440">
                  <c:v>43206</c:v>
                </c:pt>
                <c:pt idx="441">
                  <c:v>43213</c:v>
                </c:pt>
                <c:pt idx="442">
                  <c:v>43220</c:v>
                </c:pt>
                <c:pt idx="443">
                  <c:v>43227</c:v>
                </c:pt>
                <c:pt idx="444">
                  <c:v>43234</c:v>
                </c:pt>
                <c:pt idx="445">
                  <c:v>43241</c:v>
                </c:pt>
                <c:pt idx="446">
                  <c:v>43248</c:v>
                </c:pt>
                <c:pt idx="447">
                  <c:v>43255</c:v>
                </c:pt>
                <c:pt idx="448">
                  <c:v>43262</c:v>
                </c:pt>
                <c:pt idx="449">
                  <c:v>43269</c:v>
                </c:pt>
                <c:pt idx="450">
                  <c:v>43276</c:v>
                </c:pt>
                <c:pt idx="451">
                  <c:v>43283</c:v>
                </c:pt>
                <c:pt idx="452">
                  <c:v>43290</c:v>
                </c:pt>
                <c:pt idx="453">
                  <c:v>43297</c:v>
                </c:pt>
                <c:pt idx="454">
                  <c:v>43304</c:v>
                </c:pt>
                <c:pt idx="455">
                  <c:v>43311</c:v>
                </c:pt>
                <c:pt idx="456">
                  <c:v>43318</c:v>
                </c:pt>
                <c:pt idx="457">
                  <c:v>43325</c:v>
                </c:pt>
                <c:pt idx="458">
                  <c:v>43332</c:v>
                </c:pt>
                <c:pt idx="459">
                  <c:v>43339</c:v>
                </c:pt>
                <c:pt idx="460">
                  <c:v>43346</c:v>
                </c:pt>
                <c:pt idx="461">
                  <c:v>43353</c:v>
                </c:pt>
                <c:pt idx="462">
                  <c:v>43360</c:v>
                </c:pt>
                <c:pt idx="463">
                  <c:v>43367</c:v>
                </c:pt>
                <c:pt idx="464">
                  <c:v>43374</c:v>
                </c:pt>
                <c:pt idx="465">
                  <c:v>43381</c:v>
                </c:pt>
                <c:pt idx="466">
                  <c:v>43388</c:v>
                </c:pt>
                <c:pt idx="467">
                  <c:v>43395</c:v>
                </c:pt>
                <c:pt idx="468">
                  <c:v>43402</c:v>
                </c:pt>
                <c:pt idx="469">
                  <c:v>43409</c:v>
                </c:pt>
                <c:pt idx="470">
                  <c:v>43416</c:v>
                </c:pt>
                <c:pt idx="471">
                  <c:v>43423</c:v>
                </c:pt>
                <c:pt idx="472">
                  <c:v>43430</c:v>
                </c:pt>
                <c:pt idx="473">
                  <c:v>43437</c:v>
                </c:pt>
                <c:pt idx="474">
                  <c:v>43444</c:v>
                </c:pt>
                <c:pt idx="475">
                  <c:v>43451</c:v>
                </c:pt>
                <c:pt idx="476">
                  <c:v>43458</c:v>
                </c:pt>
                <c:pt idx="477">
                  <c:v>43465</c:v>
                </c:pt>
                <c:pt idx="478">
                  <c:v>43472</c:v>
                </c:pt>
                <c:pt idx="479">
                  <c:v>43479</c:v>
                </c:pt>
                <c:pt idx="480">
                  <c:v>43486</c:v>
                </c:pt>
                <c:pt idx="481">
                  <c:v>43493</c:v>
                </c:pt>
                <c:pt idx="482">
                  <c:v>43500</c:v>
                </c:pt>
                <c:pt idx="483">
                  <c:v>43507</c:v>
                </c:pt>
                <c:pt idx="484">
                  <c:v>43514</c:v>
                </c:pt>
                <c:pt idx="485">
                  <c:v>43521</c:v>
                </c:pt>
                <c:pt idx="486">
                  <c:v>43528</c:v>
                </c:pt>
                <c:pt idx="487">
                  <c:v>43535</c:v>
                </c:pt>
                <c:pt idx="488">
                  <c:v>43542</c:v>
                </c:pt>
                <c:pt idx="489">
                  <c:v>43549</c:v>
                </c:pt>
                <c:pt idx="490">
                  <c:v>43556</c:v>
                </c:pt>
                <c:pt idx="491">
                  <c:v>43563</c:v>
                </c:pt>
                <c:pt idx="492">
                  <c:v>43570</c:v>
                </c:pt>
                <c:pt idx="493">
                  <c:v>43577</c:v>
                </c:pt>
                <c:pt idx="494">
                  <c:v>43584</c:v>
                </c:pt>
                <c:pt idx="495">
                  <c:v>43591</c:v>
                </c:pt>
                <c:pt idx="496">
                  <c:v>43598</c:v>
                </c:pt>
                <c:pt idx="497">
                  <c:v>43605</c:v>
                </c:pt>
                <c:pt idx="498">
                  <c:v>43612</c:v>
                </c:pt>
                <c:pt idx="499">
                  <c:v>43619</c:v>
                </c:pt>
                <c:pt idx="500">
                  <c:v>43626</c:v>
                </c:pt>
                <c:pt idx="501">
                  <c:v>43633</c:v>
                </c:pt>
                <c:pt idx="502">
                  <c:v>43640</c:v>
                </c:pt>
                <c:pt idx="503">
                  <c:v>43647</c:v>
                </c:pt>
                <c:pt idx="504">
                  <c:v>43654</c:v>
                </c:pt>
                <c:pt idx="505">
                  <c:v>43661</c:v>
                </c:pt>
                <c:pt idx="506">
                  <c:v>43668</c:v>
                </c:pt>
                <c:pt idx="507">
                  <c:v>43675</c:v>
                </c:pt>
                <c:pt idx="508">
                  <c:v>43682</c:v>
                </c:pt>
                <c:pt idx="509">
                  <c:v>43689</c:v>
                </c:pt>
                <c:pt idx="510">
                  <c:v>43696</c:v>
                </c:pt>
                <c:pt idx="511">
                  <c:v>43703</c:v>
                </c:pt>
                <c:pt idx="512">
                  <c:v>43710</c:v>
                </c:pt>
                <c:pt idx="513">
                  <c:v>43717</c:v>
                </c:pt>
                <c:pt idx="514">
                  <c:v>43724</c:v>
                </c:pt>
                <c:pt idx="515">
                  <c:v>43731</c:v>
                </c:pt>
                <c:pt idx="516">
                  <c:v>43738</c:v>
                </c:pt>
                <c:pt idx="517">
                  <c:v>43745</c:v>
                </c:pt>
                <c:pt idx="518">
                  <c:v>43752</c:v>
                </c:pt>
                <c:pt idx="519">
                  <c:v>43759</c:v>
                </c:pt>
                <c:pt idx="520">
                  <c:v>43766</c:v>
                </c:pt>
                <c:pt idx="521">
                  <c:v>43773</c:v>
                </c:pt>
                <c:pt idx="522">
                  <c:v>43780</c:v>
                </c:pt>
                <c:pt idx="523">
                  <c:v>43787</c:v>
                </c:pt>
                <c:pt idx="524">
                  <c:v>43794</c:v>
                </c:pt>
                <c:pt idx="525">
                  <c:v>43801</c:v>
                </c:pt>
                <c:pt idx="526">
                  <c:v>43808</c:v>
                </c:pt>
                <c:pt idx="527">
                  <c:v>43815</c:v>
                </c:pt>
                <c:pt idx="528">
                  <c:v>43822</c:v>
                </c:pt>
                <c:pt idx="529">
                  <c:v>43829</c:v>
                </c:pt>
                <c:pt idx="530">
                  <c:v>43836</c:v>
                </c:pt>
                <c:pt idx="531">
                  <c:v>43843</c:v>
                </c:pt>
                <c:pt idx="532">
                  <c:v>43850</c:v>
                </c:pt>
                <c:pt idx="533">
                  <c:v>43857</c:v>
                </c:pt>
                <c:pt idx="534">
                  <c:v>43864</c:v>
                </c:pt>
                <c:pt idx="535">
                  <c:v>43871</c:v>
                </c:pt>
                <c:pt idx="536">
                  <c:v>43878</c:v>
                </c:pt>
                <c:pt idx="537">
                  <c:v>43885</c:v>
                </c:pt>
                <c:pt idx="538">
                  <c:v>43892</c:v>
                </c:pt>
                <c:pt idx="539">
                  <c:v>43899</c:v>
                </c:pt>
                <c:pt idx="540">
                  <c:v>43906</c:v>
                </c:pt>
                <c:pt idx="541">
                  <c:v>43913</c:v>
                </c:pt>
                <c:pt idx="542">
                  <c:v>43920</c:v>
                </c:pt>
                <c:pt idx="543">
                  <c:v>43927</c:v>
                </c:pt>
                <c:pt idx="544">
                  <c:v>43934</c:v>
                </c:pt>
                <c:pt idx="545">
                  <c:v>43941</c:v>
                </c:pt>
                <c:pt idx="546">
                  <c:v>43948</c:v>
                </c:pt>
                <c:pt idx="547">
                  <c:v>43955</c:v>
                </c:pt>
                <c:pt idx="548">
                  <c:v>43962</c:v>
                </c:pt>
                <c:pt idx="549">
                  <c:v>43969</c:v>
                </c:pt>
                <c:pt idx="550">
                  <c:v>43976</c:v>
                </c:pt>
                <c:pt idx="551">
                  <c:v>43983</c:v>
                </c:pt>
                <c:pt idx="552">
                  <c:v>43990</c:v>
                </c:pt>
                <c:pt idx="553">
                  <c:v>43997</c:v>
                </c:pt>
                <c:pt idx="554">
                  <c:v>44004</c:v>
                </c:pt>
                <c:pt idx="555">
                  <c:v>44011</c:v>
                </c:pt>
                <c:pt idx="556">
                  <c:v>44018</c:v>
                </c:pt>
                <c:pt idx="557">
                  <c:v>44025</c:v>
                </c:pt>
                <c:pt idx="558">
                  <c:v>44032</c:v>
                </c:pt>
                <c:pt idx="559">
                  <c:v>44039</c:v>
                </c:pt>
                <c:pt idx="560">
                  <c:v>44046</c:v>
                </c:pt>
                <c:pt idx="561">
                  <c:v>44053</c:v>
                </c:pt>
                <c:pt idx="562">
                  <c:v>44060</c:v>
                </c:pt>
                <c:pt idx="563">
                  <c:v>44067</c:v>
                </c:pt>
              </c:numCache>
            </c:numRef>
          </c:cat>
          <c:val>
            <c:numRef>
              <c:f>Variáveis!$AW$13:$AW$576</c:f>
              <c:numCache>
                <c:formatCode>0.00%</c:formatCode>
                <c:ptCount val="564"/>
                <c:pt idx="0">
                  <c:v>-4.5802396619361356E-2</c:v>
                </c:pt>
                <c:pt idx="1">
                  <c:v>-4.5802396619361356E-2</c:v>
                </c:pt>
                <c:pt idx="2">
                  <c:v>-4.5802396619361356E-2</c:v>
                </c:pt>
                <c:pt idx="3">
                  <c:v>-4.5802396619361356E-2</c:v>
                </c:pt>
                <c:pt idx="4">
                  <c:v>-4.5802396619361356E-2</c:v>
                </c:pt>
                <c:pt idx="5">
                  <c:v>-4.5802396619361356E-2</c:v>
                </c:pt>
                <c:pt idx="6">
                  <c:v>-4.5802396619361356E-2</c:v>
                </c:pt>
                <c:pt idx="7">
                  <c:v>-4.5802396619361356E-2</c:v>
                </c:pt>
                <c:pt idx="8">
                  <c:v>-4.5802396619361356E-2</c:v>
                </c:pt>
                <c:pt idx="9">
                  <c:v>-4.5802396619361356E-2</c:v>
                </c:pt>
                <c:pt idx="10">
                  <c:v>-4.5802396619361356E-2</c:v>
                </c:pt>
                <c:pt idx="11">
                  <c:v>-4.5802396619361356E-2</c:v>
                </c:pt>
                <c:pt idx="12">
                  <c:v>-4.5802396619361356E-2</c:v>
                </c:pt>
                <c:pt idx="13">
                  <c:v>-4.5802396619361356E-2</c:v>
                </c:pt>
                <c:pt idx="14">
                  <c:v>-4.5802396619361356E-2</c:v>
                </c:pt>
                <c:pt idx="15">
                  <c:v>-4.5802396619361356E-2</c:v>
                </c:pt>
                <c:pt idx="16">
                  <c:v>-4.5802396619361356E-2</c:v>
                </c:pt>
                <c:pt idx="17">
                  <c:v>-4.5802396619361356E-2</c:v>
                </c:pt>
                <c:pt idx="18">
                  <c:v>-4.5802396619361356E-2</c:v>
                </c:pt>
                <c:pt idx="19">
                  <c:v>-4.5802396619361356E-2</c:v>
                </c:pt>
                <c:pt idx="20">
                  <c:v>-4.5802396619361356E-2</c:v>
                </c:pt>
                <c:pt idx="21">
                  <c:v>-4.5802396619361356E-2</c:v>
                </c:pt>
                <c:pt idx="22">
                  <c:v>-4.5802396619361356E-2</c:v>
                </c:pt>
                <c:pt idx="23">
                  <c:v>-4.5802396619361356E-2</c:v>
                </c:pt>
                <c:pt idx="24">
                  <c:v>-4.5802396619361356E-2</c:v>
                </c:pt>
                <c:pt idx="25">
                  <c:v>-4.5802396619361356E-2</c:v>
                </c:pt>
                <c:pt idx="26">
                  <c:v>-4.5802396619361356E-2</c:v>
                </c:pt>
                <c:pt idx="27">
                  <c:v>-4.5802396619361356E-2</c:v>
                </c:pt>
                <c:pt idx="28">
                  <c:v>-4.5802396619361356E-2</c:v>
                </c:pt>
                <c:pt idx="29">
                  <c:v>-4.5802396619361356E-2</c:v>
                </c:pt>
                <c:pt idx="30">
                  <c:v>-4.5802396619361356E-2</c:v>
                </c:pt>
                <c:pt idx="31">
                  <c:v>-4.5802396619361356E-2</c:v>
                </c:pt>
                <c:pt idx="32">
                  <c:v>-4.5802396619361356E-2</c:v>
                </c:pt>
                <c:pt idx="33">
                  <c:v>-4.5802396619361356E-2</c:v>
                </c:pt>
                <c:pt idx="34">
                  <c:v>-4.5802396619361356E-2</c:v>
                </c:pt>
                <c:pt idx="35">
                  <c:v>-4.5802396619361356E-2</c:v>
                </c:pt>
                <c:pt idx="36">
                  <c:v>-4.5802396619361356E-2</c:v>
                </c:pt>
                <c:pt idx="37">
                  <c:v>-4.5802396619361356E-2</c:v>
                </c:pt>
                <c:pt idx="38">
                  <c:v>-4.5802396619361356E-2</c:v>
                </c:pt>
                <c:pt idx="39">
                  <c:v>-4.5802396619361356E-2</c:v>
                </c:pt>
                <c:pt idx="40">
                  <c:v>-4.5802396619361356E-2</c:v>
                </c:pt>
                <c:pt idx="41">
                  <c:v>-4.5802396619361356E-2</c:v>
                </c:pt>
                <c:pt idx="42">
                  <c:v>-4.5802396619361356E-2</c:v>
                </c:pt>
                <c:pt idx="43">
                  <c:v>-4.5802396619361356E-2</c:v>
                </c:pt>
                <c:pt idx="44">
                  <c:v>-4.5802396619361356E-2</c:v>
                </c:pt>
                <c:pt idx="45">
                  <c:v>-4.5802396619361356E-2</c:v>
                </c:pt>
                <c:pt idx="46">
                  <c:v>-4.5802396619361356E-2</c:v>
                </c:pt>
                <c:pt idx="47">
                  <c:v>-4.5802396619361356E-2</c:v>
                </c:pt>
                <c:pt idx="48">
                  <c:v>-4.5802396619361356E-2</c:v>
                </c:pt>
                <c:pt idx="49">
                  <c:v>-4.5802396619361356E-2</c:v>
                </c:pt>
                <c:pt idx="50">
                  <c:v>-4.5802396619361356E-2</c:v>
                </c:pt>
                <c:pt idx="51">
                  <c:v>-4.5802396619361356E-2</c:v>
                </c:pt>
                <c:pt idx="52">
                  <c:v>-4.5802396619361356E-2</c:v>
                </c:pt>
                <c:pt idx="53">
                  <c:v>-4.5802396619361356E-2</c:v>
                </c:pt>
                <c:pt idx="54">
                  <c:v>-4.5802396619361356E-2</c:v>
                </c:pt>
                <c:pt idx="55">
                  <c:v>-4.5802396619361356E-2</c:v>
                </c:pt>
                <c:pt idx="56">
                  <c:v>-4.5802396619361356E-2</c:v>
                </c:pt>
                <c:pt idx="57">
                  <c:v>-4.5802396619361356E-2</c:v>
                </c:pt>
                <c:pt idx="58">
                  <c:v>-4.5802396619361356E-2</c:v>
                </c:pt>
                <c:pt idx="59">
                  <c:v>-4.5802396619361356E-2</c:v>
                </c:pt>
                <c:pt idx="60">
                  <c:v>-4.5802396619361356E-2</c:v>
                </c:pt>
                <c:pt idx="61">
                  <c:v>-4.5802396619361356E-2</c:v>
                </c:pt>
                <c:pt idx="62">
                  <c:v>-4.5802396619361356E-2</c:v>
                </c:pt>
                <c:pt idx="63">
                  <c:v>-4.5802396619361356E-2</c:v>
                </c:pt>
                <c:pt idx="64">
                  <c:v>-4.5802396619361356E-2</c:v>
                </c:pt>
                <c:pt idx="65">
                  <c:v>-4.5802396619361356E-2</c:v>
                </c:pt>
                <c:pt idx="66">
                  <c:v>-4.5802396619361356E-2</c:v>
                </c:pt>
                <c:pt idx="67">
                  <c:v>-4.5802396619361356E-2</c:v>
                </c:pt>
                <c:pt idx="68">
                  <c:v>-4.5802396619361356E-2</c:v>
                </c:pt>
                <c:pt idx="69">
                  <c:v>-4.5802396619361356E-2</c:v>
                </c:pt>
                <c:pt idx="70">
                  <c:v>-4.5802396619361356E-2</c:v>
                </c:pt>
                <c:pt idx="71">
                  <c:v>-4.5802396619361356E-2</c:v>
                </c:pt>
                <c:pt idx="72">
                  <c:v>-4.5802396619361356E-2</c:v>
                </c:pt>
                <c:pt idx="73">
                  <c:v>-4.5802396619361356E-2</c:v>
                </c:pt>
                <c:pt idx="74">
                  <c:v>-4.5802396619361356E-2</c:v>
                </c:pt>
                <c:pt idx="75">
                  <c:v>-4.5802396619361356E-2</c:v>
                </c:pt>
                <c:pt idx="76">
                  <c:v>-4.5802396619361356E-2</c:v>
                </c:pt>
                <c:pt idx="77">
                  <c:v>-4.5802396619361356E-2</c:v>
                </c:pt>
                <c:pt idx="78">
                  <c:v>-4.5802396619361356E-2</c:v>
                </c:pt>
                <c:pt idx="79">
                  <c:v>-4.5802396619361356E-2</c:v>
                </c:pt>
                <c:pt idx="80">
                  <c:v>-4.5802396619361356E-2</c:v>
                </c:pt>
                <c:pt idx="81">
                  <c:v>-4.5802396619361356E-2</c:v>
                </c:pt>
                <c:pt idx="82">
                  <c:v>-4.5802396619361356E-2</c:v>
                </c:pt>
                <c:pt idx="83">
                  <c:v>-4.5802396619361356E-2</c:v>
                </c:pt>
                <c:pt idx="84">
                  <c:v>-4.5802396619361356E-2</c:v>
                </c:pt>
                <c:pt idx="85">
                  <c:v>-4.5802396619361356E-2</c:v>
                </c:pt>
                <c:pt idx="86">
                  <c:v>-4.5802396619361356E-2</c:v>
                </c:pt>
                <c:pt idx="87">
                  <c:v>-4.5802396619361356E-2</c:v>
                </c:pt>
                <c:pt idx="88">
                  <c:v>-4.5802396619361356E-2</c:v>
                </c:pt>
                <c:pt idx="89">
                  <c:v>-4.5802396619361356E-2</c:v>
                </c:pt>
                <c:pt idx="90">
                  <c:v>-4.5802396619361356E-2</c:v>
                </c:pt>
                <c:pt idx="91">
                  <c:v>-4.5802396619361356E-2</c:v>
                </c:pt>
                <c:pt idx="92">
                  <c:v>-4.5802396619361356E-2</c:v>
                </c:pt>
                <c:pt idx="93">
                  <c:v>-4.5802396619361356E-2</c:v>
                </c:pt>
                <c:pt idx="94">
                  <c:v>-4.5802396619361356E-2</c:v>
                </c:pt>
                <c:pt idx="95">
                  <c:v>-4.5802396619361356E-2</c:v>
                </c:pt>
                <c:pt idx="96">
                  <c:v>-4.5802396619361356E-2</c:v>
                </c:pt>
                <c:pt idx="97">
                  <c:v>-4.5802396619361356E-2</c:v>
                </c:pt>
                <c:pt idx="98">
                  <c:v>-4.5802396619361356E-2</c:v>
                </c:pt>
                <c:pt idx="99">
                  <c:v>-4.5802396619361356E-2</c:v>
                </c:pt>
                <c:pt idx="100">
                  <c:v>-4.5802396619361356E-2</c:v>
                </c:pt>
                <c:pt idx="101">
                  <c:v>-4.5802396619361356E-2</c:v>
                </c:pt>
                <c:pt idx="102">
                  <c:v>-4.5802396619361356E-2</c:v>
                </c:pt>
                <c:pt idx="103">
                  <c:v>-4.5802396619361356E-2</c:v>
                </c:pt>
                <c:pt idx="104">
                  <c:v>-4.5802396619361356E-2</c:v>
                </c:pt>
                <c:pt idx="105">
                  <c:v>-4.5802396619361356E-2</c:v>
                </c:pt>
                <c:pt idx="106">
                  <c:v>-4.5802396619361356E-2</c:v>
                </c:pt>
                <c:pt idx="107">
                  <c:v>-4.5802396619361356E-2</c:v>
                </c:pt>
                <c:pt idx="108">
                  <c:v>-4.5802396619361356E-2</c:v>
                </c:pt>
                <c:pt idx="109">
                  <c:v>-4.5802396619361356E-2</c:v>
                </c:pt>
                <c:pt idx="110">
                  <c:v>-4.5802396619361356E-2</c:v>
                </c:pt>
                <c:pt idx="111">
                  <c:v>-4.5802396619361356E-2</c:v>
                </c:pt>
                <c:pt idx="112">
                  <c:v>-4.5802396619361356E-2</c:v>
                </c:pt>
                <c:pt idx="113">
                  <c:v>-4.5802396619361356E-2</c:v>
                </c:pt>
                <c:pt idx="114">
                  <c:v>-4.5802396619361356E-2</c:v>
                </c:pt>
                <c:pt idx="115">
                  <c:v>-4.5802396619361356E-2</c:v>
                </c:pt>
                <c:pt idx="116">
                  <c:v>-4.5802396619361356E-2</c:v>
                </c:pt>
                <c:pt idx="117">
                  <c:v>-4.5802396619361356E-2</c:v>
                </c:pt>
                <c:pt idx="118">
                  <c:v>-4.5802396619361356E-2</c:v>
                </c:pt>
                <c:pt idx="119">
                  <c:v>-4.5802396619361356E-2</c:v>
                </c:pt>
                <c:pt idx="120">
                  <c:v>-4.5802396619361356E-2</c:v>
                </c:pt>
                <c:pt idx="121">
                  <c:v>-4.5802396619361356E-2</c:v>
                </c:pt>
                <c:pt idx="122">
                  <c:v>-4.5802396619361356E-2</c:v>
                </c:pt>
                <c:pt idx="123">
                  <c:v>-4.5802396619361356E-2</c:v>
                </c:pt>
                <c:pt idx="124">
                  <c:v>-4.5802396619361356E-2</c:v>
                </c:pt>
                <c:pt idx="125">
                  <c:v>-4.5802396619361356E-2</c:v>
                </c:pt>
                <c:pt idx="126">
                  <c:v>-4.5802396619361356E-2</c:v>
                </c:pt>
                <c:pt idx="127">
                  <c:v>-4.5802396619361356E-2</c:v>
                </c:pt>
                <c:pt idx="128">
                  <c:v>-4.5802396619361356E-2</c:v>
                </c:pt>
                <c:pt idx="129">
                  <c:v>-4.5802396619361356E-2</c:v>
                </c:pt>
                <c:pt idx="130">
                  <c:v>-4.5802396619361356E-2</c:v>
                </c:pt>
                <c:pt idx="131">
                  <c:v>-4.5802396619361356E-2</c:v>
                </c:pt>
                <c:pt idx="132">
                  <c:v>-4.5802396619361356E-2</c:v>
                </c:pt>
                <c:pt idx="133">
                  <c:v>-4.5802396619361356E-2</c:v>
                </c:pt>
                <c:pt idx="134">
                  <c:v>-4.5802396619361356E-2</c:v>
                </c:pt>
                <c:pt idx="135">
                  <c:v>-4.5802396619361356E-2</c:v>
                </c:pt>
                <c:pt idx="136">
                  <c:v>-4.5802396619361356E-2</c:v>
                </c:pt>
                <c:pt idx="137">
                  <c:v>-4.5802396619361356E-2</c:v>
                </c:pt>
                <c:pt idx="138">
                  <c:v>-4.5802396619361356E-2</c:v>
                </c:pt>
                <c:pt idx="139">
                  <c:v>-4.5802396619361356E-2</c:v>
                </c:pt>
                <c:pt idx="140">
                  <c:v>-4.5802396619361356E-2</c:v>
                </c:pt>
                <c:pt idx="141">
                  <c:v>-4.5802396619361356E-2</c:v>
                </c:pt>
                <c:pt idx="142">
                  <c:v>-4.5802396619361356E-2</c:v>
                </c:pt>
                <c:pt idx="143">
                  <c:v>-4.5802396619361356E-2</c:v>
                </c:pt>
                <c:pt idx="144">
                  <c:v>-4.5802396619361356E-2</c:v>
                </c:pt>
                <c:pt idx="145">
                  <c:v>-4.5802396619361356E-2</c:v>
                </c:pt>
                <c:pt idx="146">
                  <c:v>-4.5802396619361356E-2</c:v>
                </c:pt>
                <c:pt idx="147">
                  <c:v>-4.5802396619361356E-2</c:v>
                </c:pt>
                <c:pt idx="148">
                  <c:v>-4.5802396619361356E-2</c:v>
                </c:pt>
                <c:pt idx="149">
                  <c:v>-4.5802396619361356E-2</c:v>
                </c:pt>
                <c:pt idx="150">
                  <c:v>-4.5802396619361356E-2</c:v>
                </c:pt>
                <c:pt idx="151">
                  <c:v>-4.5802396619361356E-2</c:v>
                </c:pt>
                <c:pt idx="152">
                  <c:v>-4.5802396619361356E-2</c:v>
                </c:pt>
                <c:pt idx="153">
                  <c:v>-4.5802396619361356E-2</c:v>
                </c:pt>
                <c:pt idx="154">
                  <c:v>-4.5802396619361356E-2</c:v>
                </c:pt>
                <c:pt idx="155">
                  <c:v>-4.5802396619361356E-2</c:v>
                </c:pt>
                <c:pt idx="156">
                  <c:v>-4.5802396619361356E-2</c:v>
                </c:pt>
                <c:pt idx="157">
                  <c:v>-4.5802396619361356E-2</c:v>
                </c:pt>
                <c:pt idx="158">
                  <c:v>-4.5802396619361356E-2</c:v>
                </c:pt>
                <c:pt idx="159">
                  <c:v>-4.5802396619361356E-2</c:v>
                </c:pt>
                <c:pt idx="160">
                  <c:v>-4.5802396619361356E-2</c:v>
                </c:pt>
                <c:pt idx="161">
                  <c:v>-4.5802396619361356E-2</c:v>
                </c:pt>
                <c:pt idx="162">
                  <c:v>-4.5802396619361356E-2</c:v>
                </c:pt>
                <c:pt idx="163">
                  <c:v>-4.5802396619361356E-2</c:v>
                </c:pt>
                <c:pt idx="164">
                  <c:v>-4.5802396619361356E-2</c:v>
                </c:pt>
                <c:pt idx="165">
                  <c:v>-4.5802396619361356E-2</c:v>
                </c:pt>
                <c:pt idx="166">
                  <c:v>-4.5802396619361356E-2</c:v>
                </c:pt>
                <c:pt idx="167">
                  <c:v>-4.5802396619361356E-2</c:v>
                </c:pt>
                <c:pt idx="168">
                  <c:v>-4.5802396619361356E-2</c:v>
                </c:pt>
                <c:pt idx="169">
                  <c:v>-4.5802396619361356E-2</c:v>
                </c:pt>
                <c:pt idx="170">
                  <c:v>-4.5802396619361356E-2</c:v>
                </c:pt>
                <c:pt idx="171">
                  <c:v>-4.5802396619361356E-2</c:v>
                </c:pt>
                <c:pt idx="172">
                  <c:v>-4.5802396619361356E-2</c:v>
                </c:pt>
                <c:pt idx="173">
                  <c:v>-4.5802396619361356E-2</c:v>
                </c:pt>
                <c:pt idx="174">
                  <c:v>-4.5802396619361356E-2</c:v>
                </c:pt>
                <c:pt idx="175">
                  <c:v>-4.5802396619361356E-2</c:v>
                </c:pt>
                <c:pt idx="176">
                  <c:v>-4.5802396619361356E-2</c:v>
                </c:pt>
                <c:pt idx="177">
                  <c:v>-4.5802396619361356E-2</c:v>
                </c:pt>
                <c:pt idx="178">
                  <c:v>-4.5802396619361356E-2</c:v>
                </c:pt>
                <c:pt idx="179">
                  <c:v>-4.5802396619361356E-2</c:v>
                </c:pt>
                <c:pt idx="180">
                  <c:v>-4.5802396619361356E-2</c:v>
                </c:pt>
                <c:pt idx="181">
                  <c:v>-4.5802396619361356E-2</c:v>
                </c:pt>
                <c:pt idx="182">
                  <c:v>-4.5802396619361356E-2</c:v>
                </c:pt>
                <c:pt idx="183">
                  <c:v>-4.5802396619361356E-2</c:v>
                </c:pt>
                <c:pt idx="184">
                  <c:v>-4.5802396619361356E-2</c:v>
                </c:pt>
                <c:pt idx="185">
                  <c:v>-4.5802396619361356E-2</c:v>
                </c:pt>
                <c:pt idx="186">
                  <c:v>-4.5802396619361356E-2</c:v>
                </c:pt>
                <c:pt idx="187">
                  <c:v>-4.5802396619361356E-2</c:v>
                </c:pt>
                <c:pt idx="188">
                  <c:v>-4.5802396619361356E-2</c:v>
                </c:pt>
                <c:pt idx="189">
                  <c:v>-4.5802396619361356E-2</c:v>
                </c:pt>
                <c:pt idx="190">
                  <c:v>-4.5802396619361356E-2</c:v>
                </c:pt>
                <c:pt idx="191">
                  <c:v>-4.5802396619361356E-2</c:v>
                </c:pt>
                <c:pt idx="192">
                  <c:v>-4.5802396619361356E-2</c:v>
                </c:pt>
                <c:pt idx="193">
                  <c:v>-4.5802396619361356E-2</c:v>
                </c:pt>
                <c:pt idx="194">
                  <c:v>-4.5802396619361356E-2</c:v>
                </c:pt>
                <c:pt idx="195">
                  <c:v>-4.5802396619361356E-2</c:v>
                </c:pt>
                <c:pt idx="196">
                  <c:v>-4.5802396619361356E-2</c:v>
                </c:pt>
                <c:pt idx="197">
                  <c:v>-4.5802396619361356E-2</c:v>
                </c:pt>
                <c:pt idx="198">
                  <c:v>-4.5802396619361356E-2</c:v>
                </c:pt>
                <c:pt idx="199">
                  <c:v>-4.5802396619361356E-2</c:v>
                </c:pt>
                <c:pt idx="200">
                  <c:v>-4.5802396619361356E-2</c:v>
                </c:pt>
                <c:pt idx="201">
                  <c:v>-4.5802396619361356E-2</c:v>
                </c:pt>
                <c:pt idx="202">
                  <c:v>-4.5802396619361356E-2</c:v>
                </c:pt>
                <c:pt idx="203">
                  <c:v>-4.5802396619361356E-2</c:v>
                </c:pt>
                <c:pt idx="204">
                  <c:v>-4.5802396619361356E-2</c:v>
                </c:pt>
                <c:pt idx="205">
                  <c:v>-4.5802396619361356E-2</c:v>
                </c:pt>
                <c:pt idx="206">
                  <c:v>-4.5802396619361356E-2</c:v>
                </c:pt>
                <c:pt idx="207">
                  <c:v>-4.5802396619361356E-2</c:v>
                </c:pt>
                <c:pt idx="208">
                  <c:v>-4.5802396619361356E-2</c:v>
                </c:pt>
                <c:pt idx="209">
                  <c:v>-4.5802396619361356E-2</c:v>
                </c:pt>
                <c:pt idx="210">
                  <c:v>-4.5802396619361356E-2</c:v>
                </c:pt>
                <c:pt idx="211">
                  <c:v>-4.5802396619361356E-2</c:v>
                </c:pt>
                <c:pt idx="212">
                  <c:v>-4.5802396619361356E-2</c:v>
                </c:pt>
                <c:pt idx="213">
                  <c:v>-4.5802396619361356E-2</c:v>
                </c:pt>
                <c:pt idx="214">
                  <c:v>-4.5802396619361356E-2</c:v>
                </c:pt>
                <c:pt idx="215">
                  <c:v>-4.5802396619361356E-2</c:v>
                </c:pt>
                <c:pt idx="216">
                  <c:v>-4.5802396619361356E-2</c:v>
                </c:pt>
                <c:pt idx="217">
                  <c:v>-4.5802396619361356E-2</c:v>
                </c:pt>
                <c:pt idx="218">
                  <c:v>-4.5802396619361356E-2</c:v>
                </c:pt>
                <c:pt idx="219">
                  <c:v>-4.5802396619361356E-2</c:v>
                </c:pt>
                <c:pt idx="220">
                  <c:v>-4.5802396619361356E-2</c:v>
                </c:pt>
                <c:pt idx="221">
                  <c:v>-4.5802396619361356E-2</c:v>
                </c:pt>
                <c:pt idx="222">
                  <c:v>-4.5802396619361356E-2</c:v>
                </c:pt>
                <c:pt idx="223">
                  <c:v>-4.5802396619361356E-2</c:v>
                </c:pt>
                <c:pt idx="224">
                  <c:v>-4.5802396619361356E-2</c:v>
                </c:pt>
                <c:pt idx="225">
                  <c:v>-4.5802396619361356E-2</c:v>
                </c:pt>
                <c:pt idx="226">
                  <c:v>-4.5802396619361356E-2</c:v>
                </c:pt>
                <c:pt idx="227">
                  <c:v>-4.5802396619361356E-2</c:v>
                </c:pt>
                <c:pt idx="228">
                  <c:v>-4.5802396619361356E-2</c:v>
                </c:pt>
                <c:pt idx="229">
                  <c:v>-4.5802396619361356E-2</c:v>
                </c:pt>
                <c:pt idx="230">
                  <c:v>-4.5802396619361356E-2</c:v>
                </c:pt>
                <c:pt idx="231">
                  <c:v>-4.5802396619361356E-2</c:v>
                </c:pt>
                <c:pt idx="232">
                  <c:v>-4.5802396619361356E-2</c:v>
                </c:pt>
                <c:pt idx="233">
                  <c:v>-4.5802396619361356E-2</c:v>
                </c:pt>
                <c:pt idx="234">
                  <c:v>-4.5802396619361356E-2</c:v>
                </c:pt>
                <c:pt idx="235">
                  <c:v>-4.5802396619361356E-2</c:v>
                </c:pt>
                <c:pt idx="236">
                  <c:v>-4.5802396619361356E-2</c:v>
                </c:pt>
                <c:pt idx="237">
                  <c:v>-4.5802396619361356E-2</c:v>
                </c:pt>
                <c:pt idx="238">
                  <c:v>-4.5802396619361356E-2</c:v>
                </c:pt>
                <c:pt idx="239">
                  <c:v>-4.5802396619361356E-2</c:v>
                </c:pt>
                <c:pt idx="240">
                  <c:v>-4.5802396619361356E-2</c:v>
                </c:pt>
                <c:pt idx="241">
                  <c:v>-4.5802396619361356E-2</c:v>
                </c:pt>
                <c:pt idx="242">
                  <c:v>-4.5802396619361356E-2</c:v>
                </c:pt>
                <c:pt idx="243">
                  <c:v>-4.5802396619361356E-2</c:v>
                </c:pt>
                <c:pt idx="244">
                  <c:v>-4.5802396619361356E-2</c:v>
                </c:pt>
                <c:pt idx="245">
                  <c:v>-4.5802396619361356E-2</c:v>
                </c:pt>
                <c:pt idx="246">
                  <c:v>-4.5802396619361356E-2</c:v>
                </c:pt>
                <c:pt idx="247">
                  <c:v>-4.5802396619361356E-2</c:v>
                </c:pt>
                <c:pt idx="248">
                  <c:v>-4.5802396619361356E-2</c:v>
                </c:pt>
                <c:pt idx="249">
                  <c:v>-4.5802396619361356E-2</c:v>
                </c:pt>
                <c:pt idx="250">
                  <c:v>-4.5802396619361356E-2</c:v>
                </c:pt>
                <c:pt idx="251">
                  <c:v>-4.5802396619361356E-2</c:v>
                </c:pt>
                <c:pt idx="252">
                  <c:v>-4.5802396619361356E-2</c:v>
                </c:pt>
                <c:pt idx="253">
                  <c:v>-4.5802396619361356E-2</c:v>
                </c:pt>
                <c:pt idx="254">
                  <c:v>-4.5802396619361356E-2</c:v>
                </c:pt>
                <c:pt idx="255">
                  <c:v>-4.5802396619361356E-2</c:v>
                </c:pt>
                <c:pt idx="256">
                  <c:v>-4.5802396619361356E-2</c:v>
                </c:pt>
                <c:pt idx="257">
                  <c:v>-4.5802396619361356E-2</c:v>
                </c:pt>
                <c:pt idx="258">
                  <c:v>-4.5802396619361356E-2</c:v>
                </c:pt>
                <c:pt idx="259">
                  <c:v>-4.5802396619361356E-2</c:v>
                </c:pt>
                <c:pt idx="260">
                  <c:v>-4.5802396619361356E-2</c:v>
                </c:pt>
                <c:pt idx="261">
                  <c:v>-4.5802396619361356E-2</c:v>
                </c:pt>
                <c:pt idx="262">
                  <c:v>-4.5802396619361356E-2</c:v>
                </c:pt>
                <c:pt idx="263">
                  <c:v>-4.5802396619361356E-2</c:v>
                </c:pt>
                <c:pt idx="264">
                  <c:v>-4.5802396619361356E-2</c:v>
                </c:pt>
                <c:pt idx="265">
                  <c:v>-4.5802396619361356E-2</c:v>
                </c:pt>
                <c:pt idx="266">
                  <c:v>-4.5802396619361356E-2</c:v>
                </c:pt>
                <c:pt idx="267">
                  <c:v>-4.5802396619361356E-2</c:v>
                </c:pt>
                <c:pt idx="268">
                  <c:v>-4.5802396619361356E-2</c:v>
                </c:pt>
                <c:pt idx="269">
                  <c:v>-4.5802396619361356E-2</c:v>
                </c:pt>
                <c:pt idx="270">
                  <c:v>-4.5802396619361356E-2</c:v>
                </c:pt>
                <c:pt idx="271">
                  <c:v>-4.5802396619361356E-2</c:v>
                </c:pt>
                <c:pt idx="272">
                  <c:v>-4.5802396619361356E-2</c:v>
                </c:pt>
                <c:pt idx="273">
                  <c:v>-4.5802396619361356E-2</c:v>
                </c:pt>
                <c:pt idx="274">
                  <c:v>-4.5802396619361356E-2</c:v>
                </c:pt>
                <c:pt idx="275">
                  <c:v>-4.5802396619361356E-2</c:v>
                </c:pt>
                <c:pt idx="276">
                  <c:v>-4.5802396619361356E-2</c:v>
                </c:pt>
                <c:pt idx="277">
                  <c:v>-4.5802396619361356E-2</c:v>
                </c:pt>
                <c:pt idx="278">
                  <c:v>-4.5802396619361356E-2</c:v>
                </c:pt>
                <c:pt idx="279">
                  <c:v>-4.5802396619361356E-2</c:v>
                </c:pt>
                <c:pt idx="280">
                  <c:v>-4.5802396619361356E-2</c:v>
                </c:pt>
                <c:pt idx="281">
                  <c:v>-4.5802396619361356E-2</c:v>
                </c:pt>
                <c:pt idx="282">
                  <c:v>-4.5802396619361356E-2</c:v>
                </c:pt>
                <c:pt idx="283">
                  <c:v>-4.5802396619361356E-2</c:v>
                </c:pt>
                <c:pt idx="284">
                  <c:v>-4.5802396619361356E-2</c:v>
                </c:pt>
                <c:pt idx="285">
                  <c:v>-4.5802396619361356E-2</c:v>
                </c:pt>
                <c:pt idx="286">
                  <c:v>-4.5802396619361356E-2</c:v>
                </c:pt>
                <c:pt idx="287">
                  <c:v>-4.5802396619361356E-2</c:v>
                </c:pt>
                <c:pt idx="288">
                  <c:v>-4.5802396619361356E-2</c:v>
                </c:pt>
                <c:pt idx="289">
                  <c:v>-4.5802396619361356E-2</c:v>
                </c:pt>
                <c:pt idx="290">
                  <c:v>-4.5802396619361356E-2</c:v>
                </c:pt>
                <c:pt idx="291">
                  <c:v>-4.5802396619361356E-2</c:v>
                </c:pt>
                <c:pt idx="292">
                  <c:v>-4.5802396619361356E-2</c:v>
                </c:pt>
                <c:pt idx="293">
                  <c:v>-4.5802396619361356E-2</c:v>
                </c:pt>
                <c:pt idx="294">
                  <c:v>-4.5802396619361356E-2</c:v>
                </c:pt>
                <c:pt idx="295">
                  <c:v>-4.5802396619361356E-2</c:v>
                </c:pt>
                <c:pt idx="296">
                  <c:v>-4.5802396619361356E-2</c:v>
                </c:pt>
                <c:pt idx="297">
                  <c:v>-4.5802396619361356E-2</c:v>
                </c:pt>
                <c:pt idx="298">
                  <c:v>-4.5802396619361356E-2</c:v>
                </c:pt>
                <c:pt idx="299">
                  <c:v>-4.5802396619361356E-2</c:v>
                </c:pt>
                <c:pt idx="300">
                  <c:v>-4.5802396619361356E-2</c:v>
                </c:pt>
                <c:pt idx="301">
                  <c:v>-4.5802396619361356E-2</c:v>
                </c:pt>
                <c:pt idx="302">
                  <c:v>-4.5802396619361356E-2</c:v>
                </c:pt>
                <c:pt idx="303">
                  <c:v>-4.5802396619361356E-2</c:v>
                </c:pt>
                <c:pt idx="304">
                  <c:v>-4.5802396619361356E-2</c:v>
                </c:pt>
                <c:pt idx="305">
                  <c:v>-4.5802396619361356E-2</c:v>
                </c:pt>
                <c:pt idx="306">
                  <c:v>-4.5802396619361356E-2</c:v>
                </c:pt>
                <c:pt idx="307">
                  <c:v>-4.5802396619361356E-2</c:v>
                </c:pt>
                <c:pt idx="308">
                  <c:v>-4.5802396619361356E-2</c:v>
                </c:pt>
                <c:pt idx="309">
                  <c:v>-4.5802396619361356E-2</c:v>
                </c:pt>
                <c:pt idx="310">
                  <c:v>-4.5802396619361356E-2</c:v>
                </c:pt>
                <c:pt idx="311">
                  <c:v>-4.5802396619361356E-2</c:v>
                </c:pt>
                <c:pt idx="312">
                  <c:v>-4.5802396619361356E-2</c:v>
                </c:pt>
                <c:pt idx="313">
                  <c:v>-4.5802396619361356E-2</c:v>
                </c:pt>
                <c:pt idx="314">
                  <c:v>-4.5802396619361356E-2</c:v>
                </c:pt>
                <c:pt idx="315">
                  <c:v>-4.5802396619361356E-2</c:v>
                </c:pt>
                <c:pt idx="316">
                  <c:v>-4.5802396619361356E-2</c:v>
                </c:pt>
                <c:pt idx="317">
                  <c:v>-4.5802396619361356E-2</c:v>
                </c:pt>
                <c:pt idx="318">
                  <c:v>-4.5802396619361356E-2</c:v>
                </c:pt>
                <c:pt idx="319">
                  <c:v>-4.5802396619361356E-2</c:v>
                </c:pt>
                <c:pt idx="320">
                  <c:v>-4.5802396619361356E-2</c:v>
                </c:pt>
                <c:pt idx="321">
                  <c:v>-4.5802396619361356E-2</c:v>
                </c:pt>
                <c:pt idx="322">
                  <c:v>-4.5802396619361356E-2</c:v>
                </c:pt>
                <c:pt idx="323">
                  <c:v>-4.5802396619361356E-2</c:v>
                </c:pt>
                <c:pt idx="324">
                  <c:v>-4.5802396619361356E-2</c:v>
                </c:pt>
                <c:pt idx="325">
                  <c:v>-4.5802396619361356E-2</c:v>
                </c:pt>
                <c:pt idx="326">
                  <c:v>-4.5802396619361356E-2</c:v>
                </c:pt>
                <c:pt idx="327">
                  <c:v>-4.5802396619361356E-2</c:v>
                </c:pt>
                <c:pt idx="328">
                  <c:v>-4.5802396619361356E-2</c:v>
                </c:pt>
                <c:pt idx="329">
                  <c:v>-4.5802396619361356E-2</c:v>
                </c:pt>
                <c:pt idx="330">
                  <c:v>-4.5802396619361356E-2</c:v>
                </c:pt>
                <c:pt idx="331">
                  <c:v>-4.5802396619361356E-2</c:v>
                </c:pt>
                <c:pt idx="332">
                  <c:v>-4.5802396619361356E-2</c:v>
                </c:pt>
                <c:pt idx="333">
                  <c:v>-4.5802396619361356E-2</c:v>
                </c:pt>
                <c:pt idx="334">
                  <c:v>-4.5802396619361356E-2</c:v>
                </c:pt>
                <c:pt idx="335">
                  <c:v>-4.5802396619361356E-2</c:v>
                </c:pt>
                <c:pt idx="336">
                  <c:v>-4.5802396619361356E-2</c:v>
                </c:pt>
                <c:pt idx="337">
                  <c:v>-4.5802396619361356E-2</c:v>
                </c:pt>
                <c:pt idx="338">
                  <c:v>-4.5802396619361356E-2</c:v>
                </c:pt>
                <c:pt idx="339">
                  <c:v>-4.5802396619361356E-2</c:v>
                </c:pt>
                <c:pt idx="340">
                  <c:v>-4.5802396619361356E-2</c:v>
                </c:pt>
                <c:pt idx="341">
                  <c:v>-4.5802396619361356E-2</c:v>
                </c:pt>
                <c:pt idx="342">
                  <c:v>-4.5802396619361356E-2</c:v>
                </c:pt>
                <c:pt idx="343">
                  <c:v>-4.5802396619361356E-2</c:v>
                </c:pt>
                <c:pt idx="344">
                  <c:v>-4.5802396619361356E-2</c:v>
                </c:pt>
                <c:pt idx="345">
                  <c:v>-4.5802396619361356E-2</c:v>
                </c:pt>
                <c:pt idx="346">
                  <c:v>-4.5802396619361356E-2</c:v>
                </c:pt>
                <c:pt idx="347">
                  <c:v>-4.5802396619361356E-2</c:v>
                </c:pt>
                <c:pt idx="348">
                  <c:v>-4.5802396619361356E-2</c:v>
                </c:pt>
                <c:pt idx="349">
                  <c:v>-4.5802396619361356E-2</c:v>
                </c:pt>
                <c:pt idx="350">
                  <c:v>-4.5802396619361356E-2</c:v>
                </c:pt>
                <c:pt idx="351">
                  <c:v>-4.5802396619361356E-2</c:v>
                </c:pt>
                <c:pt idx="352">
                  <c:v>-4.5802396619361356E-2</c:v>
                </c:pt>
                <c:pt idx="353">
                  <c:v>-4.5802396619361356E-2</c:v>
                </c:pt>
                <c:pt idx="354">
                  <c:v>-4.5802396619361356E-2</c:v>
                </c:pt>
                <c:pt idx="355">
                  <c:v>-4.5802396619361356E-2</c:v>
                </c:pt>
                <c:pt idx="356">
                  <c:v>-4.5802396619361356E-2</c:v>
                </c:pt>
                <c:pt idx="357">
                  <c:v>-4.5802396619361356E-2</c:v>
                </c:pt>
                <c:pt idx="358">
                  <c:v>-4.5802396619361356E-2</c:v>
                </c:pt>
                <c:pt idx="359">
                  <c:v>-4.5802396619361356E-2</c:v>
                </c:pt>
                <c:pt idx="360">
                  <c:v>-4.5802396619361356E-2</c:v>
                </c:pt>
                <c:pt idx="361">
                  <c:v>-4.5802396619361356E-2</c:v>
                </c:pt>
                <c:pt idx="362">
                  <c:v>-4.5802396619361356E-2</c:v>
                </c:pt>
                <c:pt idx="363">
                  <c:v>-4.5802396619361356E-2</c:v>
                </c:pt>
                <c:pt idx="364">
                  <c:v>-4.5802396619361356E-2</c:v>
                </c:pt>
                <c:pt idx="365">
                  <c:v>-4.5802396619361356E-2</c:v>
                </c:pt>
                <c:pt idx="366">
                  <c:v>-4.5802396619361356E-2</c:v>
                </c:pt>
                <c:pt idx="367">
                  <c:v>-4.5802396619361356E-2</c:v>
                </c:pt>
                <c:pt idx="368">
                  <c:v>-4.5802396619361356E-2</c:v>
                </c:pt>
                <c:pt idx="369">
                  <c:v>-4.5802396619361356E-2</c:v>
                </c:pt>
                <c:pt idx="370">
                  <c:v>-4.5802396619361356E-2</c:v>
                </c:pt>
                <c:pt idx="371">
                  <c:v>-4.5802396619361356E-2</c:v>
                </c:pt>
                <c:pt idx="372">
                  <c:v>-4.5802396619361356E-2</c:v>
                </c:pt>
                <c:pt idx="373">
                  <c:v>-4.5802396619361356E-2</c:v>
                </c:pt>
                <c:pt idx="374">
                  <c:v>-4.5802396619361356E-2</c:v>
                </c:pt>
                <c:pt idx="375">
                  <c:v>-4.5802396619361356E-2</c:v>
                </c:pt>
                <c:pt idx="376">
                  <c:v>-4.5802396619361356E-2</c:v>
                </c:pt>
                <c:pt idx="377">
                  <c:v>-4.5802396619361356E-2</c:v>
                </c:pt>
                <c:pt idx="378">
                  <c:v>-4.5802396619361356E-2</c:v>
                </c:pt>
                <c:pt idx="379">
                  <c:v>-4.5802396619361356E-2</c:v>
                </c:pt>
                <c:pt idx="380">
                  <c:v>-4.5802396619361356E-2</c:v>
                </c:pt>
                <c:pt idx="381">
                  <c:v>-4.5802396619361356E-2</c:v>
                </c:pt>
                <c:pt idx="382">
                  <c:v>-4.5802396619361356E-2</c:v>
                </c:pt>
                <c:pt idx="383">
                  <c:v>-4.5802396619361356E-2</c:v>
                </c:pt>
                <c:pt idx="384">
                  <c:v>-4.5802396619361356E-2</c:v>
                </c:pt>
                <c:pt idx="385">
                  <c:v>-4.5802396619361356E-2</c:v>
                </c:pt>
                <c:pt idx="386">
                  <c:v>-4.5802396619361356E-2</c:v>
                </c:pt>
                <c:pt idx="387">
                  <c:v>-4.5802396619361356E-2</c:v>
                </c:pt>
                <c:pt idx="388">
                  <c:v>-4.5802396619361356E-2</c:v>
                </c:pt>
                <c:pt idx="389">
                  <c:v>-4.5802396619361356E-2</c:v>
                </c:pt>
                <c:pt idx="390">
                  <c:v>-4.5802396619361356E-2</c:v>
                </c:pt>
                <c:pt idx="391">
                  <c:v>-4.5802396619361356E-2</c:v>
                </c:pt>
                <c:pt idx="392">
                  <c:v>-4.5802396619361356E-2</c:v>
                </c:pt>
                <c:pt idx="393">
                  <c:v>-4.5802396619361356E-2</c:v>
                </c:pt>
                <c:pt idx="394">
                  <c:v>-4.5802396619361356E-2</c:v>
                </c:pt>
                <c:pt idx="395">
                  <c:v>-4.5802396619361356E-2</c:v>
                </c:pt>
                <c:pt idx="396">
                  <c:v>-4.5802396619361356E-2</c:v>
                </c:pt>
                <c:pt idx="397">
                  <c:v>-4.5802396619361356E-2</c:v>
                </c:pt>
                <c:pt idx="398">
                  <c:v>-4.5802396619361356E-2</c:v>
                </c:pt>
                <c:pt idx="399">
                  <c:v>-4.5802396619361356E-2</c:v>
                </c:pt>
                <c:pt idx="400">
                  <c:v>-4.5802396619361356E-2</c:v>
                </c:pt>
                <c:pt idx="401">
                  <c:v>-4.5802396619361356E-2</c:v>
                </c:pt>
                <c:pt idx="402">
                  <c:v>-4.5802396619361356E-2</c:v>
                </c:pt>
                <c:pt idx="403">
                  <c:v>-4.5802396619361356E-2</c:v>
                </c:pt>
                <c:pt idx="404">
                  <c:v>-4.5802396619361356E-2</c:v>
                </c:pt>
                <c:pt idx="405">
                  <c:v>-4.5802396619361356E-2</c:v>
                </c:pt>
                <c:pt idx="406">
                  <c:v>-4.5802396619361356E-2</c:v>
                </c:pt>
                <c:pt idx="407">
                  <c:v>-4.5802396619361356E-2</c:v>
                </c:pt>
                <c:pt idx="408">
                  <c:v>-4.5802396619361356E-2</c:v>
                </c:pt>
                <c:pt idx="409">
                  <c:v>-4.5802396619361356E-2</c:v>
                </c:pt>
                <c:pt idx="410">
                  <c:v>-4.5802396619361356E-2</c:v>
                </c:pt>
                <c:pt idx="411">
                  <c:v>-4.5802396619361356E-2</c:v>
                </c:pt>
                <c:pt idx="412">
                  <c:v>-4.5802396619361356E-2</c:v>
                </c:pt>
                <c:pt idx="413">
                  <c:v>-4.5802396619361356E-2</c:v>
                </c:pt>
                <c:pt idx="414">
                  <c:v>-4.5802396619361356E-2</c:v>
                </c:pt>
                <c:pt idx="415">
                  <c:v>-4.5802396619361356E-2</c:v>
                </c:pt>
                <c:pt idx="416">
                  <c:v>-4.5802396619361356E-2</c:v>
                </c:pt>
                <c:pt idx="417">
                  <c:v>-4.5802396619361356E-2</c:v>
                </c:pt>
                <c:pt idx="418">
                  <c:v>-4.5802396619361356E-2</c:v>
                </c:pt>
                <c:pt idx="419">
                  <c:v>-4.5802396619361356E-2</c:v>
                </c:pt>
                <c:pt idx="420">
                  <c:v>-4.5802396619361356E-2</c:v>
                </c:pt>
                <c:pt idx="421">
                  <c:v>-4.5802396619361356E-2</c:v>
                </c:pt>
                <c:pt idx="422">
                  <c:v>-4.5802396619361356E-2</c:v>
                </c:pt>
                <c:pt idx="423">
                  <c:v>-4.5802396619361356E-2</c:v>
                </c:pt>
                <c:pt idx="424">
                  <c:v>-4.5802396619361356E-2</c:v>
                </c:pt>
                <c:pt idx="425">
                  <c:v>-4.5802396619361356E-2</c:v>
                </c:pt>
                <c:pt idx="426">
                  <c:v>-4.5802396619361356E-2</c:v>
                </c:pt>
                <c:pt idx="427">
                  <c:v>-4.5802396619361356E-2</c:v>
                </c:pt>
                <c:pt idx="428">
                  <c:v>-4.5802396619361356E-2</c:v>
                </c:pt>
                <c:pt idx="429">
                  <c:v>-4.5802396619361356E-2</c:v>
                </c:pt>
                <c:pt idx="430">
                  <c:v>-4.5802396619361356E-2</c:v>
                </c:pt>
                <c:pt idx="431">
                  <c:v>-4.5802396619361356E-2</c:v>
                </c:pt>
                <c:pt idx="432">
                  <c:v>-4.5802396619361356E-2</c:v>
                </c:pt>
                <c:pt idx="433">
                  <c:v>-4.5802396619361356E-2</c:v>
                </c:pt>
                <c:pt idx="434">
                  <c:v>-4.5802396619361356E-2</c:v>
                </c:pt>
                <c:pt idx="435">
                  <c:v>-4.5802396619361356E-2</c:v>
                </c:pt>
                <c:pt idx="436">
                  <c:v>-4.5802396619361356E-2</c:v>
                </c:pt>
                <c:pt idx="437">
                  <c:v>-4.5802396619361356E-2</c:v>
                </c:pt>
                <c:pt idx="438">
                  <c:v>-4.5802396619361356E-2</c:v>
                </c:pt>
                <c:pt idx="439">
                  <c:v>-4.5802396619361356E-2</c:v>
                </c:pt>
                <c:pt idx="440">
                  <c:v>-4.5802396619361356E-2</c:v>
                </c:pt>
                <c:pt idx="441">
                  <c:v>-4.5802396619361356E-2</c:v>
                </c:pt>
                <c:pt idx="442">
                  <c:v>-4.5802396619361356E-2</c:v>
                </c:pt>
                <c:pt idx="443">
                  <c:v>-4.5802396619361356E-2</c:v>
                </c:pt>
                <c:pt idx="444">
                  <c:v>-4.5802396619361356E-2</c:v>
                </c:pt>
                <c:pt idx="445">
                  <c:v>-4.5802396619361356E-2</c:v>
                </c:pt>
                <c:pt idx="446">
                  <c:v>-4.5802396619361356E-2</c:v>
                </c:pt>
                <c:pt idx="447">
                  <c:v>-4.5802396619361356E-2</c:v>
                </c:pt>
                <c:pt idx="448">
                  <c:v>-4.5802396619361356E-2</c:v>
                </c:pt>
                <c:pt idx="449">
                  <c:v>-4.5802396619361356E-2</c:v>
                </c:pt>
                <c:pt idx="450">
                  <c:v>-4.5802396619361356E-2</c:v>
                </c:pt>
                <c:pt idx="451">
                  <c:v>-4.5802396619361356E-2</c:v>
                </c:pt>
                <c:pt idx="452">
                  <c:v>-4.5802396619361356E-2</c:v>
                </c:pt>
                <c:pt idx="453">
                  <c:v>-4.5802396619361356E-2</c:v>
                </c:pt>
                <c:pt idx="454">
                  <c:v>-4.5802396619361356E-2</c:v>
                </c:pt>
                <c:pt idx="455">
                  <c:v>-4.5802396619361356E-2</c:v>
                </c:pt>
                <c:pt idx="456">
                  <c:v>-4.5802396619361356E-2</c:v>
                </c:pt>
                <c:pt idx="457">
                  <c:v>-4.5802396619361356E-2</c:v>
                </c:pt>
                <c:pt idx="458">
                  <c:v>-4.5802396619361356E-2</c:v>
                </c:pt>
                <c:pt idx="459">
                  <c:v>-4.5802396619361356E-2</c:v>
                </c:pt>
                <c:pt idx="460">
                  <c:v>-4.5802396619361356E-2</c:v>
                </c:pt>
                <c:pt idx="461">
                  <c:v>-4.5802396619361356E-2</c:v>
                </c:pt>
                <c:pt idx="462">
                  <c:v>-4.5802396619361356E-2</c:v>
                </c:pt>
                <c:pt idx="463">
                  <c:v>-4.5802396619361356E-2</c:v>
                </c:pt>
                <c:pt idx="464">
                  <c:v>-4.5802396619361356E-2</c:v>
                </c:pt>
                <c:pt idx="465">
                  <c:v>-4.5802396619361356E-2</c:v>
                </c:pt>
                <c:pt idx="466">
                  <c:v>-4.5802396619361356E-2</c:v>
                </c:pt>
                <c:pt idx="467">
                  <c:v>-4.5802396619361356E-2</c:v>
                </c:pt>
                <c:pt idx="468">
                  <c:v>-4.5802396619361356E-2</c:v>
                </c:pt>
                <c:pt idx="469">
                  <c:v>-4.5802396619361356E-2</c:v>
                </c:pt>
                <c:pt idx="470">
                  <c:v>-4.5802396619361356E-2</c:v>
                </c:pt>
                <c:pt idx="471">
                  <c:v>-4.5802396619361356E-2</c:v>
                </c:pt>
                <c:pt idx="472">
                  <c:v>-4.5802396619361356E-2</c:v>
                </c:pt>
                <c:pt idx="473">
                  <c:v>-4.5802396619361356E-2</c:v>
                </c:pt>
                <c:pt idx="474">
                  <c:v>-4.5802396619361356E-2</c:v>
                </c:pt>
                <c:pt idx="475">
                  <c:v>-4.5802396619361356E-2</c:v>
                </c:pt>
                <c:pt idx="476">
                  <c:v>-4.5802396619361356E-2</c:v>
                </c:pt>
                <c:pt idx="477">
                  <c:v>-4.5802396619361356E-2</c:v>
                </c:pt>
                <c:pt idx="478">
                  <c:v>-4.5802396619361356E-2</c:v>
                </c:pt>
                <c:pt idx="479">
                  <c:v>-4.5802396619361356E-2</c:v>
                </c:pt>
                <c:pt idx="480">
                  <c:v>-4.5802396619361356E-2</c:v>
                </c:pt>
                <c:pt idx="481">
                  <c:v>-4.5802396619361356E-2</c:v>
                </c:pt>
                <c:pt idx="482">
                  <c:v>-4.5802396619361356E-2</c:v>
                </c:pt>
                <c:pt idx="483">
                  <c:v>-4.5802396619361356E-2</c:v>
                </c:pt>
                <c:pt idx="484">
                  <c:v>-4.5802396619361356E-2</c:v>
                </c:pt>
                <c:pt idx="485">
                  <c:v>-4.5802396619361356E-2</c:v>
                </c:pt>
                <c:pt idx="486">
                  <c:v>-4.5802396619361356E-2</c:v>
                </c:pt>
                <c:pt idx="487">
                  <c:v>-4.5802396619361356E-2</c:v>
                </c:pt>
                <c:pt idx="488">
                  <c:v>-4.5802396619361356E-2</c:v>
                </c:pt>
                <c:pt idx="489">
                  <c:v>-4.5802396619361356E-2</c:v>
                </c:pt>
                <c:pt idx="490">
                  <c:v>-4.5802396619361356E-2</c:v>
                </c:pt>
                <c:pt idx="491">
                  <c:v>-4.5802396619361356E-2</c:v>
                </c:pt>
                <c:pt idx="492">
                  <c:v>-4.5802396619361356E-2</c:v>
                </c:pt>
                <c:pt idx="493">
                  <c:v>-4.5802396619361356E-2</c:v>
                </c:pt>
                <c:pt idx="494">
                  <c:v>-4.5802396619361356E-2</c:v>
                </c:pt>
                <c:pt idx="495">
                  <c:v>-4.5802396619361356E-2</c:v>
                </c:pt>
                <c:pt idx="496">
                  <c:v>-4.5802396619361356E-2</c:v>
                </c:pt>
                <c:pt idx="497">
                  <c:v>-4.5802396619361356E-2</c:v>
                </c:pt>
                <c:pt idx="498">
                  <c:v>-4.5802396619361356E-2</c:v>
                </c:pt>
                <c:pt idx="499">
                  <c:v>-4.5802396619361356E-2</c:v>
                </c:pt>
                <c:pt idx="500">
                  <c:v>-4.5802396619361356E-2</c:v>
                </c:pt>
                <c:pt idx="501">
                  <c:v>-4.5802396619361356E-2</c:v>
                </c:pt>
                <c:pt idx="502">
                  <c:v>-4.5802396619361356E-2</c:v>
                </c:pt>
                <c:pt idx="503">
                  <c:v>-4.5802396619361356E-2</c:v>
                </c:pt>
                <c:pt idx="504">
                  <c:v>-4.5802396619361356E-2</c:v>
                </c:pt>
                <c:pt idx="505">
                  <c:v>-4.5802396619361356E-2</c:v>
                </c:pt>
                <c:pt idx="506">
                  <c:v>-4.5802396619361356E-2</c:v>
                </c:pt>
                <c:pt idx="507">
                  <c:v>-4.5802396619361356E-2</c:v>
                </c:pt>
                <c:pt idx="508">
                  <c:v>-4.5802396619361356E-2</c:v>
                </c:pt>
                <c:pt idx="509">
                  <c:v>-4.5802396619361356E-2</c:v>
                </c:pt>
                <c:pt idx="510">
                  <c:v>-4.5802396619361356E-2</c:v>
                </c:pt>
                <c:pt idx="511">
                  <c:v>-4.5802396619361356E-2</c:v>
                </c:pt>
                <c:pt idx="512">
                  <c:v>-4.5802396619361356E-2</c:v>
                </c:pt>
                <c:pt idx="513">
                  <c:v>-4.5802396619361356E-2</c:v>
                </c:pt>
                <c:pt idx="514">
                  <c:v>-4.5802396619361356E-2</c:v>
                </c:pt>
                <c:pt idx="515">
                  <c:v>-4.5802396619361356E-2</c:v>
                </c:pt>
                <c:pt idx="516">
                  <c:v>-4.5802396619361356E-2</c:v>
                </c:pt>
                <c:pt idx="517">
                  <c:v>-4.5802396619361356E-2</c:v>
                </c:pt>
                <c:pt idx="518">
                  <c:v>-4.5802396619361356E-2</c:v>
                </c:pt>
                <c:pt idx="519">
                  <c:v>-4.5802396619361356E-2</c:v>
                </c:pt>
                <c:pt idx="520">
                  <c:v>-4.5802396619361356E-2</c:v>
                </c:pt>
                <c:pt idx="521">
                  <c:v>-4.5802396619361356E-2</c:v>
                </c:pt>
                <c:pt idx="522">
                  <c:v>-4.5802396619361356E-2</c:v>
                </c:pt>
                <c:pt idx="523">
                  <c:v>-4.5802396619361356E-2</c:v>
                </c:pt>
                <c:pt idx="524">
                  <c:v>-4.5802396619361356E-2</c:v>
                </c:pt>
                <c:pt idx="525">
                  <c:v>-4.5802396619361356E-2</c:v>
                </c:pt>
                <c:pt idx="526">
                  <c:v>-4.5802396619361356E-2</c:v>
                </c:pt>
                <c:pt idx="527">
                  <c:v>-4.5802396619361356E-2</c:v>
                </c:pt>
                <c:pt idx="528">
                  <c:v>-4.5802396619361356E-2</c:v>
                </c:pt>
                <c:pt idx="529">
                  <c:v>-4.5802396619361356E-2</c:v>
                </c:pt>
                <c:pt idx="530">
                  <c:v>-4.5802396619361356E-2</c:v>
                </c:pt>
                <c:pt idx="531">
                  <c:v>-4.5802396619361356E-2</c:v>
                </c:pt>
                <c:pt idx="532">
                  <c:v>-4.5802396619361356E-2</c:v>
                </c:pt>
                <c:pt idx="533">
                  <c:v>-4.5802396619361356E-2</c:v>
                </c:pt>
                <c:pt idx="534">
                  <c:v>-4.5802396619361356E-2</c:v>
                </c:pt>
                <c:pt idx="535">
                  <c:v>-4.5802396619361356E-2</c:v>
                </c:pt>
                <c:pt idx="536">
                  <c:v>-4.5802396619361356E-2</c:v>
                </c:pt>
                <c:pt idx="537">
                  <c:v>-4.5802396619361356E-2</c:v>
                </c:pt>
                <c:pt idx="538">
                  <c:v>-4.5802396619361356E-2</c:v>
                </c:pt>
                <c:pt idx="539">
                  <c:v>-4.5802396619361356E-2</c:v>
                </c:pt>
                <c:pt idx="540">
                  <c:v>-4.5802396619361356E-2</c:v>
                </c:pt>
                <c:pt idx="541">
                  <c:v>-4.5802396619361356E-2</c:v>
                </c:pt>
                <c:pt idx="542">
                  <c:v>-4.5802396619361356E-2</c:v>
                </c:pt>
                <c:pt idx="543">
                  <c:v>-4.5802396619361356E-2</c:v>
                </c:pt>
                <c:pt idx="544">
                  <c:v>-4.5802396619361356E-2</c:v>
                </c:pt>
                <c:pt idx="545">
                  <c:v>-4.5802396619361356E-2</c:v>
                </c:pt>
                <c:pt idx="546">
                  <c:v>-4.5802396619361356E-2</c:v>
                </c:pt>
                <c:pt idx="547">
                  <c:v>-4.5802396619361356E-2</c:v>
                </c:pt>
                <c:pt idx="548">
                  <c:v>-4.5802396619361356E-2</c:v>
                </c:pt>
                <c:pt idx="549">
                  <c:v>-4.5802396619361356E-2</c:v>
                </c:pt>
                <c:pt idx="550">
                  <c:v>-4.5802396619361356E-2</c:v>
                </c:pt>
                <c:pt idx="551">
                  <c:v>-4.5802396619361356E-2</c:v>
                </c:pt>
                <c:pt idx="552">
                  <c:v>-4.5802396619361356E-2</c:v>
                </c:pt>
                <c:pt idx="553">
                  <c:v>-4.5802396619361356E-2</c:v>
                </c:pt>
                <c:pt idx="554">
                  <c:v>-4.5802396619361356E-2</c:v>
                </c:pt>
                <c:pt idx="555">
                  <c:v>-4.5802396619361356E-2</c:v>
                </c:pt>
                <c:pt idx="556">
                  <c:v>-4.5802396619361356E-2</c:v>
                </c:pt>
                <c:pt idx="557">
                  <c:v>-4.5802396619361356E-2</c:v>
                </c:pt>
                <c:pt idx="558">
                  <c:v>-4.5802396619361356E-2</c:v>
                </c:pt>
                <c:pt idx="559">
                  <c:v>-4.5802396619361356E-2</c:v>
                </c:pt>
                <c:pt idx="560">
                  <c:v>-4.5802396619361356E-2</c:v>
                </c:pt>
                <c:pt idx="561">
                  <c:v>-4.5802396619361356E-2</c:v>
                </c:pt>
                <c:pt idx="562">
                  <c:v>-4.5802396619361356E-2</c:v>
                </c:pt>
                <c:pt idx="563">
                  <c:v>-4.5802396619361356E-2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73-4417-A7E4-47DF091ED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876432"/>
        <c:axId val="1087273584"/>
        <c:extLst/>
      </c:lineChart>
      <c:dateAx>
        <c:axId val="1074876432"/>
        <c:scaling>
          <c:orientation val="minMax"/>
          <c:max val="44067"/>
          <c:min val="40414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accent3">
                <a:alpha val="98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7273584"/>
        <c:crosses val="autoZero"/>
        <c:auto val="1"/>
        <c:lblOffset val="100"/>
        <c:baseTimeUnit val="days"/>
        <c:majorUnit val="1"/>
        <c:majorTimeUnit val="months"/>
      </c:dateAx>
      <c:valAx>
        <c:axId val="1087273584"/>
        <c:scaling>
          <c:orientation val="minMax"/>
          <c:max val="0.1"/>
          <c:min val="-0.12000000000000001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4876432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Comparativo</a:t>
            </a:r>
            <a:r>
              <a:rPr lang="en-US" b="1" baseline="0"/>
              <a:t> de rentabilidade real líquida de tributos</a:t>
            </a:r>
            <a:endParaRPr lang="en-US" b="1"/>
          </a:p>
        </c:rich>
      </c:tx>
      <c:layout>
        <c:manualLayout>
          <c:xMode val="edge"/>
          <c:yMode val="edge"/>
          <c:x val="0.17036110623393344"/>
          <c:y val="5.5132020169403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73175534873733E-2"/>
          <c:y val="0.14830233085317679"/>
          <c:w val="0.8726719254327463"/>
          <c:h val="0.8074272201001314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3E89CE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0EE-492D-B61D-1708ED68D688}"/>
              </c:ext>
            </c:extLst>
          </c:dPt>
          <c:dLbls>
            <c:dLbl>
              <c:idx val="0"/>
              <c:layout>
                <c:manualLayout>
                  <c:x val="-5.0300058976333146E-3"/>
                  <c:y val="9.13544797436597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EE-492D-B61D-1708ED68D688}"/>
                </c:ext>
              </c:extLst>
            </c:dLbl>
            <c:dLbl>
              <c:idx val="1"/>
              <c:layout>
                <c:manualLayout>
                  <c:x val="0"/>
                  <c:y val="9.0614886731391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EE-492D-B61D-1708ED68D688}"/>
                </c:ext>
              </c:extLst>
            </c:dLbl>
            <c:dLbl>
              <c:idx val="2"/>
              <c:layout>
                <c:manualLayout>
                  <c:x val="2.175095160413228E-3"/>
                  <c:y val="9.49298813376484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EE-492D-B61D-1708ED68D688}"/>
                </c:ext>
              </c:extLst>
            </c:dLbl>
            <c:dLbl>
              <c:idx val="3"/>
              <c:layout>
                <c:manualLayout>
                  <c:x val="2.1750111424751152E-3"/>
                  <c:y val="7.37905395894913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EE-492D-B61D-1708ED68D688}"/>
                </c:ext>
              </c:extLst>
            </c:dLbl>
            <c:dLbl>
              <c:idx val="4"/>
              <c:layout>
                <c:manualLayout>
                  <c:x val="1.5184207107834087E-2"/>
                  <c:y val="0.162856319488663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7D13FDB-23BE-48E2-A570-878188AB1855}" type="VALUE">
                      <a:rPr lang="en-US" b="1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0EE-492D-B61D-1708ED68D688}"/>
                </c:ext>
              </c:extLst>
            </c:dLbl>
            <c:dLbl>
              <c:idx val="5"/>
              <c:layout>
                <c:manualLayout>
                  <c:x val="2.4081142946587565E-2"/>
                  <c:y val="0.147856172810745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EE-492D-B61D-1708ED68D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'Outros dados'!$J$14:$J$19</c:f>
              <c:strCache>
                <c:ptCount val="6"/>
                <c:pt idx="0">
                  <c:v>Remuneração real do Capital Próprio</c:v>
                </c:pt>
                <c:pt idx="1">
                  <c:v>Selic</c:v>
                </c:pt>
                <c:pt idx="2">
                  <c:v>CDI</c:v>
                </c:pt>
                <c:pt idx="3">
                  <c:v>NTN-B 2055 cupom semestral*</c:v>
                </c:pt>
                <c:pt idx="4">
                  <c:v>Ibovespa</c:v>
                </c:pt>
                <c:pt idx="5">
                  <c:v>Poupança PJ</c:v>
                </c:pt>
              </c:strCache>
            </c:strRef>
          </c:cat>
          <c:val>
            <c:numRef>
              <c:f>'Outros dados'!$K$14:$K$19</c:f>
              <c:numCache>
                <c:formatCode>0.00%</c:formatCode>
                <c:ptCount val="6"/>
                <c:pt idx="0">
                  <c:v>8.9154449529138313E-2</c:v>
                </c:pt>
                <c:pt idx="1">
                  <c:v>2.3077141005843016E-2</c:v>
                </c:pt>
                <c:pt idx="2">
                  <c:v>2.2718838421504683E-2</c:v>
                </c:pt>
                <c:pt idx="3">
                  <c:v>2.8979590616661444E-2</c:v>
                </c:pt>
                <c:pt idx="4">
                  <c:v>-6.2547025518232546E-3</c:v>
                </c:pt>
                <c:pt idx="5">
                  <c:v>-3.9484725882741323E-3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EE-492D-B61D-1708ED68D6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7"/>
        <c:gapDepth val="80"/>
        <c:shape val="box"/>
        <c:axId val="1092053520"/>
        <c:axId val="1092050720"/>
        <c:axId val="0"/>
      </c:bar3DChart>
      <c:catAx>
        <c:axId val="109205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2050720"/>
        <c:crosses val="autoZero"/>
        <c:auto val="1"/>
        <c:lblAlgn val="ctr"/>
        <c:lblOffset val="100"/>
        <c:tickLblSkip val="1"/>
        <c:noMultiLvlLbl val="0"/>
      </c:catAx>
      <c:valAx>
        <c:axId val="109205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205352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chart" Target="../charts/chart4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5</xdr:row>
      <xdr:rowOff>180975</xdr:rowOff>
    </xdr:from>
    <xdr:to>
      <xdr:col>11</xdr:col>
      <xdr:colOff>476249</xdr:colOff>
      <xdr:row>28</xdr:row>
      <xdr:rowOff>129540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0074" y="1141095"/>
          <a:ext cx="8105775" cy="423100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Além dos custos</a:t>
          </a:r>
          <a:r>
            <a:rPr lang="pt-BR" sz="1100" baseline="0"/>
            <a:t> operacionais e das despesas com tributos e outras obrigações, a</a:t>
          </a:r>
          <a:r>
            <a:rPr lang="pt-BR" sz="1100"/>
            <a:t> receita auferida</a:t>
          </a:r>
          <a:r>
            <a:rPr lang="pt-BR" sz="1100" baseline="0"/>
            <a:t> pelo prestador de serviços deve cobrir os custos de capital, ou seja, deve propiciar a </a:t>
          </a:r>
          <a:r>
            <a:rPr lang="pt-BR" sz="1100" u="sng" baseline="0"/>
            <a:t>recuperação</a:t>
          </a:r>
          <a:r>
            <a:rPr lang="pt-BR" sz="1100" baseline="0"/>
            <a:t> e a </a:t>
          </a:r>
          <a:r>
            <a:rPr lang="pt-BR" sz="1100" u="sng" baseline="0"/>
            <a:t>remuneração</a:t>
          </a:r>
          <a:r>
            <a:rPr lang="pt-BR" sz="1100" baseline="0"/>
            <a:t> do capital investido, permitindo que o prestador seja capaz de arcar com os </a:t>
          </a:r>
          <a:r>
            <a:rPr lang="pt-BR" sz="1100" b="1" baseline="0"/>
            <a:t>custos de captação de recursos para investimento</a:t>
          </a:r>
          <a:r>
            <a:rPr lang="pt-BR" sz="1100" baseline="0"/>
            <a:t>. </a:t>
          </a:r>
        </a:p>
        <a:p>
          <a:endParaRPr lang="pt-BR" sz="1100" baseline="0"/>
        </a:p>
        <a:p>
          <a:r>
            <a:rPr lang="pt-BR" sz="1100"/>
            <a:t>Esta planilha</a:t>
          </a:r>
          <a:r>
            <a:rPr lang="pt-BR" sz="1100" baseline="0"/>
            <a:t> apresenta o cálculo da </a:t>
          </a:r>
          <a:r>
            <a:rPr lang="pt-BR" sz="1100" b="1" baseline="0"/>
            <a:t>Taxa de Remuneração Regulatória </a:t>
          </a:r>
          <a:r>
            <a:rPr lang="pt-BR" sz="1100" b="0" baseline="0"/>
            <a:t>a ser aplicada </a:t>
          </a:r>
          <a:r>
            <a:rPr lang="pt-BR" sz="1100" baseline="0"/>
            <a:t>sobre os investimentos onerosos realizados pela </a:t>
          </a:r>
          <a:r>
            <a:rPr lang="pt-BR" sz="1100" b="1" baseline="0">
              <a:solidFill>
                <a:sysClr val="windowText" lastClr="000000"/>
              </a:solidFill>
            </a:rPr>
            <a:t>Copasa MG</a:t>
          </a:r>
          <a:r>
            <a:rPr lang="pt-BR" sz="1100" b="0" baseline="0">
              <a:solidFill>
                <a:sysClr val="windowText" lastClr="000000"/>
              </a:solidFill>
            </a:rPr>
            <a:t> a partir da </a:t>
          </a:r>
          <a:r>
            <a:rPr lang="pt-BR" sz="1100" b="1" baseline="0">
              <a:solidFill>
                <a:sysClr val="windowText" lastClr="000000"/>
              </a:solidFill>
            </a:rPr>
            <a:t>2ª Revisão Tarifária Periódica (2021)</a:t>
          </a:r>
          <a:r>
            <a:rPr lang="pt-BR" sz="1100" b="0" baseline="0">
              <a:solidFill>
                <a:sysClr val="windowText" lastClr="000000"/>
              </a:solidFill>
            </a:rPr>
            <a:t>, realizada pela Arsae-MG.</a:t>
          </a:r>
        </a:p>
        <a:p>
          <a:endParaRPr lang="pt-BR" sz="1400" baseline="0"/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partir dos custos de capital próprio e de terceiros, e da estrutura de capital da companhia, foi calculado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 Médio Ponderado de Capital (WACC)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ser aplicado em termos reais sobre a base de remuneração atualizada pela inflação. 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 de Capital Próprio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foi determinado pelo modelo CAPM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Capital Asset Pricing Model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acrescido de um prêmio de risco país e com os devidos ajustes dos efeitos inflacionários do mercado estrangeiro e nacional. </a:t>
          </a:r>
        </a:p>
        <a:p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 do Capital de Terceiros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foi calculado com base em uma média de taxas de juros nacionais que refletem as condições de captação de recursos para o setor via empréstimos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financiamentos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metodologia mantém o mecanismo estabelecido na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revisão de 2017, que prevê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observar, na revisão seguinte, os custos incorridos pelo prestador durante o ciclo, compartilhando com o usuário parte dos ganhos de eficiência na gestão da dívida.</a:t>
          </a:r>
          <a:endParaRPr lang="pt-BR">
            <a:effectLst/>
          </a:endParaRP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O WACC utilizado será o "pós-impostos", em sua forma pura, que não considera os efeitos fiscais.</a:t>
          </a:r>
          <a:r>
            <a:rPr lang="pt-BR" sz="11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O valor necessário para pagamento dos tributos sobre o lucro será calculado e inserido no cálculo tarifário à parte.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 detalhamento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da metodologia de cálculo do WACC é 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apresentado na seção 4 da Nota Técnica CRE 10/2020. </a:t>
          </a:r>
          <a:endParaRPr lang="pt-BR">
            <a:solidFill>
              <a:schemeClr val="tx1"/>
            </a:solidFill>
            <a:effectLst/>
          </a:endParaRPr>
        </a:p>
      </xdr:txBody>
    </xdr:sp>
    <xdr:clientData/>
  </xdr:twoCellAnchor>
  <xdr:twoCellAnchor editAs="oneCell">
    <xdr:from>
      <xdr:col>1</xdr:col>
      <xdr:colOff>99060</xdr:colOff>
      <xdr:row>0</xdr:row>
      <xdr:rowOff>30480</xdr:rowOff>
    </xdr:from>
    <xdr:to>
      <xdr:col>1</xdr:col>
      <xdr:colOff>556260</xdr:colOff>
      <xdr:row>0</xdr:row>
      <xdr:rowOff>220980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708660" y="30480"/>
          <a:ext cx="457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21</xdr:row>
      <xdr:rowOff>133350</xdr:rowOff>
    </xdr:from>
    <xdr:to>
      <xdr:col>15</xdr:col>
      <xdr:colOff>510540</xdr:colOff>
      <xdr:row>37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83820</xdr:colOff>
      <xdr:row>0</xdr:row>
      <xdr:rowOff>0</xdr:rowOff>
    </xdr:from>
    <xdr:to>
      <xdr:col>1</xdr:col>
      <xdr:colOff>541020</xdr:colOff>
      <xdr:row>1</xdr:row>
      <xdr:rowOff>7620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693420" y="0"/>
          <a:ext cx="457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0</xdr:rowOff>
    </xdr:from>
    <xdr:to>
      <xdr:col>1</xdr:col>
      <xdr:colOff>541020</xdr:colOff>
      <xdr:row>0</xdr:row>
      <xdr:rowOff>190500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693420" y="0"/>
          <a:ext cx="457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0</xdr:row>
      <xdr:rowOff>30480</xdr:rowOff>
    </xdr:from>
    <xdr:to>
      <xdr:col>1</xdr:col>
      <xdr:colOff>548640</xdr:colOff>
      <xdr:row>0</xdr:row>
      <xdr:rowOff>220980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701040" y="30480"/>
          <a:ext cx="457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0</xdr:row>
      <xdr:rowOff>30480</xdr:rowOff>
    </xdr:from>
    <xdr:to>
      <xdr:col>1</xdr:col>
      <xdr:colOff>548640</xdr:colOff>
      <xdr:row>0</xdr:row>
      <xdr:rowOff>220980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701040" y="30480"/>
          <a:ext cx="457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0</xdr:rowOff>
    </xdr:from>
    <xdr:to>
      <xdr:col>1</xdr:col>
      <xdr:colOff>541020</xdr:colOff>
      <xdr:row>1</xdr:row>
      <xdr:rowOff>7620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693420" y="0"/>
          <a:ext cx="457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595928</xdr:colOff>
      <xdr:row>34</xdr:row>
      <xdr:rowOff>896</xdr:rowOff>
    </xdr:from>
    <xdr:to>
      <xdr:col>6</xdr:col>
      <xdr:colOff>450155</xdr:colOff>
      <xdr:row>35</xdr:row>
      <xdr:rowOff>37091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28" y="6858896"/>
          <a:ext cx="5102502" cy="2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83820</xdr:colOff>
      <xdr:row>0</xdr:row>
      <xdr:rowOff>0</xdr:rowOff>
    </xdr:from>
    <xdr:to>
      <xdr:col>1</xdr:col>
      <xdr:colOff>541020</xdr:colOff>
      <xdr:row>1</xdr:row>
      <xdr:rowOff>7620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693420" y="0"/>
          <a:ext cx="457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63425</xdr:colOff>
      <xdr:row>9</xdr:row>
      <xdr:rowOff>205740</xdr:rowOff>
    </xdr:from>
    <xdr:to>
      <xdr:col>4</xdr:col>
      <xdr:colOff>749225</xdr:colOff>
      <xdr:row>12</xdr:row>
      <xdr:rowOff>209549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854375" y="1853565"/>
          <a:ext cx="685800" cy="632459"/>
        </a:xfrm>
        <a:prstGeom prst="ellipse">
          <a:avLst/>
        </a:prstGeom>
        <a:noFill/>
        <a:ln>
          <a:solidFill>
            <a:srgbClr val="04642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737795</xdr:colOff>
      <xdr:row>11</xdr:row>
      <xdr:rowOff>104775</xdr:rowOff>
    </xdr:from>
    <xdr:to>
      <xdr:col>5</xdr:col>
      <xdr:colOff>161925</xdr:colOff>
      <xdr:row>11</xdr:row>
      <xdr:rowOff>115870</xdr:rowOff>
    </xdr:to>
    <xdr:cxnSp macro="">
      <xdr:nvCxnSpPr>
        <xdr:cNvPr id="26" name="Conector de Seta Reta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 flipV="1">
          <a:off x="3985820" y="2152650"/>
          <a:ext cx="214705" cy="11095"/>
        </a:xfrm>
        <a:prstGeom prst="straightConnector1">
          <a:avLst/>
        </a:prstGeom>
        <a:ln w="9525">
          <a:solidFill>
            <a:srgbClr val="04642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0</xdr:rowOff>
    </xdr:from>
    <xdr:to>
      <xdr:col>1</xdr:col>
      <xdr:colOff>541020</xdr:colOff>
      <xdr:row>1</xdr:row>
      <xdr:rowOff>7620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693420" y="0"/>
          <a:ext cx="457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563880</xdr:colOff>
      <xdr:row>14</xdr:row>
      <xdr:rowOff>114300</xdr:rowOff>
    </xdr:from>
    <xdr:to>
      <xdr:col>41</xdr:col>
      <xdr:colOff>541020</xdr:colOff>
      <xdr:row>27</xdr:row>
      <xdr:rowOff>60960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57</xdr:row>
          <xdr:rowOff>53340</xdr:rowOff>
        </xdr:from>
        <xdr:to>
          <xdr:col>32</xdr:col>
          <xdr:colOff>480060</xdr:colOff>
          <xdr:row>67</xdr:row>
          <xdr:rowOff>60960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91440</xdr:colOff>
          <xdr:row>46</xdr:row>
          <xdr:rowOff>15240</xdr:rowOff>
        </xdr:from>
        <xdr:to>
          <xdr:col>38</xdr:col>
          <xdr:colOff>144780</xdr:colOff>
          <xdr:row>58</xdr:row>
          <xdr:rowOff>144780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27</xdr:col>
      <xdr:colOff>45720</xdr:colOff>
      <xdr:row>70</xdr:row>
      <xdr:rowOff>106680</xdr:rowOff>
    </xdr:from>
    <xdr:to>
      <xdr:col>30</xdr:col>
      <xdr:colOff>678180</xdr:colOff>
      <xdr:row>81</xdr:row>
      <xdr:rowOff>38100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5360" y="13243560"/>
          <a:ext cx="316992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60959</xdr:colOff>
      <xdr:row>82</xdr:row>
      <xdr:rowOff>7620</xdr:rowOff>
    </xdr:from>
    <xdr:to>
      <xdr:col>31</xdr:col>
      <xdr:colOff>733212</xdr:colOff>
      <xdr:row>88</xdr:row>
      <xdr:rowOff>38100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0599" y="15339060"/>
          <a:ext cx="4009813" cy="112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43</xdr:col>
      <xdr:colOff>76200</xdr:colOff>
      <xdr:row>6</xdr:row>
      <xdr:rowOff>175260</xdr:rowOff>
    </xdr:from>
    <xdr:to>
      <xdr:col>56</xdr:col>
      <xdr:colOff>426720</xdr:colOff>
      <xdr:row>16</xdr:row>
      <xdr:rowOff>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76200</xdr:colOff>
      <xdr:row>17</xdr:row>
      <xdr:rowOff>15240</xdr:rowOff>
    </xdr:from>
    <xdr:to>
      <xdr:col>56</xdr:col>
      <xdr:colOff>434340</xdr:colOff>
      <xdr:row>27</xdr:row>
      <xdr:rowOff>7620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83820</xdr:colOff>
      <xdr:row>28</xdr:row>
      <xdr:rowOff>45720</xdr:rowOff>
    </xdr:from>
    <xdr:to>
      <xdr:col>56</xdr:col>
      <xdr:colOff>449580</xdr:colOff>
      <xdr:row>38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361315</xdr:colOff>
      <xdr:row>23</xdr:row>
      <xdr:rowOff>162774</xdr:rowOff>
    </xdr:from>
    <xdr:to>
      <xdr:col>32</xdr:col>
      <xdr:colOff>324272</xdr:colOff>
      <xdr:row>34</xdr:row>
      <xdr:rowOff>33657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126153</xdr:colOff>
      <xdr:row>0</xdr:row>
      <xdr:rowOff>0</xdr:rowOff>
    </xdr:from>
    <xdr:to>
      <xdr:col>1</xdr:col>
      <xdr:colOff>583353</xdr:colOff>
      <xdr:row>1</xdr:row>
      <xdr:rowOff>7620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735753" y="0"/>
          <a:ext cx="457200" cy="193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355601</xdr:colOff>
      <xdr:row>11</xdr:row>
      <xdr:rowOff>135467</xdr:rowOff>
    </xdr:from>
    <xdr:to>
      <xdr:col>30</xdr:col>
      <xdr:colOff>220133</xdr:colOff>
      <xdr:row>22</xdr:row>
      <xdr:rowOff>75354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0.20647</cdr:x>
      <cdr:y>0.00985</cdr:y>
    </cdr:from>
    <cdr:to>
      <cdr:x>0.97901</cdr:x>
      <cdr:y>0.12639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65258" y="18909"/>
          <a:ext cx="6230965" cy="223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/>
            <a:t>Rentabilidade</a:t>
          </a:r>
          <a:r>
            <a:rPr lang="pt-BR" sz="1000" b="1" baseline="0"/>
            <a:t> anual do título de 20 anos do tesouro americano, com maturidade constante, em moeda americana</a:t>
          </a:r>
          <a:endParaRPr lang="pt-BR" sz="10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0</xdr:row>
      <xdr:rowOff>0</xdr:rowOff>
    </xdr:from>
    <xdr:to>
      <xdr:col>2</xdr:col>
      <xdr:colOff>144780</xdr:colOff>
      <xdr:row>1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701040" y="0"/>
          <a:ext cx="457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518160</xdr:colOff>
      <xdr:row>27</xdr:row>
      <xdr:rowOff>129540</xdr:rowOff>
    </xdr:from>
    <xdr:to>
      <xdr:col>15</xdr:col>
      <xdr:colOff>160020</xdr:colOff>
      <xdr:row>38</xdr:row>
      <xdr:rowOff>38100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05840" y="5913120"/>
          <a:ext cx="8770620" cy="19202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 cupom médio divulgado é a média ponderada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SomarProduto taxas*SD/SD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pt-BR" sz="1100"/>
            <a:t> das taxas fixas apresentadas aqui: </a:t>
          </a:r>
        </a:p>
        <a:p>
          <a:r>
            <a:rPr lang="pt-BR" sz="1100"/>
            <a:t>http://ri.copasa.com.br/informacoes-financeiras/endividamento/</a:t>
          </a:r>
        </a:p>
        <a:p>
          <a:endParaRPr lang="pt-BR" sz="1100"/>
        </a:p>
        <a:p>
          <a:r>
            <a:rPr lang="pt-BR" sz="1100"/>
            <a:t>Porém, as taxas "fixas" cujo indexador é a TJLP, a DI ou a Libor já incorporam as taxas variáveis</a:t>
          </a:r>
          <a:r>
            <a:rPr lang="pt-BR" sz="1100" baseline="0"/>
            <a:t> nas</a:t>
          </a:r>
          <a:r>
            <a:rPr lang="pt-BR" sz="1100"/>
            <a:t> divulgações mais recentes (após 4tri2019). Ex: se o contrato diz 2% + TJLP e a TJLP no trimestre foi 6%, o campo "taxa fixa" mostra</a:t>
          </a:r>
          <a:r>
            <a:rPr lang="pt-BR" sz="1100" baseline="0"/>
            <a:t> </a:t>
          </a:r>
          <a:r>
            <a:rPr lang="pt-BR" sz="1100"/>
            <a:t>8%. Se o contrato diz 90% da DI e a DI foi 10%, vai constar taxa fixa = 9%. Nos casos em que a taxa fixa não estava incorporando a variável, o cálculo foi feito </a:t>
          </a:r>
          <a:r>
            <a:rPr lang="pt-BR" sz="1100" baseline="0"/>
            <a:t>com base nos dados observados de cada indexador (DI/TJLP/Libor)</a:t>
          </a:r>
          <a:endParaRPr lang="pt-BR" sz="1100"/>
        </a:p>
        <a:p>
          <a:endParaRPr lang="pt-BR" sz="1100"/>
        </a:p>
        <a:p>
          <a:r>
            <a:rPr lang="pt-BR" sz="1100"/>
            <a:t>Já para os indexados ao IPCA, TR ou Euro, o cupom divulgado é o percentual que está como taxa fixa, e sobre ele incide correção pelo IPCA, TR ou câmbio. Esse</a:t>
          </a:r>
          <a:r>
            <a:rPr lang="pt-BR" sz="1100" baseline="0"/>
            <a:t> impacto</a:t>
          </a:r>
          <a:r>
            <a:rPr lang="pt-BR" sz="1100"/>
            <a:t> foi calculado na tabela à direita.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0</xdr:rowOff>
    </xdr:from>
    <xdr:to>
      <xdr:col>1</xdr:col>
      <xdr:colOff>388620</xdr:colOff>
      <xdr:row>1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723900" y="0"/>
          <a:ext cx="457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inffss1\orgaos1\COORD%20ECONOMICA\Ger&#234;ncia%20de%20Regula&#231;&#227;o\Prestadores\Passos\Passos%202013\Contas%20Arsae\IRT_Passos_2013_&#237;ndices%20atualizad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Receitas"/>
      <sheetName val="Evolução 01.2011 a 12.2011"/>
      <sheetName val="Despesas 01.2012 a 10.2013"/>
      <sheetName val="Abertura Regulatória"/>
      <sheetName val="Custos_VPA"/>
      <sheetName val="Auxiliar_VPA"/>
      <sheetName val="Preenchimento"/>
      <sheetName val="Compilado_EE"/>
      <sheetName val="Quant_EE"/>
      <sheetName val="Fat_EE1127"/>
      <sheetName val="Fat_EE1507"/>
      <sheetName val="tab_NT"/>
      <sheetName val="EE_Tarifas_CEMIG"/>
      <sheetName val="IA_EE"/>
      <sheetName val="Tarifas"/>
      <sheetName val="Aux.Listas"/>
      <sheetName val="Aux.TFAS"/>
      <sheetName val="BD_Impostos e Taxas"/>
      <sheetName val="IA_I&amp;T"/>
      <sheetName val="Histograma"/>
      <sheetName val="Custos_VPB"/>
      <sheetName val="Auxiliar_VPB"/>
      <sheetName val="Índices de Inflação"/>
      <sheetName val="Auxiliar_Índices de Inflação"/>
      <sheetName val="Revisão 2011"/>
      <sheetName val="Custos de Capital"/>
      <sheetName val="IB"/>
      <sheetName val="EsgotoTratado_2011-13"/>
      <sheetName val="DBO_2011-13"/>
      <sheetName val="Tratamento"/>
      <sheetName val="Eficiência"/>
      <sheetName val="Fator de Qualidade"/>
      <sheetName val="Selic"/>
      <sheetName val="Previsões"/>
      <sheetName val="CVA"/>
      <sheetName val="Compilado_Autoconsumo"/>
      <sheetName val="Série_Autoconsumo"/>
      <sheetName val="Ajuste Autoconsumo"/>
      <sheetName val="IRT"/>
      <sheetName val="Resumo"/>
      <sheetName val="IRT_Passos_2013_índices atualiz"/>
    </sheetNames>
    <sheetDataSet>
      <sheetData sheetId="0"/>
      <sheetData sheetId="1"/>
      <sheetData sheetId="2"/>
      <sheetData sheetId="3"/>
      <sheetData sheetId="4"/>
      <sheetData sheetId="5">
        <row r="9">
          <cell r="C9">
            <v>40544</v>
          </cell>
        </row>
      </sheetData>
      <sheetData sheetId="6"/>
      <sheetData sheetId="7"/>
      <sheetData sheetId="8"/>
      <sheetData sheetId="9"/>
      <sheetData sheetId="10">
        <row r="95">
          <cell r="Y95">
            <v>0</v>
          </cell>
        </row>
      </sheetData>
      <sheetData sheetId="11"/>
      <sheetData sheetId="12">
        <row r="55">
          <cell r="R55">
            <v>197605.77299999999</v>
          </cell>
        </row>
      </sheetData>
      <sheetData sheetId="13"/>
      <sheetData sheetId="14">
        <row r="7">
          <cell r="B7" t="str">
            <v>Tarifa</v>
          </cell>
        </row>
      </sheetData>
      <sheetData sheetId="15"/>
      <sheetData sheetId="16"/>
      <sheetData sheetId="17"/>
      <sheetData sheetId="18"/>
      <sheetData sheetId="19">
        <row r="2">
          <cell r="H2" t="str">
            <v>Valores Brutos</v>
          </cell>
        </row>
      </sheetData>
      <sheetData sheetId="20">
        <row r="6">
          <cell r="H6">
            <v>0.8</v>
          </cell>
        </row>
      </sheetData>
      <sheetData sheetId="21"/>
      <sheetData sheetId="22"/>
      <sheetData sheetId="23">
        <row r="5">
          <cell r="B5" t="str">
            <v>M0</v>
          </cell>
        </row>
      </sheetData>
      <sheetData sheetId="24"/>
      <sheetData sheetId="25"/>
      <sheetData sheetId="26"/>
      <sheetData sheetId="27">
        <row r="5">
          <cell r="C5">
            <v>25856104.22768081</v>
          </cell>
        </row>
        <row r="23">
          <cell r="B23" t="str">
            <v>Efeito Tarifário Médio</v>
          </cell>
        </row>
        <row r="24">
          <cell r="B24" t="str">
            <v>INPC</v>
          </cell>
        </row>
        <row r="25">
          <cell r="B25" t="str">
            <v>IGP-M</v>
          </cell>
        </row>
        <row r="26">
          <cell r="B26" t="str">
            <v>IGP-DI</v>
          </cell>
        </row>
        <row r="27">
          <cell r="B27" t="str">
            <v>INCC</v>
          </cell>
        </row>
        <row r="28">
          <cell r="B28" t="str">
            <v>INCC-DI MB</v>
          </cell>
        </row>
        <row r="29">
          <cell r="B29" t="str">
            <v>INCC-DI MS</v>
          </cell>
        </row>
        <row r="30">
          <cell r="B30" t="str">
            <v>IPA-DI</v>
          </cell>
        </row>
        <row r="31">
          <cell r="B31" t="str">
            <v>IPA PI</v>
          </cell>
        </row>
        <row r="32">
          <cell r="B32" t="str">
            <v>IPCA</v>
          </cell>
        </row>
        <row r="33">
          <cell r="B33" t="str">
            <v>IRT 2013 - SAAE/Passos</v>
          </cell>
        </row>
      </sheetData>
      <sheetData sheetId="28"/>
      <sheetData sheetId="29"/>
      <sheetData sheetId="30"/>
      <sheetData sheetId="31"/>
      <sheetData sheetId="32">
        <row r="4">
          <cell r="J4">
            <v>-3.2959284642130248E-3</v>
          </cell>
        </row>
      </sheetData>
      <sheetData sheetId="33">
        <row r="1">
          <cell r="D1" t="str">
            <v>intervalo varredura inicial</v>
          </cell>
        </row>
      </sheetData>
      <sheetData sheetId="34"/>
      <sheetData sheetId="35">
        <row r="38">
          <cell r="I38">
            <v>7.054297602720588E-3</v>
          </cell>
        </row>
      </sheetData>
      <sheetData sheetId="36"/>
      <sheetData sheetId="37"/>
      <sheetData sheetId="38"/>
      <sheetData sheetId="39">
        <row r="8">
          <cell r="B8" t="str">
            <v>Energia Elétrica</v>
          </cell>
        </row>
      </sheetData>
      <sheetData sheetId="40"/>
      <sheetData sheetId="4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anessa barbosa" id="{2992CEE7-854D-422C-9001-161F6BAF3FBF}" userId="5dffe7ca4261aa9a" providerId="Windows Live"/>
</personList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2" dT="2020-08-27T19:38:55.75" personId="{2992CEE7-854D-422C-9001-161F6BAF3FBF}" id="{C6DFD82E-454F-454A-9E42-2D5B2E400951}">
    <text>A data significa o último dia da média. Ou seja, esta observação é a média das cotações da terça anterior até esta segunda, inclusive.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7" dT="2020-05-12T23:43:09.64" personId="{2992CEE7-854D-422C-9001-161F6BAF3FBF}" id="{A57D85FF-9B5A-432E-9BA5-7E460B44CEEA}">
    <text>fechamento mês / fechamento mês anterior -1</text>
  </threadedComment>
  <threadedComment ref="J16" dT="2020-05-12T23:48:26.71" personId="{2992CEE7-854D-422C-9001-161F6BAF3FBF}" id="{6320092F-6A03-45C8-9A02-C076B1654E34}">
    <text>Em 01/10/2018 passou a vigorar uma instrução com os novos critérios de apuração da taxa CDI, e a partir daí  não haverá mais a pequena diferença entre as duas taxas.</text>
  </threadedComment>
  <threadedComment ref="D153" dT="2020-05-12T23:38:04.28" personId="{2992CEE7-854D-422C-9001-161F6BAF3FBF}" id="{A74E6211-4237-406A-9FC7-5BAD2AD65BD2}">
    <text>Em 01/10/2018 passou a vigorar uma instrução com os novos critérios de apuração da taxa CDI, e a partir daí  não haverá mais a pequena diferença entre as duas taxas.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Relationship Id="rId6" Type="http://schemas.openxmlformats.org/officeDocument/2006/relationships/image" Target="../media/image4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N38"/>
  <sheetViews>
    <sheetView showGridLines="0" tabSelected="1" workbookViewId="0">
      <selection activeCell="N21" sqref="N21"/>
    </sheetView>
  </sheetViews>
  <sheetFormatPr defaultRowHeight="14.4" x14ac:dyDescent="0.3"/>
  <cols>
    <col min="2" max="2" width="28.88671875" customWidth="1"/>
    <col min="4" max="4" width="8.33203125" customWidth="1"/>
    <col min="5" max="5" width="12.88671875" customWidth="1"/>
    <col min="6" max="6" width="7.6640625" customWidth="1"/>
    <col min="14" max="14" width="5.77734375" customWidth="1"/>
  </cols>
  <sheetData>
    <row r="1" spans="1:8" ht="18" customHeight="1" x14ac:dyDescent="0.3">
      <c r="A1" s="147" t="s">
        <v>1</v>
      </c>
    </row>
    <row r="2" spans="1:8" x14ac:dyDescent="0.3">
      <c r="A2" s="148" t="s">
        <v>5852</v>
      </c>
      <c r="H2" s="147"/>
    </row>
    <row r="3" spans="1:8" x14ac:dyDescent="0.3">
      <c r="A3" s="150" t="s">
        <v>6278</v>
      </c>
    </row>
    <row r="4" spans="1:8" x14ac:dyDescent="0.3">
      <c r="A4" s="20"/>
    </row>
    <row r="5" spans="1:8" x14ac:dyDescent="0.3">
      <c r="B5" s="267" t="s">
        <v>6268</v>
      </c>
    </row>
    <row r="26" spans="2:5" x14ac:dyDescent="0.3">
      <c r="B26" s="10"/>
      <c r="C26" s="11"/>
      <c r="D26" s="11"/>
      <c r="E26" s="11"/>
    </row>
    <row r="27" spans="2:5" ht="17.399999999999999" customHeight="1" x14ac:dyDescent="0.3"/>
    <row r="28" spans="2:5" ht="17.399999999999999" customHeight="1" x14ac:dyDescent="0.3"/>
    <row r="29" spans="2:5" ht="17.399999999999999" customHeight="1" x14ac:dyDescent="0.3"/>
    <row r="30" spans="2:5" ht="17.399999999999999" customHeight="1" x14ac:dyDescent="0.3"/>
    <row r="31" spans="2:5" ht="17.399999999999999" customHeight="1" x14ac:dyDescent="0.3"/>
    <row r="32" spans="2:5" ht="17.399999999999999" customHeight="1" x14ac:dyDescent="0.3"/>
    <row r="33" spans="14:14" ht="17.399999999999999" customHeight="1" x14ac:dyDescent="0.3">
      <c r="N33" s="6"/>
    </row>
    <row r="34" spans="14:14" ht="17.399999999999999" customHeight="1" x14ac:dyDescent="0.3"/>
    <row r="35" spans="14:14" ht="17.399999999999999" customHeight="1" x14ac:dyDescent="0.3"/>
    <row r="36" spans="14:14" ht="17.399999999999999" customHeight="1" x14ac:dyDescent="0.3"/>
    <row r="37" spans="14:14" ht="17.399999999999999" customHeight="1" x14ac:dyDescent="0.3"/>
    <row r="38" spans="14:14" ht="17.399999999999999" customHeight="1" x14ac:dyDescent="0.3"/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>
    <pageSetUpPr fitToPage="1"/>
  </sheetPr>
  <dimension ref="A1:H20"/>
  <sheetViews>
    <sheetView showGridLines="0" workbookViewId="0">
      <selection activeCell="A3" sqref="A3"/>
    </sheetView>
  </sheetViews>
  <sheetFormatPr defaultRowHeight="14.4" x14ac:dyDescent="0.3"/>
  <cols>
    <col min="3" max="3" width="13.88671875" customWidth="1"/>
    <col min="4" max="4" width="12.21875" customWidth="1"/>
    <col min="5" max="5" width="18.44140625" customWidth="1"/>
    <col min="6" max="6" width="43.33203125" customWidth="1"/>
    <col min="7" max="7" width="30.44140625" customWidth="1"/>
    <col min="8" max="8" width="83.5546875" customWidth="1"/>
  </cols>
  <sheetData>
    <row r="1" spans="1:8" ht="16.5" customHeight="1" x14ac:dyDescent="0.3">
      <c r="A1" s="147" t="s">
        <v>1</v>
      </c>
    </row>
    <row r="2" spans="1:8" x14ac:dyDescent="0.3">
      <c r="A2" s="148" t="s">
        <v>5852</v>
      </c>
    </row>
    <row r="3" spans="1:8" x14ac:dyDescent="0.3">
      <c r="A3" s="150"/>
    </row>
    <row r="4" spans="1:8" ht="27" customHeight="1" x14ac:dyDescent="0.3">
      <c r="C4" s="464" t="s">
        <v>5839</v>
      </c>
      <c r="D4" s="464"/>
      <c r="E4" s="464"/>
      <c r="F4" s="464"/>
      <c r="G4" s="464"/>
      <c r="H4" s="464"/>
    </row>
    <row r="5" spans="1:8" ht="18" customHeight="1" x14ac:dyDescent="0.3">
      <c r="C5" s="44"/>
      <c r="D5" s="44"/>
      <c r="E5" s="44"/>
      <c r="F5" s="44"/>
      <c r="G5" s="44"/>
      <c r="H5" s="44"/>
    </row>
    <row r="6" spans="1:8" ht="24.6" customHeight="1" x14ac:dyDescent="0.3">
      <c r="C6" s="463" t="s">
        <v>6232</v>
      </c>
      <c r="D6" s="463"/>
      <c r="E6" s="463"/>
      <c r="F6" s="463"/>
      <c r="G6" s="463"/>
      <c r="H6" s="463"/>
    </row>
    <row r="7" spans="1:8" ht="39" customHeight="1" x14ac:dyDescent="0.3">
      <c r="C7" s="463" t="s">
        <v>94</v>
      </c>
      <c r="D7" s="463"/>
      <c r="E7" s="463"/>
      <c r="F7" s="463"/>
      <c r="G7" s="463"/>
      <c r="H7" s="463"/>
    </row>
    <row r="10" spans="1:8" x14ac:dyDescent="0.3">
      <c r="C10" s="204" t="s">
        <v>90</v>
      </c>
      <c r="D10" s="204" t="s">
        <v>70</v>
      </c>
      <c r="E10" s="204" t="s">
        <v>71</v>
      </c>
      <c r="F10" s="204" t="s">
        <v>6235</v>
      </c>
      <c r="G10" s="204" t="s">
        <v>72</v>
      </c>
      <c r="H10" s="43" t="s">
        <v>6236</v>
      </c>
    </row>
    <row r="11" spans="1:8" ht="40.200000000000003" customHeight="1" x14ac:dyDescent="0.3">
      <c r="C11" s="42" t="s">
        <v>25</v>
      </c>
      <c r="D11" s="333" t="s">
        <v>73</v>
      </c>
      <c r="E11" s="333" t="s">
        <v>5867</v>
      </c>
      <c r="F11" s="41" t="s">
        <v>6237</v>
      </c>
      <c r="G11" s="39" t="s">
        <v>75</v>
      </c>
      <c r="H11" s="40"/>
    </row>
    <row r="12" spans="1:8" ht="18" customHeight="1" x14ac:dyDescent="0.3">
      <c r="C12" s="31" t="s">
        <v>92</v>
      </c>
      <c r="D12" s="334" t="s">
        <v>86</v>
      </c>
      <c r="E12" s="334" t="s">
        <v>76</v>
      </c>
      <c r="F12" s="32" t="s">
        <v>6180</v>
      </c>
      <c r="G12" s="32" t="s">
        <v>74</v>
      </c>
      <c r="H12" s="40"/>
    </row>
    <row r="13" spans="1:8" ht="18" customHeight="1" x14ac:dyDescent="0.3">
      <c r="C13" s="42" t="s">
        <v>93</v>
      </c>
      <c r="D13" s="333" t="s">
        <v>80</v>
      </c>
      <c r="E13" s="333" t="s">
        <v>78</v>
      </c>
      <c r="F13" s="39" t="s">
        <v>79</v>
      </c>
      <c r="G13" s="39" t="s">
        <v>6181</v>
      </c>
      <c r="H13" s="162" t="s">
        <v>5873</v>
      </c>
    </row>
    <row r="14" spans="1:8" ht="16.5" customHeight="1" x14ac:dyDescent="0.3">
      <c r="C14" s="42" t="s">
        <v>84</v>
      </c>
      <c r="D14" s="333" t="s">
        <v>80</v>
      </c>
      <c r="E14" s="333" t="s">
        <v>78</v>
      </c>
      <c r="F14" s="39" t="s">
        <v>79</v>
      </c>
      <c r="G14" s="39" t="s">
        <v>6181</v>
      </c>
      <c r="H14" s="40"/>
    </row>
    <row r="15" spans="1:8" ht="27.75" customHeight="1" x14ac:dyDescent="0.3">
      <c r="C15" s="42" t="s">
        <v>77</v>
      </c>
      <c r="D15" s="333" t="s">
        <v>80</v>
      </c>
      <c r="E15" s="333" t="s">
        <v>78</v>
      </c>
      <c r="F15" s="41" t="s">
        <v>81</v>
      </c>
      <c r="G15" s="39" t="s">
        <v>82</v>
      </c>
      <c r="H15" s="40"/>
    </row>
    <row r="16" spans="1:8" ht="18.75" customHeight="1" x14ac:dyDescent="0.3">
      <c r="C16" s="42" t="s">
        <v>87</v>
      </c>
      <c r="D16" s="333" t="s">
        <v>80</v>
      </c>
      <c r="E16" s="333" t="s">
        <v>78</v>
      </c>
      <c r="F16" s="39" t="s">
        <v>79</v>
      </c>
      <c r="G16" s="39" t="s">
        <v>91</v>
      </c>
      <c r="H16" s="40"/>
    </row>
    <row r="17" spans="3:8" ht="18" customHeight="1" x14ac:dyDescent="0.3">
      <c r="C17" s="42" t="s">
        <v>88</v>
      </c>
      <c r="D17" s="333" t="s">
        <v>80</v>
      </c>
      <c r="E17" s="333" t="s">
        <v>78</v>
      </c>
      <c r="F17" s="39" t="s">
        <v>79</v>
      </c>
      <c r="G17" s="39" t="s">
        <v>91</v>
      </c>
      <c r="H17" s="40"/>
    </row>
    <row r="18" spans="3:8" ht="17.25" customHeight="1" x14ac:dyDescent="0.3">
      <c r="C18" s="42" t="s">
        <v>6179</v>
      </c>
      <c r="D18" s="333" t="s">
        <v>85</v>
      </c>
      <c r="E18" s="333" t="s">
        <v>78</v>
      </c>
      <c r="F18" s="39" t="s">
        <v>89</v>
      </c>
      <c r="G18" s="39" t="s">
        <v>6181</v>
      </c>
      <c r="H18" s="40"/>
    </row>
    <row r="19" spans="3:8" ht="17.25" customHeight="1" x14ac:dyDescent="0.3">
      <c r="C19" s="31" t="s">
        <v>83</v>
      </c>
      <c r="D19" s="334" t="s">
        <v>85</v>
      </c>
      <c r="E19" s="334" t="s">
        <v>78</v>
      </c>
      <c r="F19" s="32" t="s">
        <v>89</v>
      </c>
      <c r="G19" s="32" t="s">
        <v>91</v>
      </c>
      <c r="H19" s="38"/>
    </row>
    <row r="20" spans="3:8" x14ac:dyDescent="0.3">
      <c r="C20" s="19"/>
      <c r="D20" s="19"/>
      <c r="E20" s="19"/>
      <c r="F20" s="19"/>
      <c r="G20" s="19"/>
      <c r="H20" s="19"/>
    </row>
  </sheetData>
  <mergeCells count="3">
    <mergeCell ref="C6:H6"/>
    <mergeCell ref="C7:H7"/>
    <mergeCell ref="C4:H4"/>
  </mergeCells>
  <phoneticPr fontId="39" type="noConversion"/>
  <pageMargins left="0.25" right="0.25" top="0.75" bottom="0.75" header="0.3" footer="0.3"/>
  <pageSetup paperSize="9" scale="60" orientation="landscape" horizontalDpi="4294967294" verticalDpi="4294967294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E4CFD-60BA-4FC7-9308-C433AD28EE01}">
  <sheetPr>
    <pageSetUpPr fitToPage="1"/>
  </sheetPr>
  <dimension ref="A1:X52"/>
  <sheetViews>
    <sheetView showGridLines="0" zoomScale="90" zoomScaleNormal="90" workbookViewId="0">
      <selection activeCell="C23" sqref="C23"/>
    </sheetView>
  </sheetViews>
  <sheetFormatPr defaultRowHeight="14.4" x14ac:dyDescent="0.3"/>
  <cols>
    <col min="2" max="2" width="42.88671875" customWidth="1"/>
    <col min="3" max="4" width="15.5546875" customWidth="1"/>
    <col min="5" max="5" width="11.77734375" customWidth="1"/>
    <col min="6" max="6" width="10.88671875" customWidth="1"/>
    <col min="7" max="7" width="62" customWidth="1"/>
    <col min="8" max="9" width="17.77734375" bestFit="1" customWidth="1"/>
    <col min="10" max="10" width="15" customWidth="1"/>
    <col min="11" max="11" width="17.5546875" bestFit="1" customWidth="1"/>
    <col min="12" max="12" width="14.5546875" bestFit="1" customWidth="1"/>
    <col min="13" max="13" width="35.6640625" customWidth="1"/>
    <col min="14" max="14" width="17.5546875" customWidth="1"/>
    <col min="16" max="16" width="19.5546875" bestFit="1" customWidth="1"/>
    <col min="17" max="17" width="18" customWidth="1"/>
    <col min="19" max="19" width="15.33203125" bestFit="1" customWidth="1"/>
    <col min="24" max="24" width="12.44140625" bestFit="1" customWidth="1"/>
  </cols>
  <sheetData>
    <row r="1" spans="1:24" ht="18" customHeight="1" x14ac:dyDescent="0.3">
      <c r="A1" s="147" t="s">
        <v>1</v>
      </c>
    </row>
    <row r="2" spans="1:24" x14ac:dyDescent="0.3">
      <c r="A2" s="148" t="s">
        <v>5871</v>
      </c>
    </row>
    <row r="3" spans="1:24" x14ac:dyDescent="0.3">
      <c r="A3" s="150" t="str">
        <f>Introdução!A3</f>
        <v>Data: 01/10/2020</v>
      </c>
    </row>
    <row r="5" spans="1:24" ht="15.6" x14ac:dyDescent="0.3">
      <c r="B5" s="17" t="s">
        <v>6231</v>
      </c>
    </row>
    <row r="6" spans="1:24" x14ac:dyDescent="0.3">
      <c r="C6" s="269"/>
      <c r="D6" s="105"/>
    </row>
    <row r="7" spans="1:24" ht="15.75" customHeight="1" x14ac:dyDescent="0.3"/>
    <row r="8" spans="1:24" ht="15" customHeight="1" x14ac:dyDescent="0.3">
      <c r="B8" s="196" t="s">
        <v>5878</v>
      </c>
      <c r="C8" s="144" t="s">
        <v>6230</v>
      </c>
      <c r="D8" s="183">
        <v>2017</v>
      </c>
      <c r="G8" s="144" t="s">
        <v>5880</v>
      </c>
      <c r="H8" s="206" t="s">
        <v>6230</v>
      </c>
      <c r="I8" s="183">
        <v>2017</v>
      </c>
      <c r="V8" s="1"/>
    </row>
    <row r="9" spans="1:24" ht="15" customHeight="1" x14ac:dyDescent="0.3">
      <c r="B9" s="145" t="s">
        <v>46</v>
      </c>
      <c r="C9" s="33">
        <f>WACC!C9</f>
        <v>0.14978983837126789</v>
      </c>
      <c r="D9" s="193">
        <v>0.15795394636467816</v>
      </c>
      <c r="G9" t="s">
        <v>5848</v>
      </c>
      <c r="H9" s="34">
        <f>'Estrutura de capital'!F8*1000</f>
        <v>11520769000</v>
      </c>
      <c r="I9" s="184">
        <v>10940114000</v>
      </c>
      <c r="V9" s="7"/>
    </row>
    <row r="10" spans="1:24" ht="15" customHeight="1" x14ac:dyDescent="0.3">
      <c r="B10" s="145" t="s">
        <v>47</v>
      </c>
      <c r="C10" s="33">
        <f>WACC!C10</f>
        <v>0.10077135578805088</v>
      </c>
      <c r="D10" s="193">
        <v>0.12156839569161</v>
      </c>
      <c r="G10" t="s">
        <v>5849</v>
      </c>
      <c r="H10" s="34">
        <f>'Estrutura de capital'!F9*1000</f>
        <v>12874690177.889999</v>
      </c>
      <c r="I10" s="184">
        <v>12894859598.859434</v>
      </c>
      <c r="V10" s="7"/>
      <c r="W10" s="7"/>
    </row>
    <row r="11" spans="1:24" ht="15" customHeight="1" x14ac:dyDescent="0.3">
      <c r="B11" s="98" t="s">
        <v>8</v>
      </c>
      <c r="C11" s="33">
        <f>WACC!C11</f>
        <v>0.68119618044868935</v>
      </c>
      <c r="D11" s="193">
        <v>0.67257430937778939</v>
      </c>
      <c r="G11" t="s">
        <v>5850</v>
      </c>
      <c r="H11" s="34">
        <f>'Estrutura de capital'!F10*1000</f>
        <v>8933660000</v>
      </c>
      <c r="I11" s="184">
        <v>8563030000</v>
      </c>
    </row>
    <row r="12" spans="1:24" ht="15" customHeight="1" x14ac:dyDescent="0.3">
      <c r="B12" s="98" t="s">
        <v>7</v>
      </c>
      <c r="C12" s="33">
        <f>WACC!C12</f>
        <v>0.3188038195513106</v>
      </c>
      <c r="D12" s="193">
        <v>0.32742569062221066</v>
      </c>
      <c r="G12" s="126" t="s">
        <v>5851</v>
      </c>
      <c r="H12" s="130">
        <f>H9+H10-H11</f>
        <v>15461799177.889999</v>
      </c>
      <c r="I12" s="185">
        <f>I9+I10-I11</f>
        <v>15271943598.859436</v>
      </c>
      <c r="V12" s="1"/>
    </row>
    <row r="13" spans="1:24" ht="15" customHeight="1" x14ac:dyDescent="0.3">
      <c r="B13" s="196" t="s">
        <v>5875</v>
      </c>
      <c r="C13" s="144"/>
      <c r="D13" s="183"/>
      <c r="G13" s="127" t="s">
        <v>5846</v>
      </c>
      <c r="H13" s="128">
        <f>'Estrutura de capital'!F12*1000</f>
        <v>4777056000</v>
      </c>
      <c r="I13" s="186">
        <v>5000426680</v>
      </c>
      <c r="V13" s="2"/>
      <c r="X13" s="2"/>
    </row>
    <row r="14" spans="1:24" ht="15" customHeight="1" x14ac:dyDescent="0.3">
      <c r="B14" s="116" t="s">
        <v>119</v>
      </c>
      <c r="C14" s="117">
        <f>C9*C11+C10*C12</f>
        <v>0.1341625588951289</v>
      </c>
      <c r="D14" s="188">
        <f>D9*D11+D10*D12</f>
        <v>0.14604038230687938</v>
      </c>
      <c r="G14" s="129" t="s">
        <v>5847</v>
      </c>
      <c r="H14" s="125">
        <f>H12-H13</f>
        <v>10684743177.889999</v>
      </c>
      <c r="I14" s="187">
        <f>I12-I13</f>
        <v>10271516918.859436</v>
      </c>
      <c r="V14" s="7"/>
      <c r="W14" s="7"/>
    </row>
    <row r="15" spans="1:24" ht="15" customHeight="1" x14ac:dyDescent="0.3">
      <c r="B15" s="98" t="s">
        <v>10</v>
      </c>
      <c r="C15" s="118">
        <f>WACC!C15</f>
        <v>5.5671983774517431E-2</v>
      </c>
      <c r="D15" s="194">
        <v>6.1698939973862332E-2</v>
      </c>
      <c r="G15" s="98" t="s">
        <v>8</v>
      </c>
      <c r="H15" s="117">
        <f>H14/H12</f>
        <v>0.69104138884231048</v>
      </c>
      <c r="I15" s="188">
        <f>I14/I12</f>
        <v>0.67257430937778939</v>
      </c>
      <c r="V15" s="7"/>
      <c r="W15" s="7"/>
    </row>
    <row r="16" spans="1:24" ht="15" customHeight="1" x14ac:dyDescent="0.3">
      <c r="B16" s="131" t="s">
        <v>120</v>
      </c>
      <c r="C16" s="149">
        <f>(1+C14)/(1+C15)-1</f>
        <v>7.4351291241026685E-2</v>
      </c>
      <c r="D16" s="195">
        <f>(1+D14)/(1+D15)-1</f>
        <v>7.9440073977179892E-2</v>
      </c>
      <c r="G16" s="155" t="s">
        <v>7</v>
      </c>
      <c r="H16" s="156">
        <f>H13/H12</f>
        <v>0.30895861115768952</v>
      </c>
      <c r="I16" s="189">
        <f>I13/I12</f>
        <v>0.32742569062221066</v>
      </c>
    </row>
    <row r="17" spans="2:18" ht="15" customHeight="1" x14ac:dyDescent="0.3">
      <c r="G17" s="1" t="s">
        <v>5869</v>
      </c>
      <c r="H17" s="191">
        <f>H16/H15</f>
        <v>0.44709132643311345</v>
      </c>
      <c r="I17" s="190">
        <f>I16/I15</f>
        <v>0.48682455760928195</v>
      </c>
    </row>
    <row r="18" spans="2:18" ht="15" customHeight="1" x14ac:dyDescent="0.3">
      <c r="G18" s="157" t="s">
        <v>5870</v>
      </c>
      <c r="H18" s="268">
        <f>I17+(H17-I17)/2</f>
        <v>0.46695794202119767</v>
      </c>
      <c r="I18" s="192"/>
    </row>
    <row r="19" spans="2:18" ht="15" customHeight="1" x14ac:dyDescent="0.3">
      <c r="B19" s="197" t="s">
        <v>5877</v>
      </c>
      <c r="C19" s="206" t="s">
        <v>6230</v>
      </c>
      <c r="D19" s="183">
        <v>2017</v>
      </c>
    </row>
    <row r="20" spans="2:18" ht="15" customHeight="1" x14ac:dyDescent="0.3">
      <c r="B20" s="10" t="s">
        <v>5861</v>
      </c>
      <c r="C20" s="12">
        <f>'Re e Rd'!E10</f>
        <v>0.70592077997873659</v>
      </c>
      <c r="D20" s="173">
        <v>0.87731466215638165</v>
      </c>
      <c r="Q20" s="15"/>
    </row>
    <row r="21" spans="2:18" ht="15" customHeight="1" x14ac:dyDescent="0.3">
      <c r="B21" s="10" t="s">
        <v>4</v>
      </c>
      <c r="C21" s="13">
        <f>'Re e Rd'!E11</f>
        <v>6.6125588650649991E-2</v>
      </c>
      <c r="D21" s="174">
        <v>7.9201257252859536E-2</v>
      </c>
      <c r="P21" s="2"/>
      <c r="R21" s="7"/>
    </row>
    <row r="22" spans="2:18" ht="15" customHeight="1" x14ac:dyDescent="0.35">
      <c r="B22" s="66" t="s">
        <v>32</v>
      </c>
      <c r="C22" s="13">
        <f>'Re e Rd'!E12</f>
        <v>0.14780550897308875</v>
      </c>
      <c r="D22" s="174">
        <v>0.13968746023291811</v>
      </c>
      <c r="P22" s="2"/>
      <c r="R22" s="7"/>
    </row>
    <row r="23" spans="2:18" ht="15" customHeight="1" x14ac:dyDescent="0.3">
      <c r="B23" s="10" t="s">
        <v>5</v>
      </c>
      <c r="C23" s="13">
        <f>'Re e Rd'!E13</f>
        <v>8.1679920322438759E-2</v>
      </c>
      <c r="D23" s="174">
        <v>6.0486202980058579E-2</v>
      </c>
      <c r="P23" s="7"/>
      <c r="Q23" s="7"/>
    </row>
    <row r="24" spans="2:18" ht="15" customHeight="1" x14ac:dyDescent="0.3">
      <c r="B24" s="10" t="s">
        <v>6</v>
      </c>
      <c r="C24" s="13">
        <f>'Re e Rd'!E14</f>
        <v>2.6004696658000859E-2</v>
      </c>
      <c r="D24" s="174">
        <v>2.568725637924622E-2</v>
      </c>
      <c r="Q24" s="7"/>
    </row>
    <row r="25" spans="2:18" ht="15" customHeight="1" x14ac:dyDescent="0.3">
      <c r="B25" s="66" t="s">
        <v>33</v>
      </c>
      <c r="C25" s="15">
        <f>'Re e Rd'!E15</f>
        <v>1.7477113067324135E-2</v>
      </c>
      <c r="D25" s="175">
        <v>1.7052849038231122E-2</v>
      </c>
    </row>
    <row r="26" spans="2:18" ht="15" customHeight="1" x14ac:dyDescent="0.3">
      <c r="B26" s="158" t="s">
        <v>34</v>
      </c>
      <c r="C26" s="16">
        <f>'Re e Rd'!E16</f>
        <v>5.5671983774517431E-2</v>
      </c>
      <c r="D26" s="176">
        <v>6.1698939973862332E-2</v>
      </c>
      <c r="P26" s="7"/>
    </row>
    <row r="27" spans="2:18" ht="15" customHeight="1" x14ac:dyDescent="0.35">
      <c r="B27" s="159" t="s">
        <v>35</v>
      </c>
      <c r="C27" s="122">
        <f>C21+C20*C23+C24</f>
        <v>0.14978983837126789</v>
      </c>
      <c r="D27" s="177">
        <f>D21+D20*D23+D24</f>
        <v>0.15795394636467816</v>
      </c>
      <c r="Q27" s="7"/>
    </row>
    <row r="28" spans="2:18" ht="15" customHeight="1" x14ac:dyDescent="0.35">
      <c r="B28" s="146" t="s">
        <v>36</v>
      </c>
      <c r="C28" s="28">
        <f>(1+C27)/(1+C26)-1</f>
        <v>8.9154449529138313E-2</v>
      </c>
      <c r="D28" s="178">
        <f>(1+D27)/(1+D26)-1</f>
        <v>9.0661300267649736E-2</v>
      </c>
      <c r="Q28" s="7"/>
    </row>
    <row r="29" spans="2:18" ht="15" customHeight="1" x14ac:dyDescent="0.3"/>
    <row r="30" spans="2:18" ht="15" customHeight="1" x14ac:dyDescent="0.3">
      <c r="C30" s="426" t="s">
        <v>6230</v>
      </c>
      <c r="D30" s="426"/>
      <c r="E30" s="426">
        <v>2017</v>
      </c>
      <c r="F30" s="426"/>
    </row>
    <row r="31" spans="2:18" ht="15" customHeight="1" x14ac:dyDescent="0.3">
      <c r="B31" s="196" t="s">
        <v>5879</v>
      </c>
      <c r="C31" s="144" t="s">
        <v>5843</v>
      </c>
      <c r="D31" s="144" t="s">
        <v>5844</v>
      </c>
      <c r="E31" s="183" t="s">
        <v>5843</v>
      </c>
      <c r="F31" s="206" t="s">
        <v>5844</v>
      </c>
    </row>
    <row r="32" spans="2:18" ht="15" customHeight="1" x14ac:dyDescent="0.3">
      <c r="B32" s="10" t="s">
        <v>4</v>
      </c>
      <c r="C32" s="13">
        <f>'Re e Rd'!G11</f>
        <v>2.7552500000000004E-2</v>
      </c>
      <c r="D32" s="13">
        <f>(1+C32)/(1+C25)*(1+C26)-1</f>
        <v>6.6125588650649991E-2</v>
      </c>
      <c r="E32" s="174">
        <v>3.3819166666666664E-2</v>
      </c>
      <c r="F32" s="13">
        <f>D21</f>
        <v>7.9201257252859536E-2</v>
      </c>
    </row>
    <row r="33" spans="2:6" ht="15" customHeight="1" x14ac:dyDescent="0.3">
      <c r="B33" s="10" t="s">
        <v>32</v>
      </c>
      <c r="C33" s="13">
        <f>'Re e Rd'!G12</f>
        <v>0.1062771898682453</v>
      </c>
      <c r="D33" s="13">
        <f>(1+C33)/(1+C25)*(1+C26)-1</f>
        <v>0.14780550897308875</v>
      </c>
      <c r="E33" s="174">
        <v>9.1761830779986564E-2</v>
      </c>
      <c r="F33" s="13">
        <f>D22</f>
        <v>0.13968746023291811</v>
      </c>
    </row>
    <row r="34" spans="2:6" ht="15" customHeight="1" x14ac:dyDescent="0.3">
      <c r="B34" s="123" t="s">
        <v>5</v>
      </c>
      <c r="C34" s="124">
        <f>C33-C32</f>
        <v>7.8724689868245296E-2</v>
      </c>
      <c r="D34" s="124">
        <f>D33-D32</f>
        <v>8.1679920322438759E-2</v>
      </c>
      <c r="E34" s="179">
        <f>E33-E32</f>
        <v>5.79426641133199E-2</v>
      </c>
      <c r="F34" s="124">
        <f>F33-F32</f>
        <v>6.0486202980058579E-2</v>
      </c>
    </row>
    <row r="35" spans="2:6" ht="15" customHeight="1" x14ac:dyDescent="0.3">
      <c r="C35" s="13"/>
    </row>
    <row r="36" spans="2:6" ht="15" customHeight="1" x14ac:dyDescent="0.3">
      <c r="B36" s="197" t="s">
        <v>5876</v>
      </c>
      <c r="C36" s="206" t="s">
        <v>6230</v>
      </c>
      <c r="D36" s="183">
        <v>2017</v>
      </c>
    </row>
    <row r="37" spans="2:6" ht="15" customHeight="1" x14ac:dyDescent="0.3">
      <c r="B37" s="10" t="s">
        <v>113</v>
      </c>
      <c r="C37" s="13">
        <f>'Re e Rd'!E23</f>
        <v>0.14193672902494328</v>
      </c>
      <c r="D37" s="174">
        <v>0.15480345804988663</v>
      </c>
    </row>
    <row r="38" spans="2:6" ht="15" customHeight="1" x14ac:dyDescent="0.3">
      <c r="B38" s="10" t="s">
        <v>114</v>
      </c>
      <c r="C38" s="13">
        <f>'Re e Rd'!E24</f>
        <v>9.4077876106194697E-2</v>
      </c>
      <c r="D38" s="174">
        <v>8.8333333333333375E-2</v>
      </c>
    </row>
    <row r="39" spans="2:6" ht="15" customHeight="1" x14ac:dyDescent="0.3">
      <c r="B39" s="270" t="s">
        <v>6238</v>
      </c>
      <c r="C39" s="205">
        <f>AVERAGE(C37:C38)</f>
        <v>0.11800730256556899</v>
      </c>
      <c r="D39" s="271">
        <f>AVERAGE(D37:D38)</f>
        <v>0.12156839569161</v>
      </c>
    </row>
    <row r="40" spans="2:6" ht="15" customHeight="1" x14ac:dyDescent="0.3">
      <c r="B40" s="10" t="s">
        <v>5853</v>
      </c>
      <c r="C40" s="13">
        <f>'Re e Rd'!E27</f>
        <v>7.9974315884491776E-2</v>
      </c>
      <c r="D40" s="174" t="s">
        <v>5855</v>
      </c>
    </row>
    <row r="41" spans="2:6" ht="15" customHeight="1" x14ac:dyDescent="0.3">
      <c r="B41" s="10" t="s">
        <v>5854</v>
      </c>
      <c r="C41" s="142">
        <v>0.5</v>
      </c>
      <c r="D41" s="180">
        <v>0.5</v>
      </c>
    </row>
    <row r="42" spans="2:6" ht="15" customHeight="1" x14ac:dyDescent="0.3">
      <c r="B42" s="158" t="s">
        <v>122</v>
      </c>
      <c r="C42" s="16">
        <f>'Re e Rd'!E29</f>
        <v>5.5671983774517431E-2</v>
      </c>
      <c r="D42" s="176">
        <v>6.1698939973862332E-2</v>
      </c>
    </row>
    <row r="43" spans="2:6" ht="15" customHeight="1" x14ac:dyDescent="0.35">
      <c r="B43" s="159" t="s">
        <v>39</v>
      </c>
      <c r="C43" s="172">
        <f>MIN(C39,C40+0.5*(D39-C40))</f>
        <v>0.10077135578805088</v>
      </c>
      <c r="D43" s="181">
        <f>D39</f>
        <v>0.12156839569161</v>
      </c>
    </row>
    <row r="44" spans="2:6" ht="15" customHeight="1" x14ac:dyDescent="0.35">
      <c r="B44" s="160" t="s">
        <v>40</v>
      </c>
      <c r="C44" s="28">
        <f>(1+C43)/(1+C42)-1</f>
        <v>4.2721008709809993E-2</v>
      </c>
      <c r="D44" s="178">
        <f>(1+D43)/(1+D42)-1</f>
        <v>5.6390237819415656E-2</v>
      </c>
    </row>
    <row r="45" spans="2:6" ht="15" customHeight="1" x14ac:dyDescent="0.3"/>
    <row r="46" spans="2:6" ht="15" customHeight="1" x14ac:dyDescent="0.3"/>
    <row r="47" spans="2:6" ht="15" customHeight="1" x14ac:dyDescent="0.3">
      <c r="B47" s="197" t="s">
        <v>13</v>
      </c>
      <c r="C47" s="206" t="s">
        <v>6230</v>
      </c>
      <c r="D47" s="183">
        <v>2017</v>
      </c>
    </row>
    <row r="48" spans="2:6" ht="15" customHeight="1" x14ac:dyDescent="0.3">
      <c r="B48" s="10" t="s">
        <v>97</v>
      </c>
      <c r="C48" s="335">
        <f>Beta!B8</f>
        <v>0.70258726707468977</v>
      </c>
      <c r="D48" s="337">
        <v>0.87731466215638165</v>
      </c>
    </row>
    <row r="49" spans="2:4" ht="15" customHeight="1" x14ac:dyDescent="0.3">
      <c r="B49" s="10" t="s">
        <v>14</v>
      </c>
      <c r="C49" s="335">
        <f>'Estrutura de capital'!H16</f>
        <v>0.46800588244831515</v>
      </c>
      <c r="D49" s="338">
        <v>0.48682455760928195</v>
      </c>
    </row>
    <row r="50" spans="2:4" ht="15" customHeight="1" x14ac:dyDescent="0.3">
      <c r="B50" s="10" t="s">
        <v>96</v>
      </c>
      <c r="C50" s="335">
        <f>C48/(1+(1-34%)*C49)</f>
        <v>0.5367834966214734</v>
      </c>
      <c r="D50" s="338">
        <f>D48/(1+(1-34%)*D49)</f>
        <v>0.66397628708807577</v>
      </c>
    </row>
    <row r="51" spans="2:4" ht="15" customHeight="1" x14ac:dyDescent="0.3">
      <c r="B51" s="161" t="s">
        <v>5872</v>
      </c>
      <c r="C51" s="336">
        <f>C50*(1+(1-34%)*'Estrutura de capital'!D24)</f>
        <v>0.70592077997873659</v>
      </c>
      <c r="D51" s="182" t="s">
        <v>5874</v>
      </c>
    </row>
    <row r="52" spans="2:4" x14ac:dyDescent="0.3">
      <c r="B52" s="10"/>
      <c r="C52" s="223" t="b">
        <f>C51='Re e Rd'!E10</f>
        <v>1</v>
      </c>
    </row>
  </sheetData>
  <mergeCells count="2">
    <mergeCell ref="E30:F30"/>
    <mergeCell ref="C30:D30"/>
  </mergeCells>
  <pageMargins left="0.511811024" right="0.511811024" top="0.78740157499999996" bottom="0.78740157499999996" header="0.31496062000000002" footer="0.31496062000000002"/>
  <pageSetup paperSize="9" scale="86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FFC000"/>
    <pageSetUpPr fitToPage="1"/>
  </sheetPr>
  <dimension ref="A1:Z46"/>
  <sheetViews>
    <sheetView showGridLines="0" workbookViewId="0">
      <selection activeCell="B21" sqref="B21"/>
    </sheetView>
  </sheetViews>
  <sheetFormatPr defaultRowHeight="14.4" x14ac:dyDescent="0.3"/>
  <cols>
    <col min="2" max="2" width="43.5546875" customWidth="1"/>
    <col min="3" max="3" width="12.88671875" customWidth="1"/>
    <col min="4" max="5" width="11.5546875" customWidth="1"/>
    <col min="6" max="6" width="4.6640625" customWidth="1"/>
    <col min="7" max="7" width="3.88671875" customWidth="1"/>
    <col min="8" max="8" width="12.6640625" customWidth="1"/>
    <col min="9" max="9" width="15.33203125" customWidth="1"/>
    <col min="10" max="10" width="12.109375" customWidth="1"/>
    <col min="11" max="11" width="15" customWidth="1"/>
    <col min="12" max="12" width="17.5546875" bestFit="1" customWidth="1"/>
    <col min="13" max="13" width="14.5546875" bestFit="1" customWidth="1"/>
    <col min="14" max="14" width="35.6640625" customWidth="1"/>
    <col min="15" max="15" width="17.5546875" customWidth="1"/>
    <col min="17" max="17" width="19.5546875" bestFit="1" customWidth="1"/>
    <col min="18" max="18" width="18" customWidth="1"/>
    <col min="20" max="20" width="15.33203125" bestFit="1" customWidth="1"/>
    <col min="25" max="25" width="12.44140625" bestFit="1" customWidth="1"/>
  </cols>
  <sheetData>
    <row r="1" spans="1:25" ht="18" customHeight="1" x14ac:dyDescent="0.3">
      <c r="A1" s="147" t="s">
        <v>1</v>
      </c>
    </row>
    <row r="2" spans="1:25" x14ac:dyDescent="0.3">
      <c r="A2" s="148" t="s">
        <v>5852</v>
      </c>
    </row>
    <row r="3" spans="1:25" x14ac:dyDescent="0.3">
      <c r="A3" s="150" t="str">
        <f>Introdução!A3</f>
        <v>Data: 01/10/2020</v>
      </c>
    </row>
    <row r="4" spans="1:25" x14ac:dyDescent="0.3">
      <c r="A4" s="267" t="s">
        <v>6268</v>
      </c>
    </row>
    <row r="5" spans="1:25" x14ac:dyDescent="0.3">
      <c r="F5" s="105"/>
    </row>
    <row r="6" spans="1:25" ht="15.6" x14ac:dyDescent="0.3">
      <c r="B6" s="87" t="s">
        <v>118</v>
      </c>
      <c r="C6" s="88"/>
    </row>
    <row r="7" spans="1:25" ht="15.75" customHeight="1" x14ac:dyDescent="0.3">
      <c r="B7" s="86"/>
    </row>
    <row r="8" spans="1:25" x14ac:dyDescent="0.3">
      <c r="B8" s="203" t="s">
        <v>2</v>
      </c>
      <c r="C8" s="203" t="s">
        <v>9</v>
      </c>
      <c r="W8" s="1"/>
    </row>
    <row r="9" spans="1:25" ht="17.399999999999999" customHeight="1" x14ac:dyDescent="0.3">
      <c r="B9" s="97" t="s">
        <v>46</v>
      </c>
      <c r="C9" s="33">
        <f>'Re e Rd'!E17</f>
        <v>0.14978983837126789</v>
      </c>
      <c r="W9" s="7"/>
    </row>
    <row r="10" spans="1:25" ht="17.399999999999999" customHeight="1" x14ac:dyDescent="0.3">
      <c r="B10" s="97" t="s">
        <v>47</v>
      </c>
      <c r="C10" s="33">
        <f>'Re e Rd'!E30</f>
        <v>0.10077135578805088</v>
      </c>
      <c r="W10" s="7"/>
      <c r="X10" s="7"/>
    </row>
    <row r="11" spans="1:25" ht="17.399999999999999" customHeight="1" x14ac:dyDescent="0.3">
      <c r="B11" s="98" t="s">
        <v>8</v>
      </c>
      <c r="C11" s="33">
        <f>'Estrutura de capital'!H15</f>
        <v>0.68119618044868935</v>
      </c>
    </row>
    <row r="12" spans="1:25" ht="17.399999999999999" customHeight="1" x14ac:dyDescent="0.3">
      <c r="B12" s="98" t="s">
        <v>7</v>
      </c>
      <c r="C12" s="33">
        <f>'Estrutura de capital'!H14</f>
        <v>0.3188038195513106</v>
      </c>
      <c r="W12" s="1"/>
    </row>
    <row r="13" spans="1:25" ht="17.399999999999999" customHeight="1" x14ac:dyDescent="0.3">
      <c r="B13" s="203" t="s">
        <v>11</v>
      </c>
      <c r="C13" s="203" t="s">
        <v>9</v>
      </c>
      <c r="W13" s="2"/>
      <c r="Y13" s="2"/>
    </row>
    <row r="14" spans="1:25" ht="17.399999999999999" customHeight="1" x14ac:dyDescent="0.3">
      <c r="B14" s="116" t="s">
        <v>6173</v>
      </c>
      <c r="C14" s="117">
        <f>C9*C11+C10*C12</f>
        <v>0.1341625588951289</v>
      </c>
      <c r="W14" s="7"/>
      <c r="X14" s="7"/>
    </row>
    <row r="15" spans="1:25" ht="17.399999999999999" customHeight="1" x14ac:dyDescent="0.3">
      <c r="B15" s="98" t="s">
        <v>34</v>
      </c>
      <c r="C15" s="118">
        <f>Variáveis!N10</f>
        <v>5.5671983774517431E-2</v>
      </c>
      <c r="W15" s="7"/>
      <c r="X15" s="7"/>
    </row>
    <row r="16" spans="1:25" ht="17.399999999999999" customHeight="1" x14ac:dyDescent="0.3">
      <c r="B16" s="131" t="s">
        <v>6174</v>
      </c>
      <c r="C16" s="266">
        <f>(1+C14)/(1+C15)-1</f>
        <v>7.4351291241026685E-2</v>
      </c>
    </row>
    <row r="17" spans="15:26" x14ac:dyDescent="0.3">
      <c r="Y17" s="7"/>
      <c r="Z17" s="7"/>
    </row>
    <row r="18" spans="15:26" ht="17.100000000000001" customHeight="1" x14ac:dyDescent="0.3">
      <c r="Y18" s="7"/>
    </row>
    <row r="19" spans="15:26" ht="17.100000000000001" customHeight="1" x14ac:dyDescent="0.3">
      <c r="W19" s="7"/>
    </row>
    <row r="20" spans="15:26" ht="17.100000000000001" customHeight="1" x14ac:dyDescent="0.3"/>
    <row r="21" spans="15:26" x14ac:dyDescent="0.3">
      <c r="O21" s="92"/>
      <c r="Y21" s="7"/>
      <c r="Z21" s="6"/>
    </row>
    <row r="22" spans="15:26" x14ac:dyDescent="0.3">
      <c r="O22" s="92"/>
      <c r="Q22" s="6"/>
    </row>
    <row r="23" spans="15:26" x14ac:dyDescent="0.3">
      <c r="O23" s="93"/>
      <c r="W23" s="2"/>
      <c r="X23" s="7"/>
    </row>
    <row r="24" spans="15:26" ht="15.75" customHeight="1" x14ac:dyDescent="0.3">
      <c r="O24" s="6"/>
      <c r="Q24" s="47"/>
      <c r="W24" s="2"/>
      <c r="Y24" s="7"/>
    </row>
    <row r="25" spans="15:26" x14ac:dyDescent="0.3">
      <c r="Q25" s="47"/>
      <c r="R25" s="46"/>
      <c r="T25" s="2"/>
      <c r="W25" s="2"/>
      <c r="Y25" s="7"/>
    </row>
    <row r="26" spans="15:26" ht="17.25" customHeight="1" x14ac:dyDescent="0.3">
      <c r="Q26" s="47"/>
      <c r="R26" s="14"/>
      <c r="T26" s="46"/>
    </row>
    <row r="27" spans="15:26" ht="17.25" customHeight="1" x14ac:dyDescent="0.3"/>
    <row r="28" spans="15:26" ht="17.25" customHeight="1" x14ac:dyDescent="0.3">
      <c r="O28" s="46"/>
      <c r="R28" s="14"/>
    </row>
    <row r="29" spans="15:26" ht="17.25" customHeight="1" x14ac:dyDescent="0.3"/>
    <row r="30" spans="15:26" ht="17.25" customHeight="1" x14ac:dyDescent="0.3"/>
    <row r="31" spans="15:26" ht="17.25" customHeight="1" x14ac:dyDescent="0.3"/>
    <row r="32" spans="15:26" ht="17.25" customHeight="1" x14ac:dyDescent="0.3">
      <c r="R32" s="15"/>
    </row>
    <row r="33" spans="17:19" ht="15.75" customHeight="1" x14ac:dyDescent="0.3">
      <c r="Q33" s="2"/>
      <c r="S33" s="7"/>
    </row>
    <row r="34" spans="17:19" ht="17.25" customHeight="1" x14ac:dyDescent="0.3">
      <c r="Q34" s="2"/>
      <c r="S34" s="7"/>
    </row>
    <row r="35" spans="17:19" ht="17.25" customHeight="1" x14ac:dyDescent="0.3">
      <c r="Q35" s="7"/>
      <c r="R35" s="7"/>
    </row>
    <row r="36" spans="17:19" ht="17.25" customHeight="1" x14ac:dyDescent="0.3">
      <c r="R36" s="7"/>
    </row>
    <row r="37" spans="17:19" ht="17.399999999999999" customHeight="1" x14ac:dyDescent="0.3"/>
    <row r="38" spans="17:19" ht="17.399999999999999" customHeight="1" x14ac:dyDescent="0.3">
      <c r="Q38" s="7"/>
    </row>
    <row r="39" spans="17:19" ht="17.399999999999999" customHeight="1" x14ac:dyDescent="0.3">
      <c r="R39" s="7"/>
    </row>
    <row r="40" spans="17:19" ht="17.25" customHeight="1" x14ac:dyDescent="0.3">
      <c r="R40" s="7"/>
    </row>
    <row r="41" spans="17:19" ht="17.25" customHeight="1" x14ac:dyDescent="0.3"/>
    <row r="42" spans="17:19" ht="17.25" customHeight="1" x14ac:dyDescent="0.3"/>
    <row r="43" spans="17:19" ht="17.25" customHeight="1" x14ac:dyDescent="0.3"/>
    <row r="46" spans="17:19" ht="3.75" customHeight="1" x14ac:dyDescent="0.3"/>
  </sheetData>
  <pageMargins left="0.511811024" right="0.511811024" top="0.78740157499999996" bottom="0.78740157499999996" header="0.31496062000000002" footer="0.31496062000000002"/>
  <pageSetup paperSize="9" scale="86" orientation="landscape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tabColor theme="0" tint="-0.34998626667073579"/>
  </sheetPr>
  <dimension ref="A1:W29"/>
  <sheetViews>
    <sheetView showGridLines="0" zoomScaleNormal="100" workbookViewId="0">
      <selection activeCell="F4" sqref="F4"/>
    </sheetView>
  </sheetViews>
  <sheetFormatPr defaultRowHeight="14.4" x14ac:dyDescent="0.3"/>
  <cols>
    <col min="3" max="3" width="53.21875" customWidth="1"/>
    <col min="4" max="7" width="13.33203125" customWidth="1"/>
    <col min="8" max="8" width="11.33203125" customWidth="1"/>
    <col min="9" max="9" width="2" customWidth="1"/>
    <col min="10" max="10" width="7.88671875" customWidth="1"/>
    <col min="11" max="11" width="4.88671875" customWidth="1"/>
    <col min="12" max="13" width="12.88671875" customWidth="1"/>
    <col min="14" max="14" width="3.6640625" customWidth="1"/>
  </cols>
  <sheetData>
    <row r="1" spans="1:23" x14ac:dyDescent="0.3">
      <c r="A1" s="147" t="s">
        <v>1</v>
      </c>
      <c r="C1" s="8"/>
      <c r="D1" s="8"/>
      <c r="E1" s="8"/>
      <c r="F1" s="8"/>
      <c r="G1" s="8"/>
    </row>
    <row r="2" spans="1:23" x14ac:dyDescent="0.3">
      <c r="A2" s="148" t="s">
        <v>5852</v>
      </c>
      <c r="C2" s="1"/>
      <c r="D2" s="1"/>
      <c r="E2" s="1"/>
      <c r="F2" s="1"/>
      <c r="G2" s="1"/>
    </row>
    <row r="3" spans="1:23" x14ac:dyDescent="0.3">
      <c r="A3" s="150" t="str">
        <f>WACC!$A$3</f>
        <v>Data: 01/10/2020</v>
      </c>
      <c r="C3" s="20"/>
      <c r="D3" s="20"/>
      <c r="E3" s="20"/>
      <c r="F3" s="20"/>
      <c r="G3" s="20"/>
    </row>
    <row r="4" spans="1:23" x14ac:dyDescent="0.3">
      <c r="A4" s="267" t="s">
        <v>6268</v>
      </c>
    </row>
    <row r="5" spans="1:23" ht="24" customHeight="1" x14ac:dyDescent="0.3">
      <c r="C5" s="17" t="s">
        <v>0</v>
      </c>
      <c r="D5" s="17"/>
      <c r="E5" s="17"/>
      <c r="F5" s="17"/>
      <c r="G5" s="17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23" x14ac:dyDescent="0.3">
      <c r="C6" s="427" t="s">
        <v>5918</v>
      </c>
      <c r="D6" s="427"/>
      <c r="E6" s="427"/>
      <c r="F6" s="427"/>
      <c r="G6" s="427"/>
      <c r="H6" s="427"/>
    </row>
    <row r="7" spans="1:23" ht="16.5" customHeight="1" x14ac:dyDescent="0.3">
      <c r="C7" s="204" t="s">
        <v>5845</v>
      </c>
      <c r="D7" s="257">
        <v>43070</v>
      </c>
      <c r="E7" s="257">
        <v>43435</v>
      </c>
      <c r="F7" s="257">
        <v>43800</v>
      </c>
      <c r="G7" s="258">
        <v>44166</v>
      </c>
      <c r="H7" s="430" t="s">
        <v>5917</v>
      </c>
      <c r="L7" s="9"/>
    </row>
    <row r="8" spans="1:23" ht="16.5" customHeight="1" x14ac:dyDescent="0.3">
      <c r="C8" s="104" t="s">
        <v>5848</v>
      </c>
      <c r="D8" s="232">
        <v>10801093</v>
      </c>
      <c r="E8" s="232">
        <v>11165962</v>
      </c>
      <c r="F8" s="232">
        <v>11520769</v>
      </c>
      <c r="G8" s="233"/>
      <c r="H8" s="431"/>
      <c r="I8" s="153" t="s">
        <v>6274</v>
      </c>
      <c r="K8" s="34"/>
      <c r="M8" s="35"/>
      <c r="T8" s="113"/>
    </row>
    <row r="9" spans="1:23" ht="16.5" customHeight="1" x14ac:dyDescent="0.3">
      <c r="C9" s="104" t="s">
        <v>5920</v>
      </c>
      <c r="D9" s="234">
        <f>12132446227.54/1000</f>
        <v>12132446.227540001</v>
      </c>
      <c r="E9" s="234">
        <f>12442448760.59/1000</f>
        <v>12442448.76059</v>
      </c>
      <c r="F9" s="234">
        <f>12874690177.89/1000</f>
        <v>12874690.177889999</v>
      </c>
      <c r="G9" s="235"/>
      <c r="H9" s="431"/>
      <c r="I9" s="153" t="s">
        <v>6275</v>
      </c>
      <c r="K9" s="34"/>
      <c r="M9" s="35"/>
      <c r="T9" s="105"/>
      <c r="W9" s="113"/>
    </row>
    <row r="10" spans="1:23" ht="16.5" customHeight="1" x14ac:dyDescent="0.3">
      <c r="C10" s="104" t="s">
        <v>5919</v>
      </c>
      <c r="D10" s="232">
        <v>8526093</v>
      </c>
      <c r="E10" s="232">
        <v>8693871</v>
      </c>
      <c r="F10" s="232">
        <v>8933660</v>
      </c>
      <c r="G10" s="233"/>
      <c r="H10" s="431"/>
      <c r="I10" s="153" t="s">
        <v>6276</v>
      </c>
      <c r="K10" s="34"/>
      <c r="M10" s="35"/>
      <c r="T10" s="113"/>
    </row>
    <row r="11" spans="1:23" ht="16.5" customHeight="1" x14ac:dyDescent="0.3">
      <c r="C11" s="236" t="s">
        <v>5913</v>
      </c>
      <c r="D11" s="237">
        <f>D8+D9-D10</f>
        <v>14407446.227540001</v>
      </c>
      <c r="E11" s="237">
        <f t="shared" ref="E11:F11" si="0">E8+E9-E10</f>
        <v>14914539.760590002</v>
      </c>
      <c r="F11" s="237">
        <f t="shared" si="0"/>
        <v>15461799.177889999</v>
      </c>
      <c r="G11" s="238"/>
      <c r="H11" s="431"/>
      <c r="I11" s="154"/>
      <c r="K11" s="34"/>
      <c r="M11" s="35"/>
      <c r="W11" s="113"/>
    </row>
    <row r="12" spans="1:23" ht="16.5" customHeight="1" x14ac:dyDescent="0.3">
      <c r="C12" s="239" t="s">
        <v>5921</v>
      </c>
      <c r="D12" s="252">
        <v>4556750</v>
      </c>
      <c r="E12" s="252">
        <v>4939329</v>
      </c>
      <c r="F12" s="252">
        <v>4777056</v>
      </c>
      <c r="G12" s="240"/>
      <c r="H12" s="431"/>
      <c r="I12" s="153" t="s">
        <v>6277</v>
      </c>
      <c r="K12" s="34"/>
      <c r="M12" s="35"/>
      <c r="W12" s="113"/>
    </row>
    <row r="13" spans="1:23" ht="16.5" customHeight="1" x14ac:dyDescent="0.3">
      <c r="C13" s="241" t="s">
        <v>5922</v>
      </c>
      <c r="D13" s="253">
        <f>D11-D12</f>
        <v>9850696.2275400013</v>
      </c>
      <c r="E13" s="253">
        <f>E11-E12</f>
        <v>9975210.7605900019</v>
      </c>
      <c r="F13" s="253">
        <f>F11-F12</f>
        <v>10684743.177889999</v>
      </c>
      <c r="G13" s="242"/>
      <c r="H13" s="432"/>
    </row>
    <row r="14" spans="1:23" ht="16.5" customHeight="1" x14ac:dyDescent="0.3">
      <c r="C14" s="243" t="s">
        <v>5914</v>
      </c>
      <c r="D14" s="254">
        <f>D12/D11</f>
        <v>0.3162774254391954</v>
      </c>
      <c r="E14" s="254">
        <f>E12/E11</f>
        <v>0.33117542205704681</v>
      </c>
      <c r="F14" s="254">
        <f>F12/F11</f>
        <v>0.30895861115768952</v>
      </c>
      <c r="G14" s="244"/>
      <c r="H14" s="245">
        <f>AVERAGE(D14:G14)</f>
        <v>0.3188038195513106</v>
      </c>
      <c r="I14" s="231"/>
    </row>
    <row r="15" spans="1:23" ht="16.5" customHeight="1" x14ac:dyDescent="0.3">
      <c r="C15" s="246" t="s">
        <v>5915</v>
      </c>
      <c r="D15" s="255">
        <f>D13/D11</f>
        <v>0.68372257456080454</v>
      </c>
      <c r="E15" s="255">
        <f>E13/E11</f>
        <v>0.66882457794295314</v>
      </c>
      <c r="F15" s="255">
        <f>F13/F11</f>
        <v>0.69104138884231048</v>
      </c>
      <c r="G15" s="247"/>
      <c r="H15" s="248">
        <f>AVERAGE(D15:G15)</f>
        <v>0.68119618044868935</v>
      </c>
    </row>
    <row r="16" spans="1:23" ht="16.5" customHeight="1" x14ac:dyDescent="0.3">
      <c r="C16" s="249" t="s">
        <v>5916</v>
      </c>
      <c r="D16" s="256">
        <f>D12/D13</f>
        <v>0.46258151654910484</v>
      </c>
      <c r="E16" s="256">
        <f>E12/E13</f>
        <v>0.49516036488314302</v>
      </c>
      <c r="F16" s="256">
        <f>F12/F13</f>
        <v>0.4470913264331135</v>
      </c>
      <c r="G16" s="250"/>
      <c r="H16" s="251">
        <f>H14/H15</f>
        <v>0.46800588244831515</v>
      </c>
    </row>
    <row r="17" spans="2:9" ht="22.2" customHeight="1" x14ac:dyDescent="0.3">
      <c r="D17" s="230">
        <f>D14/D15</f>
        <v>0.4625815165491049</v>
      </c>
      <c r="E17" s="230">
        <f t="shared" ref="E17:F17" si="1">E14/E15</f>
        <v>0.49516036488314302</v>
      </c>
      <c r="F17" s="230">
        <f t="shared" si="1"/>
        <v>0.44709132643311345</v>
      </c>
      <c r="G17" s="230"/>
      <c r="H17" s="230">
        <f>H14/H15</f>
        <v>0.46800588244831515</v>
      </c>
    </row>
    <row r="20" spans="2:9" ht="15" customHeight="1" x14ac:dyDescent="0.3">
      <c r="C20" s="428" t="s">
        <v>5856</v>
      </c>
      <c r="D20" s="428"/>
    </row>
    <row r="21" spans="2:9" ht="15" customHeight="1" x14ac:dyDescent="0.3">
      <c r="C21" s="216" t="s">
        <v>5923</v>
      </c>
      <c r="D21" s="219">
        <f>Comparação2017!I17</f>
        <v>0.48682455760928195</v>
      </c>
    </row>
    <row r="22" spans="2:9" ht="15" customHeight="1" x14ac:dyDescent="0.3">
      <c r="C22" s="217" t="s">
        <v>5924</v>
      </c>
      <c r="D22" s="218">
        <f>H16</f>
        <v>0.46800588244831515</v>
      </c>
    </row>
    <row r="23" spans="2:9" ht="15" customHeight="1" x14ac:dyDescent="0.3">
      <c r="C23" s="259" t="s">
        <v>5857</v>
      </c>
      <c r="D23" s="260">
        <f>D22-D21</f>
        <v>-1.8818675160966802E-2</v>
      </c>
    </row>
    <row r="24" spans="2:9" ht="15" customHeight="1" x14ac:dyDescent="0.3">
      <c r="C24" s="261" t="s">
        <v>5858</v>
      </c>
      <c r="D24" s="248">
        <f>H16-(D23/2)</f>
        <v>0.47741522002879855</v>
      </c>
    </row>
    <row r="26" spans="2:9" x14ac:dyDescent="0.3">
      <c r="C26" s="429" t="s">
        <v>5860</v>
      </c>
      <c r="D26" s="429"/>
    </row>
    <row r="27" spans="2:9" x14ac:dyDescent="0.3">
      <c r="C27" s="262" t="s">
        <v>5859</v>
      </c>
      <c r="D27" s="221">
        <f>D22/D21-1</f>
        <v>-3.8655969315480543E-2</v>
      </c>
    </row>
    <row r="28" spans="2:9" x14ac:dyDescent="0.3">
      <c r="C28" s="263" t="s">
        <v>5858</v>
      </c>
      <c r="D28" s="220">
        <f>D21*(1+D27/2)</f>
        <v>0.47741522002879855</v>
      </c>
      <c r="I28" s="143"/>
    </row>
    <row r="29" spans="2:9" x14ac:dyDescent="0.3">
      <c r="D29" s="37" t="b">
        <f>D28=D24</f>
        <v>1</v>
      </c>
    </row>
  </sheetData>
  <mergeCells count="4">
    <mergeCell ref="C6:H6"/>
    <mergeCell ref="C20:D20"/>
    <mergeCell ref="C26:D26"/>
    <mergeCell ref="H7:H13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tabColor rgb="FFFFB547"/>
    <pageSetUpPr fitToPage="1"/>
  </sheetPr>
  <dimension ref="A1:V52"/>
  <sheetViews>
    <sheetView showGridLines="0" zoomScale="80" zoomScaleNormal="80" workbookViewId="0">
      <selection activeCell="J43" sqref="J43"/>
    </sheetView>
  </sheetViews>
  <sheetFormatPr defaultRowHeight="14.4" x14ac:dyDescent="0.3"/>
  <cols>
    <col min="2" max="2" width="24.44140625" customWidth="1"/>
    <col min="4" max="4" width="18.6640625" customWidth="1"/>
    <col min="5" max="5" width="12.5546875" customWidth="1"/>
    <col min="6" max="6" width="3.21875" customWidth="1"/>
    <col min="7" max="8" width="7.33203125" customWidth="1"/>
    <col min="9" max="9" width="14.5546875" customWidth="1"/>
    <col min="10" max="10" width="12.21875" customWidth="1"/>
    <col min="11" max="11" width="8.5546875" customWidth="1"/>
    <col min="12" max="12" width="11" customWidth="1"/>
    <col min="13" max="13" width="9" customWidth="1"/>
    <col min="15" max="15" width="13" customWidth="1"/>
    <col min="16" max="16" width="12.21875" bestFit="1" customWidth="1"/>
    <col min="17" max="17" width="10.21875" bestFit="1" customWidth="1"/>
    <col min="18" max="18" width="12.21875" bestFit="1" customWidth="1"/>
    <col min="20" max="20" width="13.5546875" customWidth="1"/>
    <col min="22" max="22" width="12.88671875" customWidth="1"/>
  </cols>
  <sheetData>
    <row r="1" spans="1:21" x14ac:dyDescent="0.3">
      <c r="A1" s="147" t="s">
        <v>1</v>
      </c>
    </row>
    <row r="2" spans="1:21" x14ac:dyDescent="0.3">
      <c r="A2" s="148" t="s">
        <v>5852</v>
      </c>
    </row>
    <row r="3" spans="1:21" x14ac:dyDescent="0.3">
      <c r="A3" s="150" t="str">
        <f>WACC!$A$3</f>
        <v>Data: 01/10/2020</v>
      </c>
    </row>
    <row r="4" spans="1:21" x14ac:dyDescent="0.3">
      <c r="A4" s="267" t="s">
        <v>6268</v>
      </c>
    </row>
    <row r="6" spans="1:21" ht="15.6" x14ac:dyDescent="0.3">
      <c r="B6" s="17" t="s">
        <v>12</v>
      </c>
      <c r="M6" s="7"/>
      <c r="O6" s="212"/>
    </row>
    <row r="8" spans="1:21" ht="12" customHeight="1" x14ac:dyDescent="0.3">
      <c r="B8" s="10"/>
      <c r="C8" s="11"/>
      <c r="D8" s="11"/>
      <c r="E8" s="11"/>
      <c r="I8" s="105"/>
      <c r="J8" s="7"/>
      <c r="O8" s="7"/>
    </row>
    <row r="9" spans="1:21" ht="16.8" customHeight="1" x14ac:dyDescent="0.3">
      <c r="B9" s="434" t="s">
        <v>37</v>
      </c>
      <c r="C9" s="434"/>
      <c r="D9" s="434"/>
      <c r="E9" s="203" t="s">
        <v>3</v>
      </c>
    </row>
    <row r="10" spans="1:21" ht="17.25" customHeight="1" x14ac:dyDescent="0.3">
      <c r="B10" s="435" t="s">
        <v>5861</v>
      </c>
      <c r="C10" s="435"/>
      <c r="D10" s="435"/>
      <c r="E10" s="12">
        <f>Beta!F8</f>
        <v>0.70592077997873659</v>
      </c>
      <c r="G10" s="203" t="s">
        <v>5843</v>
      </c>
      <c r="H10" s="203" t="s">
        <v>6178</v>
      </c>
      <c r="K10" s="215"/>
      <c r="L10" s="208" t="s">
        <v>5906</v>
      </c>
      <c r="M10" s="215"/>
      <c r="T10" s="6"/>
      <c r="U10" s="46"/>
    </row>
    <row r="11" spans="1:21" ht="17.25" customHeight="1" x14ac:dyDescent="0.3">
      <c r="B11" s="435" t="s">
        <v>4</v>
      </c>
      <c r="C11" s="435"/>
      <c r="D11" s="435"/>
      <c r="E11" s="13">
        <f>(1+Variáveis!K10)/(1+E15)*(1+E16)-1</f>
        <v>6.6125588650649991E-2</v>
      </c>
      <c r="G11" s="13">
        <f>Variáveis!K10</f>
        <v>2.7552500000000004E-2</v>
      </c>
      <c r="H11" s="13">
        <f>(1+G11)/(1+E15)*(1+E16)-1</f>
        <v>6.6125588650649991E-2</v>
      </c>
      <c r="K11" s="199" t="s">
        <v>5907</v>
      </c>
      <c r="L11" s="7">
        <f>(1+G11)/(1+E15)-1</f>
        <v>9.9023229154533432E-3</v>
      </c>
      <c r="M11" s="7">
        <f>(1+E11)/(1+E16)-1</f>
        <v>9.9023229154533432E-3</v>
      </c>
      <c r="O11" s="6"/>
      <c r="P11" s="6"/>
      <c r="Q11" s="6"/>
      <c r="T11" s="7"/>
    </row>
    <row r="12" spans="1:21" ht="17.25" customHeight="1" x14ac:dyDescent="0.35">
      <c r="B12" s="437" t="s">
        <v>32</v>
      </c>
      <c r="C12" s="437"/>
      <c r="D12" s="437"/>
      <c r="E12" s="13">
        <f>(1+Variáveis!E10)/(1+E15)*(1+E16)-1</f>
        <v>0.14780550897308875</v>
      </c>
      <c r="G12" s="13">
        <f>Variáveis!E10</f>
        <v>0.1062771898682453</v>
      </c>
      <c r="H12" s="13">
        <f>(1+G12)/(1+E15)*(1+E16)-1</f>
        <v>0.14780550897308875</v>
      </c>
      <c r="K12" s="199" t="s">
        <v>5908</v>
      </c>
      <c r="L12" s="7">
        <f>E14/(1+E16)</f>
        <v>2.4633311348305369E-2</v>
      </c>
      <c r="M12" s="7"/>
      <c r="O12" s="7"/>
      <c r="T12" s="46"/>
    </row>
    <row r="13" spans="1:21" ht="17.25" customHeight="1" x14ac:dyDescent="0.3">
      <c r="B13" s="435" t="s">
        <v>5</v>
      </c>
      <c r="C13" s="435"/>
      <c r="D13" s="435"/>
      <c r="E13" s="13">
        <f>E12-E11</f>
        <v>8.1679920322438759E-2</v>
      </c>
      <c r="G13" s="124">
        <f>G12-G11</f>
        <v>7.8724689868245296E-2</v>
      </c>
      <c r="H13" s="124">
        <f>H12-H11</f>
        <v>8.1679920322438759E-2</v>
      </c>
      <c r="I13" s="403">
        <f>G13/(1+E15)*(1+E16)</f>
        <v>8.167992032243887E-2</v>
      </c>
      <c r="K13" s="202" t="s">
        <v>5909</v>
      </c>
      <c r="L13" s="297">
        <f>G13/(1+E15)</f>
        <v>7.7372442934779073E-2</v>
      </c>
      <c r="M13" s="132"/>
    </row>
    <row r="14" spans="1:21" ht="17.25" customHeight="1" x14ac:dyDescent="0.3">
      <c r="B14" s="435" t="s">
        <v>6</v>
      </c>
      <c r="C14" s="435"/>
      <c r="D14" s="435"/>
      <c r="E14" s="13">
        <f>Variáveis!L10</f>
        <v>2.6004696658000859E-2</v>
      </c>
      <c r="K14" s="202" t="s">
        <v>5910</v>
      </c>
      <c r="L14" s="297">
        <f>L11+L13*E10+L12</f>
        <v>8.9154449529138258E-2</v>
      </c>
      <c r="M14" s="297"/>
      <c r="O14" s="7"/>
      <c r="T14" s="213"/>
    </row>
    <row r="15" spans="1:21" ht="17.25" customHeight="1" x14ac:dyDescent="0.3">
      <c r="B15" s="437" t="s">
        <v>33</v>
      </c>
      <c r="C15" s="437"/>
      <c r="D15" s="437"/>
      <c r="E15" s="15">
        <f>Variáveis!M10</f>
        <v>1.7477113067324135E-2</v>
      </c>
      <c r="H15" s="7"/>
      <c r="K15" s="199"/>
      <c r="L15" s="273">
        <f>L14-E18</f>
        <v>0</v>
      </c>
      <c r="M15" s="7"/>
    </row>
    <row r="16" spans="1:21" ht="17.25" customHeight="1" x14ac:dyDescent="0.3">
      <c r="B16" s="438" t="s">
        <v>34</v>
      </c>
      <c r="C16" s="438"/>
      <c r="D16" s="438"/>
      <c r="E16" s="16">
        <f>Variáveis!N10</f>
        <v>5.5671983774517431E-2</v>
      </c>
      <c r="H16" s="7"/>
    </row>
    <row r="17" spans="2:22" ht="17.25" customHeight="1" x14ac:dyDescent="0.35">
      <c r="B17" s="439" t="s">
        <v>35</v>
      </c>
      <c r="C17" s="439"/>
      <c r="D17" s="439"/>
      <c r="E17" s="122">
        <f>E11+E10*E13+E14</f>
        <v>0.14978983837126789</v>
      </c>
      <c r="V17" s="214"/>
    </row>
    <row r="18" spans="2:22" ht="17.25" customHeight="1" x14ac:dyDescent="0.35">
      <c r="B18" s="436" t="s">
        <v>36</v>
      </c>
      <c r="C18" s="436"/>
      <c r="D18" s="436"/>
      <c r="E18" s="28">
        <f>(1+E17)/(1+E16)-1</f>
        <v>8.9154449529138313E-2</v>
      </c>
      <c r="V18" s="213"/>
    </row>
    <row r="19" spans="2:22" ht="23.4" customHeight="1" x14ac:dyDescent="0.3">
      <c r="B19" s="433"/>
      <c r="C19" s="433"/>
      <c r="D19" s="433"/>
      <c r="E19" s="433"/>
      <c r="V19" s="213"/>
    </row>
    <row r="20" spans="2:22" ht="16.2" customHeight="1" x14ac:dyDescent="0.3">
      <c r="B20" s="21"/>
      <c r="C20" s="21"/>
      <c r="D20" s="21"/>
      <c r="E20" s="21"/>
    </row>
    <row r="22" spans="2:22" ht="17.25" customHeight="1" x14ac:dyDescent="0.3">
      <c r="B22" s="434" t="s">
        <v>38</v>
      </c>
      <c r="C22" s="434"/>
      <c r="D22" s="434"/>
      <c r="E22" s="203" t="s">
        <v>3</v>
      </c>
    </row>
    <row r="23" spans="2:22" ht="16.2" customHeight="1" x14ac:dyDescent="0.3">
      <c r="B23" s="435" t="s">
        <v>113</v>
      </c>
      <c r="C23" s="435"/>
      <c r="D23" s="435"/>
      <c r="E23" s="13">
        <f>Variáveis!P10</f>
        <v>0.14193672902494328</v>
      </c>
    </row>
    <row r="24" spans="2:22" ht="16.5" customHeight="1" x14ac:dyDescent="0.3">
      <c r="B24" s="435" t="s">
        <v>6176</v>
      </c>
      <c r="C24" s="435"/>
      <c r="D24" s="435"/>
      <c r="E24" s="13">
        <f>Variáveis!Q10</f>
        <v>9.4077876106194697E-2</v>
      </c>
    </row>
    <row r="25" spans="2:22" ht="16.5" customHeight="1" x14ac:dyDescent="0.3">
      <c r="B25" s="442" t="s">
        <v>6175</v>
      </c>
      <c r="C25" s="442"/>
      <c r="D25" s="442"/>
      <c r="E25" s="205">
        <f>AVERAGE(E23:E24)</f>
        <v>0.11800730256556899</v>
      </c>
    </row>
    <row r="26" spans="2:22" ht="16.5" customHeight="1" x14ac:dyDescent="0.3">
      <c r="B26" s="435" t="s">
        <v>5912</v>
      </c>
      <c r="C26" s="435"/>
      <c r="D26" s="435"/>
      <c r="E26" s="13">
        <v>0.12156839569161</v>
      </c>
    </row>
    <row r="27" spans="2:22" ht="16.5" customHeight="1" x14ac:dyDescent="0.3">
      <c r="B27" s="435" t="s">
        <v>5905</v>
      </c>
      <c r="C27" s="435"/>
      <c r="D27" s="435"/>
      <c r="E27" s="13">
        <f>Cupom_dívida!AE27</f>
        <v>7.9974315884491776E-2</v>
      </c>
    </row>
    <row r="28" spans="2:22" ht="16.5" customHeight="1" x14ac:dyDescent="0.3">
      <c r="B28" s="435" t="s">
        <v>5911</v>
      </c>
      <c r="C28" s="435"/>
      <c r="D28" s="435"/>
      <c r="E28" s="117">
        <f>E26-E27</f>
        <v>4.1594079807118226E-2</v>
      </c>
    </row>
    <row r="29" spans="2:22" ht="16.5" customHeight="1" x14ac:dyDescent="0.3">
      <c r="B29" s="438" t="s">
        <v>122</v>
      </c>
      <c r="C29" s="438"/>
      <c r="D29" s="438"/>
      <c r="E29" s="16">
        <f>Variáveis!N10</f>
        <v>5.5671983774517431E-2</v>
      </c>
    </row>
    <row r="30" spans="2:22" ht="17.25" customHeight="1" x14ac:dyDescent="0.35">
      <c r="B30" s="439" t="s">
        <v>6273</v>
      </c>
      <c r="C30" s="439"/>
      <c r="D30" s="439"/>
      <c r="E30" s="29">
        <f>MIN(E25,E27+0.5*E28)</f>
        <v>0.10077135578805088</v>
      </c>
      <c r="M30" s="199"/>
      <c r="N30" s="7"/>
    </row>
    <row r="31" spans="2:22" ht="17.25" customHeight="1" x14ac:dyDescent="0.35">
      <c r="B31" s="436" t="s">
        <v>40</v>
      </c>
      <c r="C31" s="436"/>
      <c r="D31" s="436"/>
      <c r="E31" s="28">
        <f>(1+E30)/(1+E29)-1</f>
        <v>4.2721008709809993E-2</v>
      </c>
    </row>
    <row r="34" spans="1:9" x14ac:dyDescent="0.3">
      <c r="A34" s="134"/>
      <c r="B34" s="441"/>
      <c r="C34" s="441"/>
      <c r="D34" s="441"/>
      <c r="E34" s="135"/>
      <c r="F34" s="136"/>
      <c r="G34" s="136"/>
    </row>
    <row r="35" spans="1:9" x14ac:dyDescent="0.3">
      <c r="A35" s="134"/>
      <c r="B35" s="137"/>
      <c r="C35" s="137"/>
      <c r="D35" s="137"/>
      <c r="E35" s="138"/>
      <c r="F35" s="139"/>
      <c r="G35" s="139"/>
      <c r="I35" s="7"/>
    </row>
    <row r="36" spans="1:9" x14ac:dyDescent="0.3">
      <c r="A36" s="134"/>
      <c r="B36" s="137"/>
      <c r="C36" s="137"/>
      <c r="E36" s="117"/>
      <c r="F36" s="139"/>
      <c r="G36" s="139"/>
      <c r="I36" s="7"/>
    </row>
    <row r="37" spans="1:9" x14ac:dyDescent="0.3">
      <c r="A37" s="134"/>
      <c r="B37" s="137"/>
      <c r="C37" s="137"/>
      <c r="D37" s="137"/>
      <c r="E37" s="117"/>
      <c r="F37" s="138"/>
      <c r="G37" s="138"/>
    </row>
    <row r="38" spans="1:9" x14ac:dyDescent="0.3">
      <c r="A38" s="134"/>
      <c r="B38" s="441"/>
      <c r="C38" s="441"/>
      <c r="D38" s="441"/>
      <c r="E38" s="135"/>
      <c r="F38" s="138"/>
      <c r="G38" s="138"/>
    </row>
    <row r="39" spans="1:9" ht="15.6" x14ac:dyDescent="0.3">
      <c r="A39" s="134"/>
      <c r="B39" s="226"/>
      <c r="C39" s="224"/>
      <c r="D39" s="224"/>
      <c r="E39" s="138"/>
      <c r="F39" s="139"/>
      <c r="G39" s="139"/>
    </row>
    <row r="40" spans="1:9" x14ac:dyDescent="0.3">
      <c r="A40" s="134"/>
      <c r="F40" s="139"/>
      <c r="G40" s="139"/>
    </row>
    <row r="41" spans="1:9" ht="15.6" x14ac:dyDescent="0.3">
      <c r="B41" s="440"/>
      <c r="C41" s="440"/>
      <c r="D41" s="440"/>
      <c r="E41" s="138"/>
      <c r="F41" s="141"/>
      <c r="G41" s="141"/>
    </row>
    <row r="42" spans="1:9" x14ac:dyDescent="0.3">
      <c r="B42" s="227"/>
      <c r="C42" s="228"/>
      <c r="D42" s="1"/>
      <c r="E42" s="140"/>
      <c r="F42" s="136"/>
      <c r="G42" s="136"/>
    </row>
    <row r="43" spans="1:9" x14ac:dyDescent="0.3">
      <c r="B43" s="227"/>
      <c r="C43" s="228"/>
      <c r="D43" s="225"/>
      <c r="E43" s="135"/>
      <c r="F43" s="139"/>
      <c r="G43" s="139"/>
    </row>
    <row r="44" spans="1:9" x14ac:dyDescent="0.3">
      <c r="B44" s="1"/>
      <c r="C44" s="211"/>
      <c r="D44" s="229"/>
      <c r="E44" s="229"/>
      <c r="F44" s="139"/>
      <c r="G44" s="139"/>
    </row>
    <row r="45" spans="1:9" x14ac:dyDescent="0.3">
      <c r="B45" s="1"/>
      <c r="C45" s="211"/>
      <c r="D45" s="229"/>
      <c r="E45" s="229"/>
    </row>
    <row r="47" spans="1:9" ht="15.6" x14ac:dyDescent="0.3">
      <c r="B47" s="440"/>
      <c r="C47" s="440"/>
      <c r="D47" s="440"/>
    </row>
    <row r="48" spans="1:9" x14ac:dyDescent="0.3">
      <c r="C48" s="7"/>
      <c r="D48" s="7"/>
    </row>
    <row r="49" spans="3:7" x14ac:dyDescent="0.3">
      <c r="C49" s="7"/>
      <c r="D49" s="7"/>
      <c r="F49" s="2"/>
      <c r="G49" s="2"/>
    </row>
    <row r="50" spans="3:7" x14ac:dyDescent="0.3">
      <c r="C50" s="7"/>
      <c r="D50" s="7"/>
    </row>
    <row r="51" spans="3:7" x14ac:dyDescent="0.3">
      <c r="C51" s="7"/>
      <c r="D51" s="7"/>
    </row>
    <row r="52" spans="3:7" x14ac:dyDescent="0.3">
      <c r="C52" s="211"/>
      <c r="D52" s="211"/>
    </row>
  </sheetData>
  <mergeCells count="25">
    <mergeCell ref="B47:D47"/>
    <mergeCell ref="B38:D38"/>
    <mergeCell ref="B24:D24"/>
    <mergeCell ref="B30:D30"/>
    <mergeCell ref="B31:D31"/>
    <mergeCell ref="B29:D29"/>
    <mergeCell ref="B34:D34"/>
    <mergeCell ref="B27:D27"/>
    <mergeCell ref="B28:D28"/>
    <mergeCell ref="B25:D25"/>
    <mergeCell ref="B26:D26"/>
    <mergeCell ref="B41:D41"/>
    <mergeCell ref="B19:E19"/>
    <mergeCell ref="B22:D22"/>
    <mergeCell ref="B23:D23"/>
    <mergeCell ref="B9:D9"/>
    <mergeCell ref="B10:D10"/>
    <mergeCell ref="B11:D11"/>
    <mergeCell ref="B13:D13"/>
    <mergeCell ref="B14:D14"/>
    <mergeCell ref="B18:D18"/>
    <mergeCell ref="B12:D12"/>
    <mergeCell ref="B15:D15"/>
    <mergeCell ref="B16:D16"/>
    <mergeCell ref="B17:D17"/>
  </mergeCells>
  <phoneticPr fontId="39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tabColor theme="9" tint="0.39997558519241921"/>
  </sheetPr>
  <dimension ref="A1:BN370"/>
  <sheetViews>
    <sheetView showGridLines="0" workbookViewId="0">
      <selection activeCell="H10" sqref="H10"/>
    </sheetView>
  </sheetViews>
  <sheetFormatPr defaultRowHeight="14.4" x14ac:dyDescent="0.3"/>
  <cols>
    <col min="2" max="2" width="11" style="10" customWidth="1"/>
    <col min="3" max="4" width="11.109375" style="10" customWidth="1"/>
    <col min="5" max="6" width="11.109375" customWidth="1"/>
    <col min="7" max="7" width="13.109375" customWidth="1"/>
    <col min="8" max="8" width="2.33203125" customWidth="1"/>
    <col min="11" max="11" width="4.44140625" customWidth="1"/>
    <col min="12" max="12" width="10.6640625" customWidth="1"/>
    <col min="13" max="13" width="7.5546875" customWidth="1"/>
    <col min="14" max="14" width="8.6640625" customWidth="1"/>
    <col min="15" max="15" width="3.109375" customWidth="1"/>
    <col min="18" max="18" width="2.109375" customWidth="1"/>
    <col min="19" max="19" width="10.6640625" bestFit="1" customWidth="1"/>
    <col min="22" max="22" width="5" customWidth="1"/>
    <col min="23" max="25" width="10.77734375" customWidth="1"/>
    <col min="26" max="26" width="8.33203125" customWidth="1"/>
    <col min="27" max="27" width="7.33203125" customWidth="1"/>
    <col min="28" max="28" width="16.5546875" customWidth="1"/>
    <col min="29" max="29" width="11.109375" customWidth="1"/>
    <col min="30" max="30" width="9.33203125" bestFit="1" customWidth="1"/>
    <col min="31" max="31" width="11.6640625" customWidth="1"/>
    <col min="32" max="32" width="11.88671875" customWidth="1"/>
    <col min="33" max="33" width="13.6640625" customWidth="1"/>
    <col min="34" max="34" width="13" customWidth="1"/>
    <col min="35" max="35" width="9.33203125" bestFit="1" customWidth="1"/>
    <col min="36" max="36" width="13.5546875" customWidth="1"/>
    <col min="39" max="39" width="10.77734375" bestFit="1" customWidth="1"/>
  </cols>
  <sheetData>
    <row r="1" spans="1:66" x14ac:dyDescent="0.3">
      <c r="A1" s="147" t="s">
        <v>1</v>
      </c>
      <c r="B1"/>
    </row>
    <row r="2" spans="1:66" x14ac:dyDescent="0.3">
      <c r="A2" s="148" t="s">
        <v>5852</v>
      </c>
      <c r="B2"/>
    </row>
    <row r="3" spans="1:66" x14ac:dyDescent="0.3">
      <c r="A3" s="150" t="str">
        <f>WACC!$A$3</f>
        <v>Data: 01/10/2020</v>
      </c>
      <c r="B3"/>
    </row>
    <row r="4" spans="1:66" ht="22.2" customHeight="1" x14ac:dyDescent="0.3">
      <c r="A4" s="465" t="s">
        <v>6268</v>
      </c>
    </row>
    <row r="5" spans="1:66" ht="15.6" x14ac:dyDescent="0.3">
      <c r="B5" s="68" t="s">
        <v>13</v>
      </c>
    </row>
    <row r="7" spans="1:66" ht="25.2" customHeight="1" x14ac:dyDescent="0.3">
      <c r="B7" s="210" t="s">
        <v>97</v>
      </c>
      <c r="C7" s="210" t="s">
        <v>14</v>
      </c>
      <c r="D7" s="210" t="s">
        <v>96</v>
      </c>
      <c r="E7" s="210" t="s">
        <v>6177</v>
      </c>
      <c r="F7" s="210" t="s">
        <v>5872</v>
      </c>
    </row>
    <row r="8" spans="1:66" ht="16.2" customHeight="1" x14ac:dyDescent="0.3">
      <c r="B8" s="324">
        <f>(_xlfn.COVARIANCE.P(Y15:Y10000,X15:X10000))/VARP(Y15:Y10000)</f>
        <v>0.70258726707468977</v>
      </c>
      <c r="C8" s="36">
        <f>'Estrutura de capital'!H16</f>
        <v>0.46800588244831515</v>
      </c>
      <c r="D8" s="36">
        <f>B8/(1+(1-34%)*C8)</f>
        <v>0.5367834966214734</v>
      </c>
      <c r="E8" s="36">
        <f>'Estrutura de capital'!D24</f>
        <v>0.47741522002879855</v>
      </c>
      <c r="F8" s="325">
        <f>D8*(1+(1-34%)*E8)</f>
        <v>0.70592077997873659</v>
      </c>
      <c r="S8" s="7"/>
    </row>
    <row r="9" spans="1:66" ht="16.5" customHeight="1" x14ac:dyDescent="0.3">
      <c r="D9" s="112">
        <f>D8*(1+(1-34%)*C8)-B8</f>
        <v>0</v>
      </c>
    </row>
    <row r="10" spans="1:66" ht="15" customHeight="1" x14ac:dyDescent="0.3">
      <c r="I10" s="163"/>
      <c r="L10" s="448" t="s">
        <v>108</v>
      </c>
      <c r="M10" s="448"/>
      <c r="N10" s="448"/>
      <c r="O10" s="448"/>
      <c r="P10" s="448"/>
      <c r="Q10" s="448"/>
      <c r="R10" s="448"/>
      <c r="S10" s="448"/>
      <c r="T10" s="448"/>
      <c r="U10" s="448"/>
      <c r="Y10" s="303">
        <f>(_xlfn.COVARIANCE.P(Y15:Y10000,X15:X10000))/VARP(Y15:Y10000)</f>
        <v>0.70258726707468977</v>
      </c>
    </row>
    <row r="11" spans="1:66" ht="12" customHeight="1" x14ac:dyDescent="0.3">
      <c r="B11" s="298" t="str">
        <f>_xlfn.CONCAT(TEXT(COUNTA(B14:B10000)/52.14,"0,0")," anos")</f>
        <v>6,3 anos</v>
      </c>
      <c r="C11" s="331"/>
      <c r="W11" s="2"/>
      <c r="AB11" s="306" t="s">
        <v>6188</v>
      </c>
    </row>
    <row r="12" spans="1:66" ht="25.5" customHeight="1" x14ac:dyDescent="0.3">
      <c r="B12" s="430" t="s">
        <v>99</v>
      </c>
      <c r="C12" s="454" t="s">
        <v>100</v>
      </c>
      <c r="D12" s="454"/>
      <c r="F12" s="445" t="s">
        <v>101</v>
      </c>
      <c r="G12" s="445"/>
      <c r="I12" s="445" t="s">
        <v>102</v>
      </c>
      <c r="J12" s="445"/>
      <c r="P12" s="445" t="s">
        <v>106</v>
      </c>
      <c r="Q12" s="445"/>
      <c r="S12" s="430" t="s">
        <v>99</v>
      </c>
      <c r="T12" s="446" t="s">
        <v>6187</v>
      </c>
      <c r="U12" s="446"/>
      <c r="W12" s="430" t="s">
        <v>99</v>
      </c>
      <c r="X12" s="446" t="s">
        <v>6189</v>
      </c>
      <c r="Y12" s="446"/>
      <c r="AB12" s="322" t="s">
        <v>6219</v>
      </c>
    </row>
    <row r="13" spans="1:66" x14ac:dyDescent="0.3">
      <c r="B13" s="432"/>
      <c r="C13" s="58" t="s">
        <v>95</v>
      </c>
      <c r="D13" s="58" t="s">
        <v>98</v>
      </c>
      <c r="E13" s="19"/>
      <c r="F13" s="58" t="s">
        <v>95</v>
      </c>
      <c r="G13" s="58" t="s">
        <v>98</v>
      </c>
      <c r="I13" s="58" t="s">
        <v>95</v>
      </c>
      <c r="J13" s="58" t="s">
        <v>98</v>
      </c>
      <c r="P13" s="58" t="s">
        <v>95</v>
      </c>
      <c r="Q13" s="58" t="s">
        <v>98</v>
      </c>
      <c r="S13" s="432"/>
      <c r="T13" s="58" t="s">
        <v>95</v>
      </c>
      <c r="U13" s="58" t="s">
        <v>98</v>
      </c>
      <c r="W13" s="432"/>
      <c r="X13" s="210" t="s">
        <v>95</v>
      </c>
      <c r="Y13" s="210" t="s">
        <v>98</v>
      </c>
      <c r="BI13" s="326" t="s">
        <v>6233</v>
      </c>
      <c r="BJ13" s="326"/>
      <c r="BK13" s="326"/>
      <c r="BL13" s="326"/>
      <c r="BM13" s="326"/>
      <c r="BN13" s="326"/>
    </row>
    <row r="14" spans="1:66" ht="13.5" customHeight="1" x14ac:dyDescent="0.3">
      <c r="B14" s="69">
        <v>41771</v>
      </c>
      <c r="C14" s="57">
        <v>26.294537000000002</v>
      </c>
      <c r="D14" s="57">
        <v>53681.599999999999</v>
      </c>
      <c r="E14" s="19"/>
      <c r="S14" s="69"/>
      <c r="T14" s="48"/>
      <c r="U14" s="48"/>
      <c r="V14" s="264"/>
      <c r="W14" s="264"/>
      <c r="X14" s="264"/>
      <c r="Y14" s="264"/>
      <c r="Z14" s="264"/>
      <c r="AA14" s="264"/>
      <c r="AB14" s="75" t="s">
        <v>109</v>
      </c>
      <c r="AC14" s="37"/>
      <c r="AD14" s="37"/>
      <c r="AE14" s="37"/>
      <c r="AF14" s="37"/>
      <c r="AG14" s="37"/>
      <c r="AH14" s="37"/>
      <c r="BI14" s="326" t="s">
        <v>6224</v>
      </c>
      <c r="BJ14" s="326" t="s">
        <v>6225</v>
      </c>
      <c r="BK14" s="326" t="s">
        <v>6226</v>
      </c>
      <c r="BL14" s="326" t="s">
        <v>6227</v>
      </c>
      <c r="BM14" s="326" t="s">
        <v>6228</v>
      </c>
      <c r="BN14" s="326" t="s">
        <v>6229</v>
      </c>
    </row>
    <row r="15" spans="1:66" ht="15" thickBot="1" x14ac:dyDescent="0.35">
      <c r="B15" s="69">
        <v>41778</v>
      </c>
      <c r="C15" s="57">
        <v>28.702629600000002</v>
      </c>
      <c r="D15" s="57">
        <v>53901</v>
      </c>
      <c r="E15" s="19"/>
      <c r="F15" s="48">
        <f>C15/C14-1</f>
        <v>9.1581479453317627E-2</v>
      </c>
      <c r="G15" s="48">
        <f>D15/D14-1</f>
        <v>4.0870614884802592E-3</v>
      </c>
      <c r="I15" s="48">
        <f>LN(1+F15)</f>
        <v>8.7627543285723655E-2</v>
      </c>
      <c r="J15" s="48">
        <f>LN(1+G15)</f>
        <v>4.0787321400016802E-3</v>
      </c>
      <c r="L15" s="70"/>
      <c r="M15" s="45" t="s">
        <v>95</v>
      </c>
      <c r="N15" s="45" t="s">
        <v>44</v>
      </c>
      <c r="P15" s="26">
        <f>IF(OR(I15&gt;(M$17+M$16*L$21),I15&lt;(M$17-M$16*L$21)),"",I15)</f>
        <v>8.7627543285723655E-2</v>
      </c>
      <c r="Q15" s="26">
        <f>IF(OR(J15&gt;(N$17+N$16*L$21),J15&lt;(N$17-N$16*L$21)),"",J15)</f>
        <v>4.0787321400016802E-3</v>
      </c>
      <c r="S15" s="69">
        <v>41778</v>
      </c>
      <c r="T15" s="48">
        <v>8.7627543285723655E-2</v>
      </c>
      <c r="U15" s="48">
        <v>4.0787321400016802E-3</v>
      </c>
      <c r="V15" s="300"/>
      <c r="W15" s="69">
        <v>42975</v>
      </c>
      <c r="X15" s="48">
        <v>1.1928667456794001E-2</v>
      </c>
      <c r="Y15" s="48">
        <v>3.2868420704677138E-2</v>
      </c>
      <c r="Z15" s="300"/>
      <c r="AA15" s="300"/>
      <c r="AB15" s="37"/>
      <c r="AC15" s="37"/>
      <c r="AD15" s="37"/>
      <c r="AE15" s="37"/>
      <c r="AF15" s="37"/>
      <c r="AG15" s="37"/>
      <c r="AH15" s="37"/>
      <c r="BI15" s="327">
        <f>M17</f>
        <v>2.1006371667672825E-3</v>
      </c>
      <c r="BJ15" s="327">
        <f>N17</f>
        <v>1.937117353603452E-3</v>
      </c>
      <c r="BK15" s="327">
        <f>2.576*M16+M17</f>
        <v>0.13657806401232669</v>
      </c>
      <c r="BL15" s="327">
        <f>M17-2.576*M16</f>
        <v>-0.13237678967879213</v>
      </c>
      <c r="BM15" s="327">
        <f>N17+2.576*N16</f>
        <v>7.8724615019359984E-2</v>
      </c>
      <c r="BN15" s="327">
        <f>N17-2.576*N16</f>
        <v>-7.4850380312153075E-2</v>
      </c>
    </row>
    <row r="16" spans="1:66" x14ac:dyDescent="0.3">
      <c r="B16" s="69">
        <v>41785</v>
      </c>
      <c r="C16" s="57">
        <v>29.441542000000005</v>
      </c>
      <c r="D16" s="57">
        <v>52586.6</v>
      </c>
      <c r="E16" s="19"/>
      <c r="F16" s="48">
        <f t="shared" ref="F16:F79" si="0">C16/C15-1</f>
        <v>2.5743717920535092E-2</v>
      </c>
      <c r="G16" s="48">
        <f t="shared" ref="G16:G79" si="1">D16/D15-1</f>
        <v>-2.4385447394296933E-2</v>
      </c>
      <c r="I16" s="48">
        <f t="shared" ref="I16:I79" si="2">LN(1+F16)</f>
        <v>2.5417927944641087E-2</v>
      </c>
      <c r="J16" s="48">
        <f t="shared" ref="J16:J79" si="3">LN(1+G16)</f>
        <v>-2.4687696181611415E-2</v>
      </c>
      <c r="L16" s="71" t="s">
        <v>103</v>
      </c>
      <c r="M16" s="48">
        <f>_xlfn.STDEV.P(I15:I100000)</f>
        <v>5.2203970048742006E-2</v>
      </c>
      <c r="N16" s="48">
        <f>_xlfn.STDEV.P(J15:J100000)</f>
        <v>2.9808811205650824E-2</v>
      </c>
      <c r="P16" s="26">
        <f t="shared" ref="P16:P79" si="4">IF(OR(I16&gt;(M$17+M$16*L$21),I16&lt;(M$17-M$16*L$21)),"",I16)</f>
        <v>2.5417927944641087E-2</v>
      </c>
      <c r="Q16" s="26">
        <f t="shared" ref="Q16:Q79" si="5">IF(OR(J16&gt;(N$17+N$16*L$21),J16&lt;(N$17-N$16*L$21)),"",J16)</f>
        <v>-2.4687696181611415E-2</v>
      </c>
      <c r="S16" s="69">
        <v>41785</v>
      </c>
      <c r="T16" s="48">
        <v>2.5417927944641087E-2</v>
      </c>
      <c r="U16" s="48">
        <v>-2.4687696181611415E-2</v>
      </c>
      <c r="V16" s="300"/>
      <c r="W16" s="69">
        <v>42982</v>
      </c>
      <c r="X16" s="48">
        <v>2.6306635893849867E-2</v>
      </c>
      <c r="Y16" s="48">
        <v>9.5384057256603077E-3</v>
      </c>
      <c r="Z16" s="300"/>
      <c r="AA16" s="300"/>
      <c r="AB16" s="78" t="s">
        <v>48</v>
      </c>
      <c r="AC16" s="61"/>
      <c r="AD16" s="37"/>
      <c r="AE16" s="37"/>
      <c r="AF16" s="37"/>
      <c r="AG16" s="37"/>
      <c r="AH16" s="37"/>
      <c r="BI16" s="327">
        <f>BI15</f>
        <v>2.1006371667672825E-3</v>
      </c>
      <c r="BJ16" s="327">
        <f t="shared" ref="BJ16:BN16" si="6">BJ15</f>
        <v>1.937117353603452E-3</v>
      </c>
      <c r="BK16" s="327">
        <f t="shared" si="6"/>
        <v>0.13657806401232669</v>
      </c>
      <c r="BL16" s="327">
        <f t="shared" si="6"/>
        <v>-0.13237678967879213</v>
      </c>
      <c r="BM16" s="327">
        <f t="shared" si="6"/>
        <v>7.8724615019359984E-2</v>
      </c>
      <c r="BN16" s="327">
        <f t="shared" si="6"/>
        <v>-7.4850380312153075E-2</v>
      </c>
    </row>
    <row r="17" spans="2:66" x14ac:dyDescent="0.3">
      <c r="B17" s="69">
        <v>41792</v>
      </c>
      <c r="C17" s="57">
        <v>29.294999199999999</v>
      </c>
      <c r="D17" s="57">
        <v>51979.199999999997</v>
      </c>
      <c r="E17" s="19"/>
      <c r="F17" s="48">
        <f t="shared" si="0"/>
        <v>-4.9774159247503169E-3</v>
      </c>
      <c r="G17" s="48">
        <f t="shared" si="1"/>
        <v>-1.1550471032544474E-2</v>
      </c>
      <c r="I17" s="48">
        <f t="shared" si="2"/>
        <v>-4.9898445180650607E-3</v>
      </c>
      <c r="J17" s="48">
        <f t="shared" si="3"/>
        <v>-1.1617695876845743E-2</v>
      </c>
      <c r="L17" s="72" t="s">
        <v>28</v>
      </c>
      <c r="M17" s="73">
        <f>AVERAGE(I15:I100000)</f>
        <v>2.1006371667672825E-3</v>
      </c>
      <c r="N17" s="73">
        <f>AVERAGE(J15:J100000)</f>
        <v>1.937117353603452E-3</v>
      </c>
      <c r="P17" s="26">
        <f t="shared" si="4"/>
        <v>-4.9898445180650607E-3</v>
      </c>
      <c r="Q17" s="26">
        <f t="shared" si="5"/>
        <v>-1.1617695876845743E-2</v>
      </c>
      <c r="S17" s="69">
        <v>41792</v>
      </c>
      <c r="T17" s="48">
        <v>-4.9898445180650607E-3</v>
      </c>
      <c r="U17" s="48">
        <v>-1.1617695876845743E-2</v>
      </c>
      <c r="V17" s="300"/>
      <c r="W17" s="69">
        <v>42989</v>
      </c>
      <c r="X17" s="48">
        <v>3.1188427669986193E-2</v>
      </c>
      <c r="Y17" s="48">
        <v>2.5158790096630228E-2</v>
      </c>
      <c r="Z17" s="300"/>
      <c r="AA17" s="300"/>
      <c r="AB17" s="62" t="s">
        <v>49</v>
      </c>
      <c r="AC17" s="76">
        <v>0.45500796815180117</v>
      </c>
      <c r="AG17" s="37"/>
      <c r="AH17" s="37"/>
      <c r="BI17" s="327">
        <f t="shared" ref="BI17:BI80" si="7">BI16</f>
        <v>2.1006371667672825E-3</v>
      </c>
      <c r="BJ17" s="327">
        <f t="shared" ref="BJ17:BJ80" si="8">BJ16</f>
        <v>1.937117353603452E-3</v>
      </c>
      <c r="BK17" s="327">
        <f t="shared" ref="BK17:BK80" si="9">BK16</f>
        <v>0.13657806401232669</v>
      </c>
      <c r="BL17" s="327">
        <f t="shared" ref="BL17:BL80" si="10">BL16</f>
        <v>-0.13237678967879213</v>
      </c>
      <c r="BM17" s="327">
        <f t="shared" ref="BM17:BM80" si="11">BM16</f>
        <v>7.8724615019359984E-2</v>
      </c>
      <c r="BN17" s="327">
        <f t="shared" ref="BN17:BN80" si="12">BN16</f>
        <v>-7.4850380312153075E-2</v>
      </c>
    </row>
    <row r="18" spans="2:66" x14ac:dyDescent="0.3">
      <c r="B18" s="69">
        <v>41799</v>
      </c>
      <c r="C18" s="57">
        <v>29.663700999999996</v>
      </c>
      <c r="D18" s="57">
        <v>52565.2</v>
      </c>
      <c r="E18" s="19"/>
      <c r="F18" s="48">
        <f t="shared" si="0"/>
        <v>1.2585827276622608E-2</v>
      </c>
      <c r="G18" s="48">
        <f t="shared" si="1"/>
        <v>1.1273740265336896E-2</v>
      </c>
      <c r="I18" s="48">
        <f t="shared" si="2"/>
        <v>1.2507284086595257E-2</v>
      </c>
      <c r="J18" s="48">
        <f t="shared" si="3"/>
        <v>1.1210665273556868E-2</v>
      </c>
      <c r="L18" s="72" t="s">
        <v>105</v>
      </c>
      <c r="M18" s="456">
        <f>CORREL(I$15:I$1000000,J$15:J$1000000)</f>
        <v>0.53522546934370452</v>
      </c>
      <c r="N18" s="456"/>
      <c r="P18" s="26">
        <f t="shared" si="4"/>
        <v>1.2507284086595257E-2</v>
      </c>
      <c r="Q18" s="26">
        <f t="shared" si="5"/>
        <v>1.1210665273556868E-2</v>
      </c>
      <c r="S18" s="69">
        <v>41799</v>
      </c>
      <c r="T18" s="48">
        <v>1.2507284086595257E-2</v>
      </c>
      <c r="U18" s="48">
        <v>1.1210665273556868E-2</v>
      </c>
      <c r="V18" s="300"/>
      <c r="W18" s="69">
        <v>42996</v>
      </c>
      <c r="X18" s="48">
        <v>3.146612154208645E-3</v>
      </c>
      <c r="Y18" s="48">
        <v>2.5690416149142664E-2</v>
      </c>
      <c r="Z18" s="300"/>
      <c r="AA18" s="300"/>
      <c r="AB18" s="62" t="s">
        <v>50</v>
      </c>
      <c r="AC18" s="76">
        <v>0.20703225108163051</v>
      </c>
      <c r="AG18" s="37"/>
      <c r="AH18" s="37"/>
      <c r="BI18" s="327">
        <f t="shared" si="7"/>
        <v>2.1006371667672825E-3</v>
      </c>
      <c r="BJ18" s="327">
        <f t="shared" si="8"/>
        <v>1.937117353603452E-3</v>
      </c>
      <c r="BK18" s="327">
        <f t="shared" si="9"/>
        <v>0.13657806401232669</v>
      </c>
      <c r="BL18" s="327">
        <f t="shared" si="10"/>
        <v>-0.13237678967879213</v>
      </c>
      <c r="BM18" s="327">
        <f t="shared" si="11"/>
        <v>7.8724615019359984E-2</v>
      </c>
      <c r="BN18" s="327">
        <f t="shared" si="12"/>
        <v>-7.4850380312153075E-2</v>
      </c>
    </row>
    <row r="19" spans="2:66" x14ac:dyDescent="0.3">
      <c r="B19" s="69">
        <v>41806</v>
      </c>
      <c r="C19" s="57">
        <v>30.505990999999998</v>
      </c>
      <c r="D19" s="57">
        <v>54785.75</v>
      </c>
      <c r="E19" s="19"/>
      <c r="F19" s="48">
        <f t="shared" si="0"/>
        <v>2.8394636259312378E-2</v>
      </c>
      <c r="G19" s="48">
        <f t="shared" si="1"/>
        <v>4.2243727789488261E-2</v>
      </c>
      <c r="I19" s="48">
        <f t="shared" si="2"/>
        <v>2.7998980778835714E-2</v>
      </c>
      <c r="J19" s="48">
        <f t="shared" si="3"/>
        <v>4.1375819808623149E-2</v>
      </c>
      <c r="P19" s="26">
        <f t="shared" si="4"/>
        <v>2.7998980778835714E-2</v>
      </c>
      <c r="Q19" s="26">
        <f t="shared" si="5"/>
        <v>4.1375819808623149E-2</v>
      </c>
      <c r="S19" s="69">
        <v>41806</v>
      </c>
      <c r="T19" s="48">
        <v>2.7998980778835714E-2</v>
      </c>
      <c r="U19" s="48">
        <v>4.1375819808623149E-2</v>
      </c>
      <c r="V19" s="300"/>
      <c r="W19" s="69">
        <v>43003</v>
      </c>
      <c r="X19" s="48">
        <v>-1.5628757312486967E-2</v>
      </c>
      <c r="Y19" s="48">
        <v>4.47191595358568E-3</v>
      </c>
      <c r="Z19" s="300"/>
      <c r="AA19" s="300"/>
      <c r="AB19" s="62" t="s">
        <v>51</v>
      </c>
      <c r="AC19" s="76">
        <v>0.20167436088623611</v>
      </c>
      <c r="AG19" s="37"/>
      <c r="AH19" s="37"/>
      <c r="BI19" s="327">
        <f t="shared" si="7"/>
        <v>2.1006371667672825E-3</v>
      </c>
      <c r="BJ19" s="327">
        <f t="shared" si="8"/>
        <v>1.937117353603452E-3</v>
      </c>
      <c r="BK19" s="327">
        <f t="shared" si="9"/>
        <v>0.13657806401232669</v>
      </c>
      <c r="BL19" s="327">
        <f t="shared" si="10"/>
        <v>-0.13237678967879213</v>
      </c>
      <c r="BM19" s="327">
        <f t="shared" si="11"/>
        <v>7.8724615019359984E-2</v>
      </c>
      <c r="BN19" s="327">
        <f t="shared" si="12"/>
        <v>-7.4850380312153075E-2</v>
      </c>
    </row>
    <row r="20" spans="2:66" x14ac:dyDescent="0.3">
      <c r="B20" s="69">
        <v>41813</v>
      </c>
      <c r="C20" s="57">
        <v>30.8646645</v>
      </c>
      <c r="D20" s="57">
        <v>54587.75</v>
      </c>
      <c r="E20" s="19"/>
      <c r="F20" s="48">
        <f t="shared" si="0"/>
        <v>1.1757477408290029E-2</v>
      </c>
      <c r="G20" s="48">
        <f t="shared" si="1"/>
        <v>-3.6140784784364222E-3</v>
      </c>
      <c r="I20" s="48">
        <f t="shared" si="2"/>
        <v>1.1688895315630849E-2</v>
      </c>
      <c r="J20" s="48">
        <f t="shared" si="3"/>
        <v>-3.6206250380069111E-3</v>
      </c>
      <c r="L20" s="449" t="s">
        <v>104</v>
      </c>
      <c r="M20" s="449"/>
      <c r="N20" s="449"/>
      <c r="P20" s="26">
        <f t="shared" si="4"/>
        <v>1.1688895315630849E-2</v>
      </c>
      <c r="Q20" s="26">
        <f t="shared" si="5"/>
        <v>-3.6206250380069111E-3</v>
      </c>
      <c r="S20" s="69">
        <v>41813</v>
      </c>
      <c r="T20" s="48">
        <v>1.1688895315630849E-2</v>
      </c>
      <c r="U20" s="48">
        <v>-3.6206250380069111E-3</v>
      </c>
      <c r="V20" s="300"/>
      <c r="W20" s="69">
        <v>43010</v>
      </c>
      <c r="X20" s="48">
        <v>-2.4986667734509305E-2</v>
      </c>
      <c r="Y20" s="48">
        <v>-1.8931975859989483E-2</v>
      </c>
      <c r="Z20" s="300"/>
      <c r="AA20" s="300"/>
      <c r="AB20" s="62" t="s">
        <v>52</v>
      </c>
      <c r="AC20" s="76">
        <v>2.943790465518864E-2</v>
      </c>
      <c r="AG20" s="37"/>
      <c r="AH20" s="37"/>
      <c r="BI20" s="327">
        <f t="shared" si="7"/>
        <v>2.1006371667672825E-3</v>
      </c>
      <c r="BJ20" s="327">
        <f t="shared" si="8"/>
        <v>1.937117353603452E-3</v>
      </c>
      <c r="BK20" s="327">
        <f t="shared" si="9"/>
        <v>0.13657806401232669</v>
      </c>
      <c r="BL20" s="327">
        <f t="shared" si="10"/>
        <v>-0.13237678967879213</v>
      </c>
      <c r="BM20" s="327">
        <f t="shared" si="11"/>
        <v>7.8724615019359984E-2</v>
      </c>
      <c r="BN20" s="327">
        <f t="shared" si="12"/>
        <v>-7.4850380312153075E-2</v>
      </c>
    </row>
    <row r="21" spans="2:66" ht="15" thickBot="1" x14ac:dyDescent="0.35">
      <c r="B21" s="69">
        <v>41820</v>
      </c>
      <c r="C21" s="57">
        <v>31.076443800000003</v>
      </c>
      <c r="D21" s="57">
        <v>53507.6</v>
      </c>
      <c r="E21" s="19"/>
      <c r="F21" s="48">
        <f t="shared" si="0"/>
        <v>6.861545506188893E-3</v>
      </c>
      <c r="G21" s="48">
        <f t="shared" si="1"/>
        <v>-1.9787406515198058E-2</v>
      </c>
      <c r="I21" s="48">
        <f t="shared" si="2"/>
        <v>6.8381122340620808E-3</v>
      </c>
      <c r="J21" s="48">
        <f t="shared" si="3"/>
        <v>-1.9985798716542109E-2</v>
      </c>
      <c r="L21" s="455">
        <v>2.5760000000000001</v>
      </c>
      <c r="M21" s="455"/>
      <c r="N21" s="455"/>
      <c r="P21" s="26">
        <f t="shared" si="4"/>
        <v>6.8381122340620808E-3</v>
      </c>
      <c r="Q21" s="26">
        <f t="shared" si="5"/>
        <v>-1.9985798716542109E-2</v>
      </c>
      <c r="S21" s="69">
        <v>41820</v>
      </c>
      <c r="T21" s="48">
        <v>6.8381122340620808E-3</v>
      </c>
      <c r="U21" s="48">
        <v>-1.9985798716542109E-2</v>
      </c>
      <c r="V21" s="300"/>
      <c r="W21" s="69">
        <v>43017</v>
      </c>
      <c r="X21" s="48">
        <v>2.7595756465896525E-2</v>
      </c>
      <c r="Y21" s="48">
        <v>3.0363020192801127E-2</v>
      </c>
      <c r="Z21" s="300"/>
      <c r="AA21" s="300"/>
      <c r="AB21" s="63" t="s">
        <v>53</v>
      </c>
      <c r="AC21" s="77">
        <v>150</v>
      </c>
      <c r="AG21" s="37"/>
      <c r="AH21" s="37"/>
      <c r="BI21" s="327">
        <f t="shared" si="7"/>
        <v>2.1006371667672825E-3</v>
      </c>
      <c r="BJ21" s="327">
        <f t="shared" si="8"/>
        <v>1.937117353603452E-3</v>
      </c>
      <c r="BK21" s="327">
        <f t="shared" si="9"/>
        <v>0.13657806401232669</v>
      </c>
      <c r="BL21" s="327">
        <f t="shared" si="10"/>
        <v>-0.13237678967879213</v>
      </c>
      <c r="BM21" s="327">
        <f t="shared" si="11"/>
        <v>7.8724615019359984E-2</v>
      </c>
      <c r="BN21" s="327">
        <f t="shared" si="12"/>
        <v>-7.4850380312153075E-2</v>
      </c>
    </row>
    <row r="22" spans="2:66" ht="15" thickBot="1" x14ac:dyDescent="0.35">
      <c r="B22" s="69">
        <v>41827</v>
      </c>
      <c r="C22" s="57">
        <v>30.777248800000002</v>
      </c>
      <c r="D22" s="57">
        <v>53586.400000000001</v>
      </c>
      <c r="E22" s="19"/>
      <c r="F22" s="48">
        <f t="shared" si="0"/>
        <v>-9.6277103624063942E-3</v>
      </c>
      <c r="G22" s="48">
        <f t="shared" si="1"/>
        <v>1.4726879919861879E-3</v>
      </c>
      <c r="I22" s="48">
        <f t="shared" si="2"/>
        <v>-9.6743564036502992E-3</v>
      </c>
      <c r="J22" s="48">
        <f t="shared" si="3"/>
        <v>1.471604650510877E-3</v>
      </c>
      <c r="P22" s="26">
        <f t="shared" si="4"/>
        <v>-9.6743564036502992E-3</v>
      </c>
      <c r="Q22" s="26">
        <f t="shared" si="5"/>
        <v>1.471604650510877E-3</v>
      </c>
      <c r="S22" s="69">
        <v>41827</v>
      </c>
      <c r="T22" s="48">
        <v>-9.6743564036502992E-3</v>
      </c>
      <c r="U22" s="48">
        <v>1.471604650510877E-3</v>
      </c>
      <c r="V22" s="300"/>
      <c r="W22" s="69">
        <v>43024</v>
      </c>
      <c r="X22" s="48">
        <v>4.9408437359393731E-3</v>
      </c>
      <c r="Y22" s="48">
        <v>6.6438227929153113E-3</v>
      </c>
      <c r="Z22" s="300"/>
      <c r="AA22" s="300"/>
      <c r="AB22" s="37"/>
      <c r="AC22" s="37"/>
      <c r="AD22" s="37"/>
      <c r="AE22" s="37"/>
      <c r="AF22" s="37"/>
      <c r="AG22" s="37"/>
      <c r="AH22" s="37"/>
      <c r="BI22" s="327">
        <f t="shared" si="7"/>
        <v>2.1006371667672825E-3</v>
      </c>
      <c r="BJ22" s="327">
        <f t="shared" si="8"/>
        <v>1.937117353603452E-3</v>
      </c>
      <c r="BK22" s="327">
        <f t="shared" si="9"/>
        <v>0.13657806401232669</v>
      </c>
      <c r="BL22" s="327">
        <f t="shared" si="10"/>
        <v>-0.13237678967879213</v>
      </c>
      <c r="BM22" s="327">
        <f t="shared" si="11"/>
        <v>7.8724615019359984E-2</v>
      </c>
      <c r="BN22" s="327">
        <f t="shared" si="12"/>
        <v>-7.4850380312153075E-2</v>
      </c>
    </row>
    <row r="23" spans="2:66" x14ac:dyDescent="0.3">
      <c r="B23" s="69">
        <v>41834</v>
      </c>
      <c r="C23" s="57">
        <v>30.971461250000001</v>
      </c>
      <c r="D23" s="57">
        <v>54689.5</v>
      </c>
      <c r="E23" s="19"/>
      <c r="F23" s="48">
        <f t="shared" si="0"/>
        <v>6.310260259519973E-3</v>
      </c>
      <c r="G23" s="48">
        <f t="shared" si="1"/>
        <v>2.058544705373011E-2</v>
      </c>
      <c r="I23" s="48">
        <f t="shared" si="2"/>
        <v>6.2904339297365905E-3</v>
      </c>
      <c r="J23" s="48">
        <f t="shared" si="3"/>
        <v>2.0376430339456925E-2</v>
      </c>
      <c r="L23" s="450" t="s">
        <v>107</v>
      </c>
      <c r="M23" s="45" t="s">
        <v>95</v>
      </c>
      <c r="N23" s="45" t="s">
        <v>44</v>
      </c>
      <c r="P23" s="26">
        <f t="shared" si="4"/>
        <v>6.2904339297365905E-3</v>
      </c>
      <c r="Q23" s="26">
        <f t="shared" si="5"/>
        <v>2.0376430339456925E-2</v>
      </c>
      <c r="S23" s="69">
        <v>41834</v>
      </c>
      <c r="T23" s="48">
        <v>6.2904339297365905E-3</v>
      </c>
      <c r="U23" s="48">
        <v>2.0376430339456925E-2</v>
      </c>
      <c r="V23" s="300"/>
      <c r="W23" s="69">
        <v>43031</v>
      </c>
      <c r="X23" s="48">
        <v>-3.725854317367925E-2</v>
      </c>
      <c r="Y23" s="48">
        <v>-8.9385055143492639E-3</v>
      </c>
      <c r="Z23" s="300"/>
      <c r="AA23" s="300"/>
      <c r="AB23" s="80" t="s">
        <v>54</v>
      </c>
      <c r="AC23" s="79" t="s">
        <v>59</v>
      </c>
      <c r="AD23" s="79" t="s">
        <v>60</v>
      </c>
      <c r="AE23" s="79" t="s">
        <v>61</v>
      </c>
      <c r="AF23" s="79" t="s">
        <v>62</v>
      </c>
      <c r="AG23" s="80" t="s">
        <v>63</v>
      </c>
      <c r="AH23" s="37"/>
      <c r="BI23" s="327">
        <f t="shared" si="7"/>
        <v>2.1006371667672825E-3</v>
      </c>
      <c r="BJ23" s="327">
        <f t="shared" si="8"/>
        <v>1.937117353603452E-3</v>
      </c>
      <c r="BK23" s="327">
        <f t="shared" si="9"/>
        <v>0.13657806401232669</v>
      </c>
      <c r="BL23" s="327">
        <f t="shared" si="10"/>
        <v>-0.13237678967879213</v>
      </c>
      <c r="BM23" s="327">
        <f t="shared" si="11"/>
        <v>7.8724615019359984E-2</v>
      </c>
      <c r="BN23" s="327">
        <f t="shared" si="12"/>
        <v>-7.4850380312153075E-2</v>
      </c>
    </row>
    <row r="24" spans="2:66" ht="15" customHeight="1" x14ac:dyDescent="0.3">
      <c r="B24" s="69">
        <v>41841</v>
      </c>
      <c r="C24" s="57">
        <v>30.430818800000004</v>
      </c>
      <c r="D24" s="57">
        <v>56395.199999999997</v>
      </c>
      <c r="E24" s="19"/>
      <c r="F24" s="48">
        <f t="shared" si="0"/>
        <v>-1.7456149247720654E-2</v>
      </c>
      <c r="G24" s="48">
        <f t="shared" si="1"/>
        <v>3.1188802238089508E-2</v>
      </c>
      <c r="I24" s="48">
        <f t="shared" si="2"/>
        <v>-1.7610304425754581E-2</v>
      </c>
      <c r="J24" s="48">
        <f t="shared" si="3"/>
        <v>3.0712313621594489E-2</v>
      </c>
      <c r="L24" s="451"/>
      <c r="M24" s="74">
        <f>1-COUNTIF(P15:P341,"")/COUNT(I15:I10000)</f>
        <v>0.9785932721712538</v>
      </c>
      <c r="N24" s="74">
        <f>1-COUNTIF(Q15:Q341,"")/COUNT(I15:I100000)</f>
        <v>0.9785932721712538</v>
      </c>
      <c r="P24" s="26">
        <f t="shared" si="4"/>
        <v>-1.7610304425754581E-2</v>
      </c>
      <c r="Q24" s="26">
        <f t="shared" si="5"/>
        <v>3.0712313621594489E-2</v>
      </c>
      <c r="S24" s="69">
        <v>41841</v>
      </c>
      <c r="T24" s="48">
        <v>-1.7610304425754581E-2</v>
      </c>
      <c r="U24" s="48">
        <v>3.0712313621594489E-2</v>
      </c>
      <c r="V24" s="300"/>
      <c r="W24" s="69">
        <v>43038</v>
      </c>
      <c r="X24" s="48">
        <v>-2.2042701268809448E-2</v>
      </c>
      <c r="Y24" s="48">
        <v>-3.1187079232113243E-3</v>
      </c>
      <c r="Z24" s="300"/>
      <c r="AA24" s="300"/>
      <c r="AB24" s="62" t="s">
        <v>55</v>
      </c>
      <c r="AC24" s="62">
        <v>1</v>
      </c>
      <c r="AD24" s="62">
        <v>3.3485592208943843E-2</v>
      </c>
      <c r="AE24" s="62">
        <v>3.3485592208943843E-2</v>
      </c>
      <c r="AF24" s="305">
        <v>38.640629712716816</v>
      </c>
      <c r="AG24" s="304">
        <v>4.926060103967398E-9</v>
      </c>
      <c r="AH24" s="37"/>
      <c r="BI24" s="327">
        <f t="shared" si="7"/>
        <v>2.1006371667672825E-3</v>
      </c>
      <c r="BJ24" s="327">
        <f t="shared" si="8"/>
        <v>1.937117353603452E-3</v>
      </c>
      <c r="BK24" s="327">
        <f t="shared" si="9"/>
        <v>0.13657806401232669</v>
      </c>
      <c r="BL24" s="327">
        <f t="shared" si="10"/>
        <v>-0.13237678967879213</v>
      </c>
      <c r="BM24" s="327">
        <f t="shared" si="11"/>
        <v>7.8724615019359984E-2</v>
      </c>
      <c r="BN24" s="327">
        <f t="shared" si="12"/>
        <v>-7.4850380312153075E-2</v>
      </c>
    </row>
    <row r="25" spans="2:66" x14ac:dyDescent="0.3">
      <c r="B25" s="69">
        <v>41848</v>
      </c>
      <c r="C25" s="57">
        <v>29.980244199999998</v>
      </c>
      <c r="D25" s="57">
        <v>57779.6</v>
      </c>
      <c r="E25" s="19"/>
      <c r="F25" s="48">
        <f t="shared" si="0"/>
        <v>-1.4806522393015831E-2</v>
      </c>
      <c r="G25" s="48">
        <f t="shared" si="1"/>
        <v>2.4548188498311863E-2</v>
      </c>
      <c r="I25" s="48">
        <f t="shared" si="2"/>
        <v>-1.4917233132228289E-2</v>
      </c>
      <c r="J25" s="48">
        <f t="shared" si="3"/>
        <v>2.425172370418446E-2</v>
      </c>
      <c r="L25" s="452"/>
      <c r="M25" s="453">
        <f>1-M28/COUNT(I15:I10000)</f>
        <v>0.96330275229357798</v>
      </c>
      <c r="N25" s="453"/>
      <c r="P25" s="26">
        <f t="shared" si="4"/>
        <v>-1.4917233132228289E-2</v>
      </c>
      <c r="Q25" s="26">
        <f t="shared" si="5"/>
        <v>2.425172370418446E-2</v>
      </c>
      <c r="S25" s="69">
        <v>41848</v>
      </c>
      <c r="T25" s="48">
        <v>-1.4917233132228289E-2</v>
      </c>
      <c r="U25" s="48">
        <v>2.425172370418446E-2</v>
      </c>
      <c r="V25" s="300"/>
      <c r="W25" s="69">
        <v>43045</v>
      </c>
      <c r="X25" s="48">
        <v>-1.3098672743529894E-2</v>
      </c>
      <c r="Y25" s="48">
        <v>-2.4651297169928268E-2</v>
      </c>
      <c r="Z25" s="300"/>
      <c r="AA25" s="300"/>
      <c r="AB25" s="62" t="s">
        <v>56</v>
      </c>
      <c r="AC25" s="62">
        <v>148</v>
      </c>
      <c r="AD25" s="62">
        <v>0.12825535411222061</v>
      </c>
      <c r="AE25" s="62">
        <v>8.665902304879771E-4</v>
      </c>
      <c r="AF25" s="62"/>
      <c r="AG25" s="62"/>
      <c r="AH25" s="37"/>
      <c r="BI25" s="327">
        <f t="shared" si="7"/>
        <v>2.1006371667672825E-3</v>
      </c>
      <c r="BJ25" s="327">
        <f t="shared" si="8"/>
        <v>1.937117353603452E-3</v>
      </c>
      <c r="BK25" s="327">
        <f t="shared" si="9"/>
        <v>0.13657806401232669</v>
      </c>
      <c r="BL25" s="327">
        <f t="shared" si="10"/>
        <v>-0.13237678967879213</v>
      </c>
      <c r="BM25" s="327">
        <f t="shared" si="11"/>
        <v>7.8724615019359984E-2</v>
      </c>
      <c r="BN25" s="327">
        <f t="shared" si="12"/>
        <v>-7.4850380312153075E-2</v>
      </c>
    </row>
    <row r="26" spans="2:66" ht="15" thickBot="1" x14ac:dyDescent="0.35">
      <c r="B26" s="69">
        <v>41855</v>
      </c>
      <c r="C26" s="57">
        <v>29.138176799999997</v>
      </c>
      <c r="D26" s="57">
        <v>56469</v>
      </c>
      <c r="E26" s="19"/>
      <c r="F26" s="48">
        <f t="shared" si="0"/>
        <v>-2.8087409641579963E-2</v>
      </c>
      <c r="G26" s="48">
        <f t="shared" si="1"/>
        <v>-2.2682746159544132E-2</v>
      </c>
      <c r="I26" s="48">
        <f t="shared" si="2"/>
        <v>-2.8489406180222557E-2</v>
      </c>
      <c r="J26" s="48">
        <f t="shared" si="3"/>
        <v>-2.2943957193314612E-2</v>
      </c>
      <c r="P26" s="26">
        <f t="shared" si="4"/>
        <v>-2.8489406180222557E-2</v>
      </c>
      <c r="Q26" s="26">
        <f t="shared" si="5"/>
        <v>-2.2943957193314612E-2</v>
      </c>
      <c r="S26" s="69">
        <v>41855</v>
      </c>
      <c r="T26" s="48">
        <v>-2.8489406180222557E-2</v>
      </c>
      <c r="U26" s="48">
        <v>-2.2943957193314612E-2</v>
      </c>
      <c r="V26" s="300"/>
      <c r="W26" s="69">
        <v>43052</v>
      </c>
      <c r="X26" s="48">
        <v>-1.3297450090856948E-2</v>
      </c>
      <c r="Y26" s="48">
        <v>-1.6596790174541253E-2</v>
      </c>
      <c r="Z26" s="300"/>
      <c r="AA26" s="300"/>
      <c r="AB26" s="63" t="s">
        <v>57</v>
      </c>
      <c r="AC26" s="63">
        <v>149</v>
      </c>
      <c r="AD26" s="63">
        <v>0.16174094632116445</v>
      </c>
      <c r="AE26" s="63"/>
      <c r="AF26" s="63"/>
      <c r="AG26" s="63"/>
      <c r="AH26" s="37"/>
      <c r="BI26" s="327">
        <f t="shared" si="7"/>
        <v>2.1006371667672825E-3</v>
      </c>
      <c r="BJ26" s="327">
        <f t="shared" si="8"/>
        <v>1.937117353603452E-3</v>
      </c>
      <c r="BK26" s="327">
        <f t="shared" si="9"/>
        <v>0.13657806401232669</v>
      </c>
      <c r="BL26" s="327">
        <f t="shared" si="10"/>
        <v>-0.13237678967879213</v>
      </c>
      <c r="BM26" s="327">
        <f t="shared" si="11"/>
        <v>7.8724615019359984E-2</v>
      </c>
      <c r="BN26" s="327">
        <f t="shared" si="12"/>
        <v>-7.4850380312153075E-2</v>
      </c>
    </row>
    <row r="27" spans="2:66" ht="15" thickBot="1" x14ac:dyDescent="0.35">
      <c r="B27" s="69">
        <v>41862</v>
      </c>
      <c r="C27" s="57">
        <v>28.8647542</v>
      </c>
      <c r="D27" s="57">
        <v>56212.6</v>
      </c>
      <c r="E27" s="19"/>
      <c r="F27" s="48">
        <f t="shared" si="0"/>
        <v>-9.3836550542172326E-3</v>
      </c>
      <c r="G27" s="48">
        <f t="shared" si="1"/>
        <v>-4.5405443694770398E-3</v>
      </c>
      <c r="I27" s="48">
        <f t="shared" si="2"/>
        <v>-9.427958917906782E-3</v>
      </c>
      <c r="J27" s="48">
        <f t="shared" si="3"/>
        <v>-4.550883951153553E-3</v>
      </c>
      <c r="M27" s="223">
        <f>COUNTIF(P15:P341,"")</f>
        <v>7</v>
      </c>
      <c r="N27" s="299">
        <f>COUNTIF(Q15:Q341,"")</f>
        <v>7</v>
      </c>
      <c r="P27" s="26">
        <f t="shared" si="4"/>
        <v>-9.427958917906782E-3</v>
      </c>
      <c r="Q27" s="26">
        <f t="shared" si="5"/>
        <v>-4.550883951153553E-3</v>
      </c>
      <c r="S27" s="69">
        <v>41862</v>
      </c>
      <c r="T27" s="48">
        <v>-9.427958917906782E-3</v>
      </c>
      <c r="U27" s="48">
        <v>-4.550883951153553E-3</v>
      </c>
      <c r="V27" s="300"/>
      <c r="W27" s="69">
        <v>43059</v>
      </c>
      <c r="X27" s="48">
        <v>5.8209654153805841E-3</v>
      </c>
      <c r="Y27" s="48">
        <v>-8.4247580196401255E-3</v>
      </c>
      <c r="Z27" s="300"/>
      <c r="AA27" s="300"/>
      <c r="AB27" s="37"/>
      <c r="AC27" s="37"/>
      <c r="AD27" s="37"/>
      <c r="AE27" s="37"/>
      <c r="AF27" s="37"/>
      <c r="AG27" s="37"/>
      <c r="AH27" s="37"/>
      <c r="BI27" s="327">
        <f t="shared" si="7"/>
        <v>2.1006371667672825E-3</v>
      </c>
      <c r="BJ27" s="327">
        <f t="shared" si="8"/>
        <v>1.937117353603452E-3</v>
      </c>
      <c r="BK27" s="327">
        <f t="shared" si="9"/>
        <v>0.13657806401232669</v>
      </c>
      <c r="BL27" s="327">
        <f t="shared" si="10"/>
        <v>-0.13237678967879213</v>
      </c>
      <c r="BM27" s="327">
        <f t="shared" si="11"/>
        <v>7.8724615019359984E-2</v>
      </c>
      <c r="BN27" s="327">
        <f t="shared" si="12"/>
        <v>-7.4850380312153075E-2</v>
      </c>
    </row>
    <row r="28" spans="2:66" x14ac:dyDescent="0.3">
      <c r="B28" s="69">
        <v>41869</v>
      </c>
      <c r="C28" s="57">
        <v>29.5933986</v>
      </c>
      <c r="D28" s="57">
        <v>56465.599999999999</v>
      </c>
      <c r="E28" s="19"/>
      <c r="F28" s="48">
        <f t="shared" si="0"/>
        <v>2.5243395282402936E-2</v>
      </c>
      <c r="G28" s="48">
        <f t="shared" si="1"/>
        <v>4.5007702899348967E-3</v>
      </c>
      <c r="I28" s="48">
        <f t="shared" si="2"/>
        <v>2.4930043213590582E-2</v>
      </c>
      <c r="J28" s="48">
        <f t="shared" si="3"/>
        <v>4.4906721117167142E-3</v>
      </c>
      <c r="M28" s="223">
        <f>COUNT(I15:I341)-COUNT(S15:S341)</f>
        <v>12</v>
      </c>
      <c r="P28" s="26">
        <f t="shared" si="4"/>
        <v>2.4930043213590582E-2</v>
      </c>
      <c r="Q28" s="26">
        <f t="shared" si="5"/>
        <v>4.4906721117167142E-3</v>
      </c>
      <c r="S28" s="69">
        <v>41869</v>
      </c>
      <c r="T28" s="48">
        <v>2.4930043213590582E-2</v>
      </c>
      <c r="U28" s="48">
        <v>4.4906721117167142E-3</v>
      </c>
      <c r="V28" s="300"/>
      <c r="W28" s="69">
        <v>43066</v>
      </c>
      <c r="X28" s="48">
        <v>7.8222424969414311E-2</v>
      </c>
      <c r="Y28" s="48">
        <v>2.8711611652666901E-2</v>
      </c>
      <c r="Z28" s="300"/>
      <c r="AA28" s="300"/>
      <c r="AB28" s="79"/>
      <c r="AC28" s="80" t="s">
        <v>64</v>
      </c>
      <c r="AD28" s="80" t="s">
        <v>52</v>
      </c>
      <c r="AE28" s="79" t="s">
        <v>65</v>
      </c>
      <c r="AF28" s="79" t="s">
        <v>66</v>
      </c>
      <c r="AG28" s="80" t="s">
        <v>67</v>
      </c>
      <c r="AH28" s="80" t="s">
        <v>68</v>
      </c>
      <c r="BI28" s="327">
        <f t="shared" si="7"/>
        <v>2.1006371667672825E-3</v>
      </c>
      <c r="BJ28" s="327">
        <f t="shared" si="8"/>
        <v>1.937117353603452E-3</v>
      </c>
      <c r="BK28" s="327">
        <f t="shared" si="9"/>
        <v>0.13657806401232669</v>
      </c>
      <c r="BL28" s="327">
        <f t="shared" si="10"/>
        <v>-0.13237678967879213</v>
      </c>
      <c r="BM28" s="327">
        <f t="shared" si="11"/>
        <v>7.8724615019359984E-2</v>
      </c>
      <c r="BN28" s="327">
        <f t="shared" si="12"/>
        <v>-7.4850380312153075E-2</v>
      </c>
    </row>
    <row r="29" spans="2:66" x14ac:dyDescent="0.3">
      <c r="B29" s="69">
        <v>41876</v>
      </c>
      <c r="C29" s="57">
        <v>29.7813804</v>
      </c>
      <c r="D29" s="57">
        <v>58892.2</v>
      </c>
      <c r="E29" s="19"/>
      <c r="F29" s="48">
        <f t="shared" si="0"/>
        <v>6.3521531453978319E-3</v>
      </c>
      <c r="G29" s="48">
        <f t="shared" si="1"/>
        <v>4.2974837777336905E-2</v>
      </c>
      <c r="I29" s="48">
        <f t="shared" si="2"/>
        <v>6.3320632517777737E-3</v>
      </c>
      <c r="J29" s="48">
        <f t="shared" si="3"/>
        <v>4.2077050873682902E-2</v>
      </c>
      <c r="P29" s="26">
        <f t="shared" si="4"/>
        <v>6.3320632517777737E-3</v>
      </c>
      <c r="Q29" s="26">
        <f t="shared" si="5"/>
        <v>4.2077050873682902E-2</v>
      </c>
      <c r="S29" s="69">
        <v>41876</v>
      </c>
      <c r="T29" s="48">
        <v>6.3320632517777737E-3</v>
      </c>
      <c r="U29" s="48">
        <v>4.2077050873682902E-2</v>
      </c>
      <c r="V29" s="300"/>
      <c r="W29" s="69">
        <v>43073</v>
      </c>
      <c r="X29" s="48">
        <v>-2.5546712779321266E-2</v>
      </c>
      <c r="Y29" s="48">
        <v>-2.0794736117194138E-2</v>
      </c>
      <c r="Z29" s="300"/>
      <c r="AA29" s="300"/>
      <c r="AB29" s="62" t="s">
        <v>58</v>
      </c>
      <c r="AC29" s="94">
        <v>9.3165609831291022E-4</v>
      </c>
      <c r="AD29" s="81">
        <v>2.4599258465884274E-3</v>
      </c>
      <c r="AE29" s="62">
        <v>0.3787334075964065</v>
      </c>
      <c r="AF29" s="83">
        <v>0.70542859615588172</v>
      </c>
      <c r="AG29" s="62">
        <v>-3.9294586997523119E-3</v>
      </c>
      <c r="AH29" s="62">
        <v>5.7927708963781323E-3</v>
      </c>
      <c r="BI29" s="327">
        <f t="shared" si="7"/>
        <v>2.1006371667672825E-3</v>
      </c>
      <c r="BJ29" s="327">
        <f t="shared" si="8"/>
        <v>1.937117353603452E-3</v>
      </c>
      <c r="BK29" s="327">
        <f t="shared" si="9"/>
        <v>0.13657806401232669</v>
      </c>
      <c r="BL29" s="327">
        <f t="shared" si="10"/>
        <v>-0.13237678967879213</v>
      </c>
      <c r="BM29" s="327">
        <f t="shared" si="11"/>
        <v>7.8724615019359984E-2</v>
      </c>
      <c r="BN29" s="327">
        <f t="shared" si="12"/>
        <v>-7.4850380312153075E-2</v>
      </c>
    </row>
    <row r="30" spans="2:66" ht="15" thickBot="1" x14ac:dyDescent="0.35">
      <c r="B30" s="69">
        <v>41883</v>
      </c>
      <c r="C30" s="57">
        <v>30.489833599999997</v>
      </c>
      <c r="D30" s="57">
        <v>60698.400000000001</v>
      </c>
      <c r="E30" s="19"/>
      <c r="F30" s="48">
        <f t="shared" si="0"/>
        <v>2.3788460792770971E-2</v>
      </c>
      <c r="G30" s="48">
        <f t="shared" si="1"/>
        <v>3.0669596313263936E-2</v>
      </c>
      <c r="I30" s="48">
        <f t="shared" si="2"/>
        <v>2.350992401940943E-2</v>
      </c>
      <c r="J30" s="48">
        <f t="shared" si="3"/>
        <v>3.0208684530319604E-2</v>
      </c>
      <c r="P30" s="26">
        <f t="shared" si="4"/>
        <v>2.350992401940943E-2</v>
      </c>
      <c r="Q30" s="26">
        <f t="shared" si="5"/>
        <v>3.0208684530319604E-2</v>
      </c>
      <c r="S30" s="69">
        <v>41883</v>
      </c>
      <c r="T30" s="48">
        <v>2.350992401940943E-2</v>
      </c>
      <c r="U30" s="48">
        <v>3.0208684530319604E-2</v>
      </c>
      <c r="V30" s="300"/>
      <c r="W30" s="69">
        <v>43080</v>
      </c>
      <c r="X30" s="48">
        <v>1.4480160048535119E-2</v>
      </c>
      <c r="Y30" s="48">
        <v>-9.1209048106208183E-4</v>
      </c>
      <c r="Z30" s="300"/>
      <c r="AA30" s="300"/>
      <c r="AB30" s="63" t="s">
        <v>69</v>
      </c>
      <c r="AC30" s="95">
        <v>0.7025872670746901</v>
      </c>
      <c r="AD30" s="82">
        <v>0.11302595290013079</v>
      </c>
      <c r="AE30" s="63">
        <v>6.2161587586480511</v>
      </c>
      <c r="AF30" s="84">
        <v>4.9260601039672904E-9</v>
      </c>
      <c r="AG30" s="63">
        <v>0.47923413918661417</v>
      </c>
      <c r="AH30" s="63">
        <v>0.92594039496276603</v>
      </c>
      <c r="BI30" s="327">
        <f t="shared" si="7"/>
        <v>2.1006371667672825E-3</v>
      </c>
      <c r="BJ30" s="327">
        <f t="shared" si="8"/>
        <v>1.937117353603452E-3</v>
      </c>
      <c r="BK30" s="327">
        <f t="shared" si="9"/>
        <v>0.13657806401232669</v>
      </c>
      <c r="BL30" s="327">
        <f t="shared" si="10"/>
        <v>-0.13237678967879213</v>
      </c>
      <c r="BM30" s="327">
        <f t="shared" si="11"/>
        <v>7.8724615019359984E-2</v>
      </c>
      <c r="BN30" s="327">
        <f t="shared" si="12"/>
        <v>-7.4850380312153075E-2</v>
      </c>
    </row>
    <row r="31" spans="2:66" x14ac:dyDescent="0.3">
      <c r="B31" s="69">
        <v>41890</v>
      </c>
      <c r="C31" s="57">
        <v>30.816086800000004</v>
      </c>
      <c r="D31" s="57">
        <v>60881.4</v>
      </c>
      <c r="E31" s="19"/>
      <c r="F31" s="48">
        <f t="shared" si="0"/>
        <v>1.0700392933597591E-2</v>
      </c>
      <c r="G31" s="48">
        <f t="shared" si="1"/>
        <v>3.0149064884741339E-3</v>
      </c>
      <c r="I31" s="48">
        <f t="shared" si="2"/>
        <v>1.0643548872123055E-2</v>
      </c>
      <c r="J31" s="48">
        <f t="shared" si="3"/>
        <v>3.0103707721273326E-3</v>
      </c>
      <c r="P31" s="26">
        <f t="shared" si="4"/>
        <v>1.0643548872123055E-2</v>
      </c>
      <c r="Q31" s="26">
        <f t="shared" si="5"/>
        <v>3.0103707721273326E-3</v>
      </c>
      <c r="S31" s="69">
        <v>41890</v>
      </c>
      <c r="T31" s="48">
        <v>1.0643548872123055E-2</v>
      </c>
      <c r="U31" s="48">
        <v>3.0103707721273326E-3</v>
      </c>
      <c r="V31" s="300"/>
      <c r="W31" s="69">
        <v>43087</v>
      </c>
      <c r="X31" s="48">
        <v>-1.0949114009908133E-2</v>
      </c>
      <c r="Y31" s="48">
        <v>2.8735612523834099E-3</v>
      </c>
      <c r="Z31" s="300"/>
      <c r="AA31" s="300"/>
      <c r="AB31" s="56" t="s">
        <v>110</v>
      </c>
      <c r="AC31" s="85">
        <f>AC30-B8</f>
        <v>0</v>
      </c>
      <c r="AD31" s="37"/>
      <c r="AE31" s="37"/>
      <c r="AF31" s="37"/>
      <c r="AG31" s="37"/>
      <c r="AH31" s="37"/>
      <c r="BI31" s="327">
        <f t="shared" si="7"/>
        <v>2.1006371667672825E-3</v>
      </c>
      <c r="BJ31" s="327">
        <f t="shared" si="8"/>
        <v>1.937117353603452E-3</v>
      </c>
      <c r="BK31" s="327">
        <f t="shared" si="9"/>
        <v>0.13657806401232669</v>
      </c>
      <c r="BL31" s="327">
        <f t="shared" si="10"/>
        <v>-0.13237678967879213</v>
      </c>
      <c r="BM31" s="327">
        <f t="shared" si="11"/>
        <v>7.8724615019359984E-2</v>
      </c>
      <c r="BN31" s="327">
        <f t="shared" si="12"/>
        <v>-7.4850380312153075E-2</v>
      </c>
    </row>
    <row r="32" spans="2:66" x14ac:dyDescent="0.3">
      <c r="B32" s="69">
        <v>41897</v>
      </c>
      <c r="C32" s="57">
        <v>30.677833600000003</v>
      </c>
      <c r="D32" s="57">
        <v>58017.8</v>
      </c>
      <c r="E32" s="19"/>
      <c r="F32" s="48">
        <f t="shared" si="0"/>
        <v>-4.4863970204029879E-3</v>
      </c>
      <c r="G32" s="48">
        <f t="shared" si="1"/>
        <v>-4.7035712056555878E-2</v>
      </c>
      <c r="I32" s="48">
        <f t="shared" si="2"/>
        <v>-4.4964911015333764E-3</v>
      </c>
      <c r="J32" s="48">
        <f t="shared" si="3"/>
        <v>-4.8177849331814196E-2</v>
      </c>
      <c r="P32" s="26">
        <f t="shared" si="4"/>
        <v>-4.4964911015333764E-3</v>
      </c>
      <c r="Q32" s="26">
        <f t="shared" si="5"/>
        <v>-4.8177849331814196E-2</v>
      </c>
      <c r="S32" s="69">
        <v>41897</v>
      </c>
      <c r="T32" s="48">
        <v>-4.4964911015333764E-3</v>
      </c>
      <c r="U32" s="48">
        <v>-4.8177849331814196E-2</v>
      </c>
      <c r="V32" s="300"/>
      <c r="W32" s="69">
        <v>43094</v>
      </c>
      <c r="X32" s="48">
        <v>4.0958490997959002E-3</v>
      </c>
      <c r="Y32" s="48">
        <v>1.5173570101991742E-2</v>
      </c>
      <c r="Z32" s="300"/>
      <c r="AA32" s="300"/>
      <c r="AB32" s="56" t="s">
        <v>111</v>
      </c>
      <c r="AC32" s="96">
        <f>CORREL(X15:X1000,Y15:Y1000)*STDEVP(X15:X1000)/STDEVP(Y15:Y1000)-AC30</f>
        <v>0</v>
      </c>
      <c r="AD32" s="37"/>
      <c r="AE32" s="37"/>
      <c r="AF32" s="37"/>
      <c r="AG32" s="37"/>
      <c r="AH32" s="37"/>
      <c r="BI32" s="327">
        <f t="shared" si="7"/>
        <v>2.1006371667672825E-3</v>
      </c>
      <c r="BJ32" s="327">
        <f t="shared" si="8"/>
        <v>1.937117353603452E-3</v>
      </c>
      <c r="BK32" s="327">
        <f t="shared" si="9"/>
        <v>0.13657806401232669</v>
      </c>
      <c r="BL32" s="327">
        <f t="shared" si="10"/>
        <v>-0.13237678967879213</v>
      </c>
      <c r="BM32" s="327">
        <f t="shared" si="11"/>
        <v>7.8724615019359984E-2</v>
      </c>
      <c r="BN32" s="327">
        <f t="shared" si="12"/>
        <v>-7.4850380312153075E-2</v>
      </c>
    </row>
    <row r="33" spans="2:66" x14ac:dyDescent="0.3">
      <c r="B33" s="69">
        <v>41904</v>
      </c>
      <c r="C33" s="57">
        <v>27.561250999999999</v>
      </c>
      <c r="D33" s="57">
        <v>58240.800000000003</v>
      </c>
      <c r="E33" s="19"/>
      <c r="F33" s="48">
        <f t="shared" si="0"/>
        <v>-0.10159070032898299</v>
      </c>
      <c r="G33" s="48">
        <f t="shared" si="1"/>
        <v>3.8436479838945825E-3</v>
      </c>
      <c r="I33" s="48">
        <f t="shared" si="2"/>
        <v>-0.10712952424124604</v>
      </c>
      <c r="J33" s="48">
        <f t="shared" si="3"/>
        <v>3.8362800427955762E-3</v>
      </c>
      <c r="P33" s="26">
        <f t="shared" si="4"/>
        <v>-0.10712952424124604</v>
      </c>
      <c r="Q33" s="26">
        <f t="shared" si="5"/>
        <v>3.8362800427955762E-3</v>
      </c>
      <c r="S33" s="69">
        <v>41904</v>
      </c>
      <c r="T33" s="48">
        <v>-0.10712952424124604</v>
      </c>
      <c r="U33" s="48">
        <v>3.8362800427955762E-3</v>
      </c>
      <c r="V33" s="300"/>
      <c r="W33" s="69">
        <v>43101</v>
      </c>
      <c r="X33" s="48">
        <v>3.2817057343088367E-2</v>
      </c>
      <c r="Y33" s="48">
        <v>2.7285977874601498E-2</v>
      </c>
      <c r="Z33" s="300"/>
      <c r="AA33" s="300"/>
      <c r="AB33" s="56" t="s">
        <v>6190</v>
      </c>
      <c r="AC33" s="96">
        <f>(_xlfn.COVARIANCE.P(Y15:Y10000,X15:X10000))/VARP(Y15:Y10000)-AC30</f>
        <v>0</v>
      </c>
      <c r="BI33" s="327">
        <f t="shared" si="7"/>
        <v>2.1006371667672825E-3</v>
      </c>
      <c r="BJ33" s="327">
        <f t="shared" si="8"/>
        <v>1.937117353603452E-3</v>
      </c>
      <c r="BK33" s="327">
        <f t="shared" si="9"/>
        <v>0.13657806401232669</v>
      </c>
      <c r="BL33" s="327">
        <f t="shared" si="10"/>
        <v>-0.13237678967879213</v>
      </c>
      <c r="BM33" s="327">
        <f t="shared" si="11"/>
        <v>7.8724615019359984E-2</v>
      </c>
      <c r="BN33" s="327">
        <f t="shared" si="12"/>
        <v>-7.4850380312153075E-2</v>
      </c>
    </row>
    <row r="34" spans="2:66" x14ac:dyDescent="0.3">
      <c r="B34" s="69">
        <v>41911</v>
      </c>
      <c r="C34" s="57">
        <v>26.177118400000001</v>
      </c>
      <c r="D34" s="57">
        <v>56232.800000000003</v>
      </c>
      <c r="E34" s="19"/>
      <c r="F34" s="48">
        <f t="shared" si="0"/>
        <v>-5.0220238551580865E-2</v>
      </c>
      <c r="G34" s="48">
        <f t="shared" si="1"/>
        <v>-3.4477548385324353E-2</v>
      </c>
      <c r="I34" s="48">
        <f t="shared" si="2"/>
        <v>-5.152515131858719E-2</v>
      </c>
      <c r="J34" s="48">
        <f t="shared" si="3"/>
        <v>-3.5085923510630383E-2</v>
      </c>
      <c r="P34" s="26">
        <f t="shared" si="4"/>
        <v>-5.152515131858719E-2</v>
      </c>
      <c r="Q34" s="26">
        <f t="shared" si="5"/>
        <v>-3.5085923510630383E-2</v>
      </c>
      <c r="S34" s="69">
        <v>41911</v>
      </c>
      <c r="T34" s="48">
        <v>-5.152515131858719E-2</v>
      </c>
      <c r="U34" s="48">
        <v>-3.5085923510630383E-2</v>
      </c>
      <c r="V34" s="300"/>
      <c r="W34" s="69">
        <v>43108</v>
      </c>
      <c r="X34" s="48">
        <v>-3.904975638942541E-3</v>
      </c>
      <c r="Y34" s="48">
        <v>3.1738273556156667E-2</v>
      </c>
      <c r="Z34" s="300"/>
      <c r="AA34" s="300"/>
      <c r="BI34" s="327">
        <f t="shared" si="7"/>
        <v>2.1006371667672825E-3</v>
      </c>
      <c r="BJ34" s="327">
        <f t="shared" si="8"/>
        <v>1.937117353603452E-3</v>
      </c>
      <c r="BK34" s="327">
        <f t="shared" si="9"/>
        <v>0.13657806401232669</v>
      </c>
      <c r="BL34" s="327">
        <f t="shared" si="10"/>
        <v>-0.13237678967879213</v>
      </c>
      <c r="BM34" s="327">
        <f t="shared" si="11"/>
        <v>7.8724615019359984E-2</v>
      </c>
      <c r="BN34" s="327">
        <f t="shared" si="12"/>
        <v>-7.4850380312153075E-2</v>
      </c>
    </row>
    <row r="35" spans="2:66" x14ac:dyDescent="0.3">
      <c r="B35" s="69">
        <v>41918</v>
      </c>
      <c r="C35" s="57">
        <v>24.3759096</v>
      </c>
      <c r="D35" s="57">
        <v>54429.8</v>
      </c>
      <c r="E35" s="19"/>
      <c r="F35" s="48">
        <f t="shared" si="0"/>
        <v>-6.8808520956225694E-2</v>
      </c>
      <c r="G35" s="48">
        <f t="shared" si="1"/>
        <v>-3.2063137528275276E-2</v>
      </c>
      <c r="I35" s="48">
        <f t="shared" si="2"/>
        <v>-7.1290352558240608E-2</v>
      </c>
      <c r="J35" s="48">
        <f t="shared" si="3"/>
        <v>-3.2588418552077177E-2</v>
      </c>
      <c r="P35" s="26">
        <f t="shared" si="4"/>
        <v>-7.1290352558240608E-2</v>
      </c>
      <c r="Q35" s="26">
        <f t="shared" si="5"/>
        <v>-3.2588418552077177E-2</v>
      </c>
      <c r="S35" s="69">
        <v>41918</v>
      </c>
      <c r="T35" s="48">
        <v>-7.1290352558240608E-2</v>
      </c>
      <c r="U35" s="48">
        <v>-3.2588418552077177E-2</v>
      </c>
      <c r="V35" s="300"/>
      <c r="W35" s="69">
        <v>43115</v>
      </c>
      <c r="X35" s="48">
        <v>3.4046288000201107E-3</v>
      </c>
      <c r="Y35" s="48">
        <v>6.4628119950170693E-3</v>
      </c>
      <c r="Z35" s="300"/>
      <c r="AA35" s="300"/>
      <c r="AB35" s="75" t="s">
        <v>6216</v>
      </c>
      <c r="BI35" s="327">
        <f t="shared" si="7"/>
        <v>2.1006371667672825E-3</v>
      </c>
      <c r="BJ35" s="327">
        <f t="shared" si="8"/>
        <v>1.937117353603452E-3</v>
      </c>
      <c r="BK35" s="327">
        <f t="shared" si="9"/>
        <v>0.13657806401232669</v>
      </c>
      <c r="BL35" s="327">
        <f t="shared" si="10"/>
        <v>-0.13237678967879213</v>
      </c>
      <c r="BM35" s="327">
        <f t="shared" si="11"/>
        <v>7.8724615019359984E-2</v>
      </c>
      <c r="BN35" s="327">
        <f t="shared" si="12"/>
        <v>-7.4850380312153075E-2</v>
      </c>
    </row>
    <row r="36" spans="2:66" x14ac:dyDescent="0.3">
      <c r="B36" s="69">
        <v>41925</v>
      </c>
      <c r="C36" s="57">
        <v>25.265560000000001</v>
      </c>
      <c r="D36" s="57">
        <v>57006.2</v>
      </c>
      <c r="E36" s="19"/>
      <c r="F36" s="48">
        <f t="shared" si="0"/>
        <v>3.6497115988648021E-2</v>
      </c>
      <c r="G36" s="48">
        <f t="shared" si="1"/>
        <v>4.7334364631139492E-2</v>
      </c>
      <c r="I36" s="48">
        <f t="shared" si="2"/>
        <v>3.5846870437967082E-2</v>
      </c>
      <c r="J36" s="48">
        <f t="shared" si="3"/>
        <v>4.6248235854019666E-2</v>
      </c>
      <c r="P36" s="26">
        <f t="shared" si="4"/>
        <v>3.5846870437967082E-2</v>
      </c>
      <c r="Q36" s="26">
        <f t="shared" si="5"/>
        <v>4.6248235854019666E-2</v>
      </c>
      <c r="S36" s="69">
        <v>41925</v>
      </c>
      <c r="T36" s="48">
        <v>3.5846870437967082E-2</v>
      </c>
      <c r="U36" s="48">
        <v>4.6248235854019666E-2</v>
      </c>
      <c r="V36" s="300"/>
      <c r="W36" s="69">
        <v>43122</v>
      </c>
      <c r="X36" s="48">
        <v>2.0279019988780352E-2</v>
      </c>
      <c r="Y36" s="48">
        <v>2.335909110394525E-2</v>
      </c>
      <c r="Z36" s="300"/>
      <c r="AA36" s="300"/>
      <c r="AB36" s="310" t="s">
        <v>6191</v>
      </c>
      <c r="AC36" s="310"/>
      <c r="AD36" s="310"/>
      <c r="AE36" s="310"/>
      <c r="AF36" s="310"/>
      <c r="AG36" s="19"/>
      <c r="AH36" s="19"/>
      <c r="AI36" s="19"/>
      <c r="BI36" s="327">
        <f t="shared" si="7"/>
        <v>2.1006371667672825E-3</v>
      </c>
      <c r="BJ36" s="327">
        <f t="shared" si="8"/>
        <v>1.937117353603452E-3</v>
      </c>
      <c r="BK36" s="327">
        <f t="shared" si="9"/>
        <v>0.13657806401232669</v>
      </c>
      <c r="BL36" s="327">
        <f t="shared" si="10"/>
        <v>-0.13237678967879213</v>
      </c>
      <c r="BM36" s="327">
        <f t="shared" si="11"/>
        <v>7.8724615019359984E-2</v>
      </c>
      <c r="BN36" s="327">
        <f t="shared" si="12"/>
        <v>-7.4850380312153075E-2</v>
      </c>
    </row>
    <row r="37" spans="2:66" x14ac:dyDescent="0.3">
      <c r="B37" s="69">
        <v>41932</v>
      </c>
      <c r="C37" s="57">
        <v>25.469183000000005</v>
      </c>
      <c r="D37" s="57">
        <v>55695</v>
      </c>
      <c r="E37" s="19"/>
      <c r="F37" s="48">
        <f t="shared" si="0"/>
        <v>8.0593107772004569E-3</v>
      </c>
      <c r="G37" s="48">
        <f t="shared" si="1"/>
        <v>-2.3001006908020427E-2</v>
      </c>
      <c r="I37" s="48">
        <f t="shared" si="2"/>
        <v>8.0270079749151218E-3</v>
      </c>
      <c r="J37" s="48">
        <f t="shared" si="3"/>
        <v>-2.326965755198409E-2</v>
      </c>
      <c r="P37" s="26">
        <f t="shared" si="4"/>
        <v>8.0270079749151218E-3</v>
      </c>
      <c r="Q37" s="26">
        <f t="shared" si="5"/>
        <v>-2.326965755198409E-2</v>
      </c>
      <c r="S37" s="69">
        <v>41932</v>
      </c>
      <c r="T37" s="48">
        <v>8.0270079749151218E-3</v>
      </c>
      <c r="U37" s="48">
        <v>-2.326965755198409E-2</v>
      </c>
      <c r="V37" s="300"/>
      <c r="W37" s="69">
        <v>43129</v>
      </c>
      <c r="X37" s="48">
        <v>3.0586320500472133E-2</v>
      </c>
      <c r="Y37" s="48">
        <v>3.2452229715975375E-2</v>
      </c>
      <c r="Z37" s="300"/>
      <c r="AA37" s="300"/>
      <c r="AB37" s="310" t="s">
        <v>6217</v>
      </c>
      <c r="AC37" s="310"/>
      <c r="AD37" s="310"/>
      <c r="AE37" s="310"/>
      <c r="AF37" s="310"/>
      <c r="AG37" s="19"/>
      <c r="AH37" s="19"/>
      <c r="AI37" s="19"/>
      <c r="BI37" s="327">
        <f t="shared" si="7"/>
        <v>2.1006371667672825E-3</v>
      </c>
      <c r="BJ37" s="327">
        <f t="shared" si="8"/>
        <v>1.937117353603452E-3</v>
      </c>
      <c r="BK37" s="327">
        <f t="shared" si="9"/>
        <v>0.13657806401232669</v>
      </c>
      <c r="BL37" s="327">
        <f t="shared" si="10"/>
        <v>-0.13237678967879213</v>
      </c>
      <c r="BM37" s="327">
        <f t="shared" si="11"/>
        <v>7.8724615019359984E-2</v>
      </c>
      <c r="BN37" s="327">
        <f t="shared" si="12"/>
        <v>-7.4850380312153075E-2</v>
      </c>
    </row>
    <row r="38" spans="2:66" x14ac:dyDescent="0.3">
      <c r="B38" s="69">
        <v>41939</v>
      </c>
      <c r="C38" s="57">
        <v>23.519167200000002</v>
      </c>
      <c r="D38" s="57">
        <v>51600.2</v>
      </c>
      <c r="E38" s="19"/>
      <c r="F38" s="48">
        <f t="shared" si="0"/>
        <v>-7.6563735868559357E-2</v>
      </c>
      <c r="G38" s="48">
        <f t="shared" si="1"/>
        <v>-7.3521860131071093E-2</v>
      </c>
      <c r="I38" s="48">
        <f t="shared" si="2"/>
        <v>-7.9653497283333846E-2</v>
      </c>
      <c r="J38" s="48">
        <f t="shared" si="3"/>
        <v>-7.6364827848155431E-2</v>
      </c>
      <c r="P38" s="26">
        <f t="shared" si="4"/>
        <v>-7.9653497283333846E-2</v>
      </c>
      <c r="Q38" s="26" t="str">
        <f t="shared" si="5"/>
        <v/>
      </c>
      <c r="S38" s="69">
        <v>41946</v>
      </c>
      <c r="T38" s="48">
        <v>-7.8667904322776552E-2</v>
      </c>
      <c r="U38" s="48">
        <v>2.409109163491328E-2</v>
      </c>
      <c r="V38" s="300"/>
      <c r="W38" s="69">
        <v>43136</v>
      </c>
      <c r="X38" s="48">
        <v>-5.1350763284250872E-3</v>
      </c>
      <c r="Y38" s="48">
        <v>6.0981630848041188E-3</v>
      </c>
      <c r="Z38" s="300"/>
      <c r="AA38" s="300"/>
      <c r="AB38" s="310" t="s">
        <v>6192</v>
      </c>
      <c r="AC38" s="310"/>
      <c r="AD38" s="310"/>
      <c r="AE38" s="310"/>
      <c r="AF38" s="310"/>
      <c r="AG38" s="19"/>
      <c r="AH38" s="19"/>
      <c r="AI38" s="19"/>
      <c r="BI38" s="327">
        <f t="shared" si="7"/>
        <v>2.1006371667672825E-3</v>
      </c>
      <c r="BJ38" s="327">
        <f t="shared" si="8"/>
        <v>1.937117353603452E-3</v>
      </c>
      <c r="BK38" s="327">
        <f t="shared" si="9"/>
        <v>0.13657806401232669</v>
      </c>
      <c r="BL38" s="327">
        <f t="shared" si="10"/>
        <v>-0.13237678967879213</v>
      </c>
      <c r="BM38" s="327">
        <f t="shared" si="11"/>
        <v>7.8724615019359984E-2</v>
      </c>
      <c r="BN38" s="327">
        <f t="shared" si="12"/>
        <v>-7.4850380312153075E-2</v>
      </c>
    </row>
    <row r="39" spans="2:66" x14ac:dyDescent="0.3">
      <c r="B39" s="69">
        <v>41946</v>
      </c>
      <c r="C39" s="57">
        <v>21.739868000000001</v>
      </c>
      <c r="D39" s="57">
        <v>52858.400000000001</v>
      </c>
      <c r="E39" s="19"/>
      <c r="F39" s="48">
        <f t="shared" si="0"/>
        <v>-7.5653154929737454E-2</v>
      </c>
      <c r="G39" s="48">
        <f t="shared" si="1"/>
        <v>2.4383626420052762E-2</v>
      </c>
      <c r="I39" s="48">
        <f t="shared" si="2"/>
        <v>-7.8667904322776552E-2</v>
      </c>
      <c r="J39" s="48">
        <f t="shared" si="3"/>
        <v>2.409109163491328E-2</v>
      </c>
      <c r="P39" s="26">
        <f t="shared" si="4"/>
        <v>-7.8667904322776552E-2</v>
      </c>
      <c r="Q39" s="26">
        <f t="shared" si="5"/>
        <v>2.409109163491328E-2</v>
      </c>
      <c r="S39" s="69">
        <v>41953</v>
      </c>
      <c r="T39" s="48">
        <v>-8.7273368236846754E-2</v>
      </c>
      <c r="U39" s="48">
        <v>8.9461364810249668E-3</v>
      </c>
      <c r="V39" s="300"/>
      <c r="W39" s="69">
        <v>43143</v>
      </c>
      <c r="X39" s="48">
        <v>-2.5246020403188983E-2</v>
      </c>
      <c r="Y39" s="48">
        <v>-2.2654712929304703E-2</v>
      </c>
      <c r="Z39" s="300"/>
      <c r="AA39" s="300"/>
      <c r="AB39" s="310" t="s">
        <v>6193</v>
      </c>
      <c r="AC39" s="310"/>
      <c r="AD39" s="310"/>
      <c r="AE39" s="310"/>
      <c r="AF39" s="310"/>
      <c r="AG39" s="19"/>
      <c r="AH39" s="19"/>
      <c r="AI39" s="19"/>
      <c r="BI39" s="327">
        <f t="shared" si="7"/>
        <v>2.1006371667672825E-3</v>
      </c>
      <c r="BJ39" s="327">
        <f t="shared" si="8"/>
        <v>1.937117353603452E-3</v>
      </c>
      <c r="BK39" s="327">
        <f t="shared" si="9"/>
        <v>0.13657806401232669</v>
      </c>
      <c r="BL39" s="327">
        <f t="shared" si="10"/>
        <v>-0.13237678967879213</v>
      </c>
      <c r="BM39" s="327">
        <f t="shared" si="11"/>
        <v>7.8724615019359984E-2</v>
      </c>
      <c r="BN39" s="327">
        <f t="shared" si="12"/>
        <v>-7.4850380312153075E-2</v>
      </c>
    </row>
    <row r="40" spans="2:66" x14ac:dyDescent="0.3">
      <c r="B40" s="69">
        <v>41953</v>
      </c>
      <c r="C40" s="57">
        <v>19.922992000000001</v>
      </c>
      <c r="D40" s="57">
        <v>53333.4</v>
      </c>
      <c r="E40" s="19"/>
      <c r="F40" s="48">
        <f t="shared" si="0"/>
        <v>-8.3573460519631548E-2</v>
      </c>
      <c r="G40" s="48">
        <f t="shared" si="1"/>
        <v>8.9862727589180569E-3</v>
      </c>
      <c r="I40" s="48">
        <f t="shared" si="2"/>
        <v>-8.7273368236846754E-2</v>
      </c>
      <c r="J40" s="48">
        <f t="shared" si="3"/>
        <v>8.9461364810249668E-3</v>
      </c>
      <c r="P40" s="26">
        <f t="shared" si="4"/>
        <v>-8.7273368236846754E-2</v>
      </c>
      <c r="Q40" s="26">
        <f t="shared" si="5"/>
        <v>8.9461364810249668E-3</v>
      </c>
      <c r="S40" s="69">
        <v>41960</v>
      </c>
      <c r="T40" s="48">
        <v>-5.3530028287405343E-2</v>
      </c>
      <c r="U40" s="48">
        <v>-2.4058314593010281E-2</v>
      </c>
      <c r="V40" s="300"/>
      <c r="W40" s="69">
        <v>43150</v>
      </c>
      <c r="X40" s="48">
        <v>1.6026212343078966E-2</v>
      </c>
      <c r="Y40" s="48">
        <v>2.7135397751701557E-2</v>
      </c>
      <c r="Z40" s="300"/>
      <c r="AA40" s="300"/>
      <c r="AB40" s="310" t="s">
        <v>6194</v>
      </c>
      <c r="AC40" s="310"/>
      <c r="AD40" s="310"/>
      <c r="AE40" s="310"/>
      <c r="AF40" s="310"/>
      <c r="AG40" s="19"/>
      <c r="AH40" s="19"/>
      <c r="AI40" s="19"/>
      <c r="BI40" s="327">
        <f t="shared" si="7"/>
        <v>2.1006371667672825E-3</v>
      </c>
      <c r="BJ40" s="327">
        <f t="shared" si="8"/>
        <v>1.937117353603452E-3</v>
      </c>
      <c r="BK40" s="327">
        <f t="shared" si="9"/>
        <v>0.13657806401232669</v>
      </c>
      <c r="BL40" s="327">
        <f t="shared" si="10"/>
        <v>-0.13237678967879213</v>
      </c>
      <c r="BM40" s="327">
        <f t="shared" si="11"/>
        <v>7.8724615019359984E-2</v>
      </c>
      <c r="BN40" s="327">
        <f t="shared" si="12"/>
        <v>-7.4850380312153075E-2</v>
      </c>
    </row>
    <row r="41" spans="2:66" x14ac:dyDescent="0.3">
      <c r="B41" s="69">
        <v>41960</v>
      </c>
      <c r="C41" s="57">
        <v>18.8845554</v>
      </c>
      <c r="D41" s="57">
        <v>52065.599999999999</v>
      </c>
      <c r="E41" s="19"/>
      <c r="F41" s="48">
        <f t="shared" si="0"/>
        <v>-5.2122522560868356E-2</v>
      </c>
      <c r="G41" s="48">
        <f t="shared" si="1"/>
        <v>-2.377122028597467E-2</v>
      </c>
      <c r="I41" s="48">
        <f t="shared" si="2"/>
        <v>-5.3530028287405343E-2</v>
      </c>
      <c r="J41" s="48">
        <f t="shared" si="3"/>
        <v>-2.4058314593010281E-2</v>
      </c>
      <c r="P41" s="26">
        <f t="shared" si="4"/>
        <v>-5.3530028287405343E-2</v>
      </c>
      <c r="Q41" s="26">
        <f t="shared" si="5"/>
        <v>-2.4058314593010281E-2</v>
      </c>
      <c r="S41" s="69">
        <v>41967</v>
      </c>
      <c r="T41" s="48">
        <v>3.3537209821373833E-3</v>
      </c>
      <c r="U41" s="48">
        <v>4.0895744912087549E-2</v>
      </c>
      <c r="V41" s="300"/>
      <c r="W41" s="69">
        <v>43157</v>
      </c>
      <c r="X41" s="48">
        <v>6.3692168107656738E-3</v>
      </c>
      <c r="Y41" s="48">
        <v>2.5244779518218984E-2</v>
      </c>
      <c r="Z41" s="300"/>
      <c r="AA41" s="300"/>
      <c r="AB41" s="310"/>
      <c r="AC41" s="310"/>
      <c r="AD41" s="310"/>
      <c r="AE41" s="310"/>
      <c r="AF41" s="310"/>
      <c r="AG41" s="19"/>
      <c r="AH41" s="19"/>
      <c r="AI41" s="19"/>
      <c r="BI41" s="327">
        <f t="shared" si="7"/>
        <v>2.1006371667672825E-3</v>
      </c>
      <c r="BJ41" s="327">
        <f t="shared" si="8"/>
        <v>1.937117353603452E-3</v>
      </c>
      <c r="BK41" s="327">
        <f t="shared" si="9"/>
        <v>0.13657806401232669</v>
      </c>
      <c r="BL41" s="327">
        <f t="shared" si="10"/>
        <v>-0.13237678967879213</v>
      </c>
      <c r="BM41" s="327">
        <f t="shared" si="11"/>
        <v>7.8724615019359984E-2</v>
      </c>
      <c r="BN41" s="327">
        <f t="shared" si="12"/>
        <v>-7.4850380312153075E-2</v>
      </c>
    </row>
    <row r="42" spans="2:66" x14ac:dyDescent="0.3">
      <c r="B42" s="69">
        <v>41967</v>
      </c>
      <c r="C42" s="57">
        <v>18.947995250000002</v>
      </c>
      <c r="D42" s="57">
        <v>54239</v>
      </c>
      <c r="E42" s="19"/>
      <c r="F42" s="48">
        <f t="shared" si="0"/>
        <v>3.3593509964233714E-3</v>
      </c>
      <c r="G42" s="48">
        <f t="shared" si="1"/>
        <v>4.1743492824436901E-2</v>
      </c>
      <c r="I42" s="48">
        <f t="shared" si="2"/>
        <v>3.3537209821373833E-3</v>
      </c>
      <c r="J42" s="48">
        <f t="shared" si="3"/>
        <v>4.0895744912087549E-2</v>
      </c>
      <c r="P42" s="26">
        <f t="shared" si="4"/>
        <v>3.3537209821373833E-3</v>
      </c>
      <c r="Q42" s="26">
        <f t="shared" si="5"/>
        <v>4.0895744912087549E-2</v>
      </c>
      <c r="S42" s="69">
        <v>41974</v>
      </c>
      <c r="T42" s="48">
        <v>2.0090755593498981E-2</v>
      </c>
      <c r="U42" s="48">
        <v>4.1397260668957292E-3</v>
      </c>
      <c r="V42" s="300"/>
      <c r="W42" s="69">
        <v>43164</v>
      </c>
      <c r="X42" s="48">
        <v>-1.6177328675096448E-3</v>
      </c>
      <c r="Y42" s="48">
        <v>-9.060782721501839E-3</v>
      </c>
      <c r="Z42" s="300"/>
      <c r="AA42" s="300"/>
      <c r="AB42" s="310"/>
      <c r="AC42" s="311" t="s">
        <v>6195</v>
      </c>
      <c r="AD42" s="311" t="s">
        <v>6196</v>
      </c>
      <c r="AE42" s="311" t="s">
        <v>6197</v>
      </c>
      <c r="AF42" s="311" t="s">
        <v>6198</v>
      </c>
      <c r="AG42" s="19"/>
      <c r="AH42" s="19"/>
      <c r="AI42" s="19"/>
      <c r="BI42" s="327">
        <f t="shared" si="7"/>
        <v>2.1006371667672825E-3</v>
      </c>
      <c r="BJ42" s="327">
        <f t="shared" si="8"/>
        <v>1.937117353603452E-3</v>
      </c>
      <c r="BK42" s="327">
        <f t="shared" si="9"/>
        <v>0.13657806401232669</v>
      </c>
      <c r="BL42" s="327">
        <f t="shared" si="10"/>
        <v>-0.13237678967879213</v>
      </c>
      <c r="BM42" s="327">
        <f t="shared" si="11"/>
        <v>7.8724615019359984E-2</v>
      </c>
      <c r="BN42" s="327">
        <f t="shared" si="12"/>
        <v>-7.4850380312153075E-2</v>
      </c>
    </row>
    <row r="43" spans="2:66" x14ac:dyDescent="0.3">
      <c r="B43" s="69">
        <v>41974</v>
      </c>
      <c r="C43" s="57">
        <v>19.332524599999999</v>
      </c>
      <c r="D43" s="57">
        <v>54464</v>
      </c>
      <c r="E43" s="19"/>
      <c r="F43" s="48">
        <f t="shared" si="0"/>
        <v>2.0293933206469328E-2</v>
      </c>
      <c r="G43" s="48">
        <f t="shared" si="1"/>
        <v>4.1483065690739451E-3</v>
      </c>
      <c r="I43" s="48">
        <f t="shared" si="2"/>
        <v>2.0090755593498981E-2</v>
      </c>
      <c r="J43" s="48">
        <f t="shared" si="3"/>
        <v>4.1397260668957292E-3</v>
      </c>
      <c r="P43" s="26">
        <f t="shared" si="4"/>
        <v>2.0090755593498981E-2</v>
      </c>
      <c r="Q43" s="26">
        <f t="shared" si="5"/>
        <v>4.1397260668957292E-3</v>
      </c>
      <c r="S43" s="69">
        <v>41981</v>
      </c>
      <c r="T43" s="48">
        <v>-2.2283259781925125E-2</v>
      </c>
      <c r="U43" s="48">
        <v>-5.5472806174386172E-2</v>
      </c>
      <c r="V43" s="300"/>
      <c r="W43" s="69">
        <v>43171</v>
      </c>
      <c r="X43" s="48">
        <v>3.5119394459546247E-2</v>
      </c>
      <c r="Y43" s="48">
        <v>-4.3074795973433735E-4</v>
      </c>
      <c r="Z43" s="300"/>
      <c r="AA43" s="300"/>
      <c r="AB43" s="310"/>
      <c r="AC43" s="310"/>
      <c r="AD43" s="310"/>
      <c r="AE43" s="310"/>
      <c r="AF43" s="310"/>
      <c r="AG43" s="19"/>
      <c r="AH43" s="19"/>
      <c r="AI43" s="19"/>
      <c r="BI43" s="327">
        <f t="shared" si="7"/>
        <v>2.1006371667672825E-3</v>
      </c>
      <c r="BJ43" s="327">
        <f t="shared" si="8"/>
        <v>1.937117353603452E-3</v>
      </c>
      <c r="BK43" s="327">
        <f t="shared" si="9"/>
        <v>0.13657806401232669</v>
      </c>
      <c r="BL43" s="327">
        <f t="shared" si="10"/>
        <v>-0.13237678967879213</v>
      </c>
      <c r="BM43" s="327">
        <f t="shared" si="11"/>
        <v>7.8724615019359984E-2</v>
      </c>
      <c r="BN43" s="327">
        <f t="shared" si="12"/>
        <v>-7.4850380312153075E-2</v>
      </c>
    </row>
    <row r="44" spans="2:66" x14ac:dyDescent="0.3">
      <c r="B44" s="69">
        <v>41981</v>
      </c>
      <c r="C44" s="57">
        <v>18.9064972</v>
      </c>
      <c r="D44" s="57">
        <v>51525</v>
      </c>
      <c r="E44" s="19"/>
      <c r="F44" s="48">
        <f t="shared" si="0"/>
        <v>-2.2036821823053554E-2</v>
      </c>
      <c r="G44" s="48">
        <f t="shared" si="1"/>
        <v>-5.3962250293771996E-2</v>
      </c>
      <c r="I44" s="48">
        <f t="shared" si="2"/>
        <v>-2.2283259781925125E-2</v>
      </c>
      <c r="J44" s="48">
        <f t="shared" si="3"/>
        <v>-5.5472806174386172E-2</v>
      </c>
      <c r="P44" s="26">
        <f t="shared" si="4"/>
        <v>-2.2283259781925125E-2</v>
      </c>
      <c r="Q44" s="26">
        <f t="shared" si="5"/>
        <v>-5.5472806174386172E-2</v>
      </c>
      <c r="S44" s="69">
        <v>41988</v>
      </c>
      <c r="T44" s="48">
        <v>-6.1940438525668488E-2</v>
      </c>
      <c r="U44" s="48">
        <v>-5.1786789307058607E-2</v>
      </c>
      <c r="V44" s="300"/>
      <c r="W44" s="69">
        <v>43178</v>
      </c>
      <c r="X44" s="48">
        <v>4.4656003488276377E-2</v>
      </c>
      <c r="Y44" s="48">
        <v>-7.5530278245611029E-3</v>
      </c>
      <c r="Z44" s="300"/>
      <c r="AA44" s="300"/>
      <c r="AB44" s="310" t="s">
        <v>6199</v>
      </c>
      <c r="AC44" s="312">
        <v>9.3165609831290805E-4</v>
      </c>
      <c r="AD44" s="310">
        <v>2.2705747533438999E-3</v>
      </c>
      <c r="AE44" s="312">
        <v>0.41031729827033803</v>
      </c>
      <c r="AF44" s="313">
        <v>0.68216658278834996</v>
      </c>
      <c r="AG44" s="447" t="s">
        <v>6218</v>
      </c>
      <c r="AH44" s="447"/>
      <c r="AI44" s="19"/>
      <c r="BI44" s="327">
        <f t="shared" si="7"/>
        <v>2.1006371667672825E-3</v>
      </c>
      <c r="BJ44" s="327">
        <f t="shared" si="8"/>
        <v>1.937117353603452E-3</v>
      </c>
      <c r="BK44" s="327">
        <f t="shared" si="9"/>
        <v>0.13657806401232669</v>
      </c>
      <c r="BL44" s="327">
        <f t="shared" si="10"/>
        <v>-0.13237678967879213</v>
      </c>
      <c r="BM44" s="327">
        <f t="shared" si="11"/>
        <v>7.8724615019359984E-2</v>
      </c>
      <c r="BN44" s="327">
        <f t="shared" si="12"/>
        <v>-7.4850380312153075E-2</v>
      </c>
    </row>
    <row r="45" spans="2:66" x14ac:dyDescent="0.3">
      <c r="B45" s="69">
        <v>41988</v>
      </c>
      <c r="C45" s="57">
        <v>17.770951599999997</v>
      </c>
      <c r="D45" s="57">
        <v>48924.6</v>
      </c>
      <c r="E45" s="19"/>
      <c r="F45" s="48">
        <f t="shared" si="0"/>
        <v>-6.0061130731291934E-2</v>
      </c>
      <c r="G45" s="48">
        <f t="shared" si="1"/>
        <v>-5.046870451237262E-2</v>
      </c>
      <c r="I45" s="48">
        <f t="shared" si="2"/>
        <v>-6.1940438525668488E-2</v>
      </c>
      <c r="J45" s="48">
        <f t="shared" si="3"/>
        <v>-5.1786789307058607E-2</v>
      </c>
      <c r="P45" s="26">
        <f t="shared" si="4"/>
        <v>-6.1940438525668488E-2</v>
      </c>
      <c r="Q45" s="26">
        <f t="shared" si="5"/>
        <v>-5.1786789307058607E-2</v>
      </c>
      <c r="S45" s="69">
        <v>41995</v>
      </c>
      <c r="T45" s="48">
        <v>9.2995125939676852E-3</v>
      </c>
      <c r="U45" s="48">
        <v>-2.5910090567709573E-3</v>
      </c>
      <c r="V45" s="300"/>
      <c r="W45" s="69">
        <v>43185</v>
      </c>
      <c r="X45" s="48">
        <v>3.4020762375941628E-2</v>
      </c>
      <c r="Y45" s="48">
        <v>-6.5636065078559062E-3</v>
      </c>
      <c r="Z45" s="300"/>
      <c r="AA45" s="300"/>
      <c r="AB45" s="314" t="s">
        <v>6200</v>
      </c>
      <c r="AC45" s="315">
        <v>0.70258726707468999</v>
      </c>
      <c r="AD45" s="314">
        <v>0.121712344309562</v>
      </c>
      <c r="AE45" s="315">
        <v>5.7725226727022196</v>
      </c>
      <c r="AF45" s="316">
        <v>0</v>
      </c>
      <c r="AG45" s="307">
        <f>AC45-1.96*AD45</f>
        <v>0.46403107222794848</v>
      </c>
      <c r="AH45" s="308">
        <f>AC45+1.96*AD45</f>
        <v>0.9411434619214315</v>
      </c>
      <c r="AI45" s="19"/>
      <c r="BI45" s="327">
        <f t="shared" si="7"/>
        <v>2.1006371667672825E-3</v>
      </c>
      <c r="BJ45" s="327">
        <f t="shared" si="8"/>
        <v>1.937117353603452E-3</v>
      </c>
      <c r="BK45" s="327">
        <f t="shared" si="9"/>
        <v>0.13657806401232669</v>
      </c>
      <c r="BL45" s="327">
        <f t="shared" si="10"/>
        <v>-0.13237678967879213</v>
      </c>
      <c r="BM45" s="327">
        <f t="shared" si="11"/>
        <v>7.8724615019359984E-2</v>
      </c>
      <c r="BN45" s="327">
        <f t="shared" si="12"/>
        <v>-7.4850380312153075E-2</v>
      </c>
    </row>
    <row r="46" spans="2:66" x14ac:dyDescent="0.3">
      <c r="B46" s="69">
        <v>41995</v>
      </c>
      <c r="C46" s="57">
        <v>17.936983600000001</v>
      </c>
      <c r="D46" s="57">
        <v>48798</v>
      </c>
      <c r="E46" s="19"/>
      <c r="F46" s="48">
        <f t="shared" si="0"/>
        <v>9.3428874118370864E-3</v>
      </c>
      <c r="G46" s="48">
        <f t="shared" si="1"/>
        <v>-2.5876552899768424E-3</v>
      </c>
      <c r="I46" s="48">
        <f t="shared" si="2"/>
        <v>9.2995125939676852E-3</v>
      </c>
      <c r="J46" s="48">
        <f t="shared" si="3"/>
        <v>-2.5910090567709573E-3</v>
      </c>
      <c r="P46" s="26">
        <f t="shared" si="4"/>
        <v>9.2995125939676852E-3</v>
      </c>
      <c r="Q46" s="26">
        <f t="shared" si="5"/>
        <v>-2.5910090567709573E-3</v>
      </c>
      <c r="S46" s="69">
        <v>42002</v>
      </c>
      <c r="T46" s="48">
        <v>7.4815333857029293E-2</v>
      </c>
      <c r="U46" s="48">
        <v>3.5135130709308682E-2</v>
      </c>
      <c r="V46" s="300"/>
      <c r="W46" s="69">
        <v>43192</v>
      </c>
      <c r="X46" s="48">
        <v>-2.7488358470342946E-2</v>
      </c>
      <c r="Y46" s="48">
        <v>-2.9130144020608466E-3</v>
      </c>
      <c r="Z46" s="300"/>
      <c r="AA46" s="300"/>
      <c r="AB46" s="310"/>
      <c r="AC46" s="309" t="b">
        <f>AC45=AC30</f>
        <v>1</v>
      </c>
      <c r="AD46" s="310"/>
      <c r="AE46" s="310"/>
      <c r="AF46" s="310"/>
      <c r="AG46" s="19"/>
      <c r="AH46" s="19"/>
      <c r="AI46" s="19"/>
      <c r="BI46" s="327">
        <f t="shared" si="7"/>
        <v>2.1006371667672825E-3</v>
      </c>
      <c r="BJ46" s="327">
        <f t="shared" si="8"/>
        <v>1.937117353603452E-3</v>
      </c>
      <c r="BK46" s="327">
        <f t="shared" si="9"/>
        <v>0.13657806401232669</v>
      </c>
      <c r="BL46" s="327">
        <f t="shared" si="10"/>
        <v>-0.13237678967879213</v>
      </c>
      <c r="BM46" s="327">
        <f t="shared" si="11"/>
        <v>7.8724615019359984E-2</v>
      </c>
      <c r="BN46" s="327">
        <f t="shared" si="12"/>
        <v>-7.4850380312153075E-2</v>
      </c>
    </row>
    <row r="47" spans="2:66" x14ac:dyDescent="0.3">
      <c r="B47" s="69">
        <v>42002</v>
      </c>
      <c r="C47" s="57">
        <v>19.330420333333333</v>
      </c>
      <c r="D47" s="57">
        <v>50543</v>
      </c>
      <c r="E47" s="19"/>
      <c r="F47" s="48">
        <f t="shared" si="0"/>
        <v>7.7685120553565801E-2</v>
      </c>
      <c r="G47" s="48">
        <f t="shared" si="1"/>
        <v>3.5759662281241056E-2</v>
      </c>
      <c r="I47" s="48">
        <f t="shared" si="2"/>
        <v>7.4815333857029293E-2</v>
      </c>
      <c r="J47" s="48">
        <f t="shared" si="3"/>
        <v>3.5135130709308682E-2</v>
      </c>
      <c r="P47" s="26">
        <f t="shared" si="4"/>
        <v>7.4815333857029293E-2</v>
      </c>
      <c r="Q47" s="26">
        <f t="shared" si="5"/>
        <v>3.5135130709308682E-2</v>
      </c>
      <c r="S47" s="69">
        <v>42009</v>
      </c>
      <c r="T47" s="48">
        <v>2.5465625797928867E-2</v>
      </c>
      <c r="U47" s="48">
        <v>-3.7583581134012861E-2</v>
      </c>
      <c r="V47" s="300"/>
      <c r="W47" s="69">
        <v>43199</v>
      </c>
      <c r="X47" s="48">
        <v>-3.5198926023531786E-2</v>
      </c>
      <c r="Y47" s="48">
        <v>4.2038575452215841E-4</v>
      </c>
      <c r="Z47" s="300"/>
      <c r="AA47" s="300"/>
      <c r="AB47" s="310" t="s">
        <v>6201</v>
      </c>
      <c r="AC47" s="317">
        <v>0.20703225108163101</v>
      </c>
      <c r="AD47" s="310" t="s">
        <v>6202</v>
      </c>
      <c r="AE47" s="310"/>
      <c r="AF47" s="317">
        <v>4.1853088368763499E-3</v>
      </c>
      <c r="AG47" s="19"/>
      <c r="AH47" s="19"/>
      <c r="AI47" s="19"/>
      <c r="BI47" s="327">
        <f t="shared" si="7"/>
        <v>2.1006371667672825E-3</v>
      </c>
      <c r="BJ47" s="327">
        <f t="shared" si="8"/>
        <v>1.937117353603452E-3</v>
      </c>
      <c r="BK47" s="327">
        <f t="shared" si="9"/>
        <v>0.13657806401232669</v>
      </c>
      <c r="BL47" s="327">
        <f t="shared" si="10"/>
        <v>-0.13237678967879213</v>
      </c>
      <c r="BM47" s="327">
        <f t="shared" si="11"/>
        <v>7.8724615019359984E-2</v>
      </c>
      <c r="BN47" s="327">
        <f t="shared" si="12"/>
        <v>-7.4850380312153075E-2</v>
      </c>
    </row>
    <row r="48" spans="2:66" x14ac:dyDescent="0.3">
      <c r="B48" s="69">
        <v>42009</v>
      </c>
      <c r="C48" s="57">
        <v>19.829003</v>
      </c>
      <c r="D48" s="57">
        <v>48678.666666666664</v>
      </c>
      <c r="E48" s="19"/>
      <c r="F48" s="48">
        <f t="shared" si="0"/>
        <v>2.5792644860749059E-2</v>
      </c>
      <c r="G48" s="48">
        <f t="shared" si="1"/>
        <v>-3.6886083796635272E-2</v>
      </c>
      <c r="I48" s="48">
        <f t="shared" si="2"/>
        <v>2.5465625797928867E-2</v>
      </c>
      <c r="J48" s="48">
        <f t="shared" si="3"/>
        <v>-3.7583581134012861E-2</v>
      </c>
      <c r="P48" s="26">
        <f t="shared" si="4"/>
        <v>2.5465625797928867E-2</v>
      </c>
      <c r="Q48" s="26">
        <f t="shared" si="5"/>
        <v>-3.7583581134012861E-2</v>
      </c>
      <c r="S48" s="69">
        <v>42016</v>
      </c>
      <c r="T48" s="48">
        <v>3.0648594433209914E-2</v>
      </c>
      <c r="U48" s="48">
        <v>4.074243971271845E-3</v>
      </c>
      <c r="V48" s="300"/>
      <c r="W48" s="69">
        <v>43206</v>
      </c>
      <c r="X48" s="48">
        <v>-5.8235137395746452E-3</v>
      </c>
      <c r="Y48" s="48">
        <v>1.7994213488342818E-4</v>
      </c>
      <c r="Z48" s="300"/>
      <c r="AA48" s="300"/>
      <c r="AB48" s="310" t="s">
        <v>6203</v>
      </c>
      <c r="AC48" s="318">
        <v>0.201674360886236</v>
      </c>
      <c r="AD48" s="310" t="s">
        <v>6204</v>
      </c>
      <c r="AE48" s="310"/>
      <c r="AF48" s="317">
        <v>3.2947074329194199E-2</v>
      </c>
      <c r="AG48" s="19"/>
      <c r="AH48" s="19"/>
      <c r="AI48" s="19"/>
      <c r="BI48" s="327">
        <f t="shared" si="7"/>
        <v>2.1006371667672825E-3</v>
      </c>
      <c r="BJ48" s="327">
        <f t="shared" si="8"/>
        <v>1.937117353603452E-3</v>
      </c>
      <c r="BK48" s="327">
        <f t="shared" si="9"/>
        <v>0.13657806401232669</v>
      </c>
      <c r="BL48" s="327">
        <f t="shared" si="10"/>
        <v>-0.13237678967879213</v>
      </c>
      <c r="BM48" s="327">
        <f t="shared" si="11"/>
        <v>7.8724615019359984E-2</v>
      </c>
      <c r="BN48" s="327">
        <f t="shared" si="12"/>
        <v>-7.4850380312153075E-2</v>
      </c>
    </row>
    <row r="49" spans="2:66" x14ac:dyDescent="0.3">
      <c r="B49" s="69">
        <v>42016</v>
      </c>
      <c r="C49" s="57">
        <v>20.446142999999999</v>
      </c>
      <c r="D49" s="57">
        <v>48877.4</v>
      </c>
      <c r="E49" s="19"/>
      <c r="F49" s="48">
        <f t="shared" si="0"/>
        <v>3.1123097817878032E-2</v>
      </c>
      <c r="G49" s="48">
        <f t="shared" si="1"/>
        <v>4.0825549864418331E-3</v>
      </c>
      <c r="I49" s="48">
        <f t="shared" si="2"/>
        <v>3.0648594433209914E-2</v>
      </c>
      <c r="J49" s="48">
        <f t="shared" si="3"/>
        <v>4.074243971271845E-3</v>
      </c>
      <c r="P49" s="26">
        <f t="shared" si="4"/>
        <v>3.0648594433209914E-2</v>
      </c>
      <c r="Q49" s="26">
        <f t="shared" si="5"/>
        <v>4.074243971271845E-3</v>
      </c>
      <c r="S49" s="69">
        <v>42023</v>
      </c>
      <c r="T49" s="48">
        <v>-0.13014525934896728</v>
      </c>
      <c r="U49" s="48">
        <v>-1.6078683939299534E-2</v>
      </c>
      <c r="V49" s="300"/>
      <c r="W49" s="69">
        <v>43213</v>
      </c>
      <c r="X49" s="48">
        <v>5.5073743759510616E-2</v>
      </c>
      <c r="Y49" s="48">
        <v>1.0461287490666287E-2</v>
      </c>
      <c r="Z49" s="300"/>
      <c r="AA49" s="300"/>
      <c r="AB49" s="310" t="s">
        <v>6205</v>
      </c>
      <c r="AC49" s="318">
        <v>2.9437904655188599E-2</v>
      </c>
      <c r="AD49" s="310" t="s">
        <v>6206</v>
      </c>
      <c r="AE49" s="310"/>
      <c r="AF49" s="317">
        <v>-4.1998236093591901</v>
      </c>
      <c r="AG49" s="19"/>
      <c r="AH49" s="19"/>
      <c r="AI49" s="19"/>
      <c r="BI49" s="327">
        <f t="shared" si="7"/>
        <v>2.1006371667672825E-3</v>
      </c>
      <c r="BJ49" s="327">
        <f t="shared" si="8"/>
        <v>1.937117353603452E-3</v>
      </c>
      <c r="BK49" s="327">
        <f t="shared" si="9"/>
        <v>0.13657806401232669</v>
      </c>
      <c r="BL49" s="327">
        <f t="shared" si="10"/>
        <v>-0.13237678967879213</v>
      </c>
      <c r="BM49" s="327">
        <f t="shared" si="11"/>
        <v>7.8724615019359984E-2</v>
      </c>
      <c r="BN49" s="327">
        <f t="shared" si="12"/>
        <v>-7.4850380312153075E-2</v>
      </c>
    </row>
    <row r="50" spans="2:66" x14ac:dyDescent="0.3">
      <c r="B50" s="69">
        <v>42023</v>
      </c>
      <c r="C50" s="57">
        <v>17.951057000000002</v>
      </c>
      <c r="D50" s="57">
        <v>48097.8</v>
      </c>
      <c r="E50" s="19"/>
      <c r="F50" s="48">
        <f t="shared" si="0"/>
        <v>-0.12203211138648484</v>
      </c>
      <c r="G50" s="48">
        <f t="shared" si="1"/>
        <v>-1.5950111912663045E-2</v>
      </c>
      <c r="I50" s="48">
        <f t="shared" si="2"/>
        <v>-0.13014525934896728</v>
      </c>
      <c r="J50" s="48">
        <f t="shared" si="3"/>
        <v>-1.6078683939299534E-2</v>
      </c>
      <c r="P50" s="26">
        <f t="shared" si="4"/>
        <v>-0.13014525934896728</v>
      </c>
      <c r="Q50" s="26">
        <f t="shared" si="5"/>
        <v>-1.6078683939299534E-2</v>
      </c>
      <c r="S50" s="69">
        <v>42030</v>
      </c>
      <c r="T50" s="48">
        <v>-9.3304301133193809E-2</v>
      </c>
      <c r="U50" s="48">
        <v>1.406755446932713E-2</v>
      </c>
      <c r="V50" s="300"/>
      <c r="W50" s="69">
        <v>43220</v>
      </c>
      <c r="X50" s="48">
        <v>3.4422522831550097E-2</v>
      </c>
      <c r="Y50" s="48">
        <v>6.1147413324394587E-3</v>
      </c>
      <c r="Z50" s="300"/>
      <c r="AA50" s="300"/>
      <c r="AB50" s="310" t="s">
        <v>6207</v>
      </c>
      <c r="AC50" s="317">
        <v>0.12825535411222</v>
      </c>
      <c r="AD50" s="310" t="s">
        <v>6208</v>
      </c>
      <c r="AE50" s="310"/>
      <c r="AF50" s="317">
        <v>-4.1596818054379101</v>
      </c>
      <c r="AG50" s="19"/>
      <c r="AH50" s="19"/>
      <c r="AI50" s="19"/>
      <c r="BI50" s="327">
        <f t="shared" si="7"/>
        <v>2.1006371667672825E-3</v>
      </c>
      <c r="BJ50" s="327">
        <f t="shared" si="8"/>
        <v>1.937117353603452E-3</v>
      </c>
      <c r="BK50" s="327">
        <f t="shared" si="9"/>
        <v>0.13657806401232669</v>
      </c>
      <c r="BL50" s="327">
        <f t="shared" si="10"/>
        <v>-0.13237678967879213</v>
      </c>
      <c r="BM50" s="327">
        <f t="shared" si="11"/>
        <v>7.8724615019359984E-2</v>
      </c>
      <c r="BN50" s="327">
        <f t="shared" si="12"/>
        <v>-7.4850380312153075E-2</v>
      </c>
    </row>
    <row r="51" spans="2:66" x14ac:dyDescent="0.3">
      <c r="B51" s="69">
        <v>42030</v>
      </c>
      <c r="C51" s="57">
        <v>16.351909799999998</v>
      </c>
      <c r="D51" s="57">
        <v>48779.199999999997</v>
      </c>
      <c r="E51" s="19"/>
      <c r="F51" s="48">
        <f t="shared" si="0"/>
        <v>-8.9083734734952014E-2</v>
      </c>
      <c r="G51" s="48">
        <f t="shared" si="1"/>
        <v>1.4166968135756575E-2</v>
      </c>
      <c r="I51" s="48">
        <f t="shared" si="2"/>
        <v>-9.3304301133193809E-2</v>
      </c>
      <c r="J51" s="48">
        <f t="shared" si="3"/>
        <v>1.406755446932713E-2</v>
      </c>
      <c r="P51" s="26">
        <f t="shared" si="4"/>
        <v>-9.3304301133193809E-2</v>
      </c>
      <c r="Q51" s="26">
        <f t="shared" si="5"/>
        <v>1.406755446932713E-2</v>
      </c>
      <c r="S51" s="69">
        <v>42044</v>
      </c>
      <c r="T51" s="48">
        <v>-5.0769274470664739E-2</v>
      </c>
      <c r="U51" s="48">
        <v>2.918760678464441E-2</v>
      </c>
      <c r="V51" s="300"/>
      <c r="W51" s="69">
        <v>43227</v>
      </c>
      <c r="X51" s="48">
        <v>-1.0557312071320784E-2</v>
      </c>
      <c r="Y51" s="48">
        <v>-2.9232250511529223E-2</v>
      </c>
      <c r="Z51" s="300"/>
      <c r="AA51" s="300"/>
      <c r="AB51" s="310" t="s">
        <v>6209</v>
      </c>
      <c r="AC51" s="319">
        <v>316.98677070193901</v>
      </c>
      <c r="AD51" s="310" t="s">
        <v>6210</v>
      </c>
      <c r="AE51" s="310"/>
      <c r="AF51" s="317">
        <v>-4.1835152703654197</v>
      </c>
      <c r="AG51" s="19"/>
      <c r="AH51" s="19"/>
      <c r="AI51" s="19"/>
      <c r="BI51" s="327">
        <f t="shared" si="7"/>
        <v>2.1006371667672825E-3</v>
      </c>
      <c r="BJ51" s="327">
        <f t="shared" si="8"/>
        <v>1.937117353603452E-3</v>
      </c>
      <c r="BK51" s="327">
        <f t="shared" si="9"/>
        <v>0.13657806401232669</v>
      </c>
      <c r="BL51" s="327">
        <f t="shared" si="10"/>
        <v>-0.13237678967879213</v>
      </c>
      <c r="BM51" s="327">
        <f t="shared" si="11"/>
        <v>7.8724615019359984E-2</v>
      </c>
      <c r="BN51" s="327">
        <f t="shared" si="12"/>
        <v>-7.4850380312153075E-2</v>
      </c>
    </row>
    <row r="52" spans="2:66" x14ac:dyDescent="0.3">
      <c r="B52" s="69">
        <v>42037</v>
      </c>
      <c r="C52" s="57">
        <v>13.321173399999997</v>
      </c>
      <c r="D52" s="57">
        <v>47721.4</v>
      </c>
      <c r="E52" s="19"/>
      <c r="F52" s="48">
        <f t="shared" si="0"/>
        <v>-0.18534449107589868</v>
      </c>
      <c r="G52" s="48">
        <f t="shared" si="1"/>
        <v>-2.168547249647379E-2</v>
      </c>
      <c r="I52" s="48">
        <f t="shared" si="2"/>
        <v>-0.20498994353589836</v>
      </c>
      <c r="J52" s="48">
        <f t="shared" si="3"/>
        <v>-2.1924057886062064E-2</v>
      </c>
      <c r="P52" s="26" t="str">
        <f t="shared" si="4"/>
        <v/>
      </c>
      <c r="Q52" s="26">
        <f t="shared" si="5"/>
        <v>-2.1924057886062064E-2</v>
      </c>
      <c r="S52" s="69">
        <v>42051</v>
      </c>
      <c r="T52" s="48">
        <v>-6.4702366599126121E-2</v>
      </c>
      <c r="U52" s="48">
        <v>1.9305741649975196E-3</v>
      </c>
      <c r="V52" s="300"/>
      <c r="W52" s="69">
        <v>43234</v>
      </c>
      <c r="X52" s="48">
        <v>8.8519736359980485E-3</v>
      </c>
      <c r="Y52" s="48">
        <v>1.5346753260763166E-2</v>
      </c>
      <c r="Z52" s="300"/>
      <c r="AA52" s="300"/>
      <c r="AB52" s="310" t="s">
        <v>6211</v>
      </c>
      <c r="AC52" s="320">
        <v>38.640629712716901</v>
      </c>
      <c r="AD52" s="310" t="s">
        <v>6212</v>
      </c>
      <c r="AE52" s="310"/>
      <c r="AF52" s="317">
        <v>1.6709467042770501</v>
      </c>
      <c r="AG52" s="19"/>
      <c r="AH52" s="19"/>
      <c r="AI52" s="19"/>
      <c r="BI52" s="327">
        <f t="shared" si="7"/>
        <v>2.1006371667672825E-3</v>
      </c>
      <c r="BJ52" s="327">
        <f t="shared" si="8"/>
        <v>1.937117353603452E-3</v>
      </c>
      <c r="BK52" s="327">
        <f t="shared" si="9"/>
        <v>0.13657806401232669</v>
      </c>
      <c r="BL52" s="327">
        <f t="shared" si="10"/>
        <v>-0.13237678967879213</v>
      </c>
      <c r="BM52" s="327">
        <f t="shared" si="11"/>
        <v>7.8724615019359984E-2</v>
      </c>
      <c r="BN52" s="327">
        <f t="shared" si="12"/>
        <v>-7.4850380312153075E-2</v>
      </c>
    </row>
    <row r="53" spans="2:66" x14ac:dyDescent="0.3">
      <c r="B53" s="69">
        <v>42044</v>
      </c>
      <c r="C53" s="57">
        <v>12.661747999999999</v>
      </c>
      <c r="D53" s="57">
        <v>49134.8</v>
      </c>
      <c r="E53" s="19"/>
      <c r="F53" s="48">
        <f t="shared" si="0"/>
        <v>-4.9502050622657445E-2</v>
      </c>
      <c r="G53" s="48">
        <f t="shared" si="1"/>
        <v>2.9617739630438455E-2</v>
      </c>
      <c r="I53" s="48">
        <f t="shared" si="2"/>
        <v>-5.0769274470664739E-2</v>
      </c>
      <c r="J53" s="48">
        <f t="shared" si="3"/>
        <v>2.918760678464441E-2</v>
      </c>
      <c r="P53" s="26">
        <f t="shared" si="4"/>
        <v>-5.0769274470664739E-2</v>
      </c>
      <c r="Q53" s="26">
        <f t="shared" si="5"/>
        <v>2.918760678464441E-2</v>
      </c>
      <c r="S53" s="69">
        <v>42058</v>
      </c>
      <c r="T53" s="48">
        <v>0.13324222014107687</v>
      </c>
      <c r="U53" s="48">
        <v>4.0671058130312208E-2</v>
      </c>
      <c r="V53" s="300"/>
      <c r="W53" s="69">
        <v>43241</v>
      </c>
      <c r="X53" s="48">
        <v>-6.0076516945013869E-2</v>
      </c>
      <c r="Y53" s="48">
        <v>-7.9363238345954053E-3</v>
      </c>
      <c r="Z53" s="300"/>
      <c r="AA53" s="300"/>
      <c r="AB53" s="310" t="s">
        <v>6213</v>
      </c>
      <c r="AC53" s="318">
        <v>0</v>
      </c>
      <c r="AD53" s="310" t="s">
        <v>6214</v>
      </c>
      <c r="AE53" s="310"/>
      <c r="AF53" s="321">
        <v>33.3220180068612</v>
      </c>
      <c r="AG53" s="19"/>
      <c r="AH53" s="19"/>
      <c r="AI53" s="19"/>
      <c r="BI53" s="327">
        <f t="shared" si="7"/>
        <v>2.1006371667672825E-3</v>
      </c>
      <c r="BJ53" s="327">
        <f t="shared" si="8"/>
        <v>1.937117353603452E-3</v>
      </c>
      <c r="BK53" s="327">
        <f t="shared" si="9"/>
        <v>0.13657806401232669</v>
      </c>
      <c r="BL53" s="327">
        <f t="shared" si="10"/>
        <v>-0.13237678967879213</v>
      </c>
      <c r="BM53" s="327">
        <f t="shared" si="11"/>
        <v>7.8724615019359984E-2</v>
      </c>
      <c r="BN53" s="327">
        <f t="shared" si="12"/>
        <v>-7.4850380312153075E-2</v>
      </c>
    </row>
    <row r="54" spans="2:66" x14ac:dyDescent="0.3">
      <c r="B54" s="69">
        <v>42051</v>
      </c>
      <c r="C54" s="57">
        <v>11.868444</v>
      </c>
      <c r="D54" s="57">
        <v>49229.75</v>
      </c>
      <c r="E54" s="19"/>
      <c r="F54" s="48">
        <f t="shared" si="0"/>
        <v>-6.2653592537144087E-2</v>
      </c>
      <c r="G54" s="48">
        <f t="shared" si="1"/>
        <v>1.9324389231256678E-3</v>
      </c>
      <c r="I54" s="48">
        <f t="shared" si="2"/>
        <v>-6.4702366599126121E-2</v>
      </c>
      <c r="J54" s="48">
        <f t="shared" si="3"/>
        <v>1.9305741649975196E-3</v>
      </c>
      <c r="P54" s="26">
        <f t="shared" si="4"/>
        <v>-6.4702366599126121E-2</v>
      </c>
      <c r="Q54" s="26">
        <f t="shared" si="5"/>
        <v>1.9305741649975196E-3</v>
      </c>
      <c r="S54" s="69">
        <v>42065</v>
      </c>
      <c r="T54" s="48">
        <v>0.10146028434448322</v>
      </c>
      <c r="U54" s="48">
        <v>6.546278477455445E-3</v>
      </c>
      <c r="V54" s="300"/>
      <c r="W54" s="69">
        <v>43248</v>
      </c>
      <c r="X54" s="48">
        <v>-4.3605411727543959E-2</v>
      </c>
      <c r="Y54" s="48">
        <v>-5.4290692256936286E-2</v>
      </c>
      <c r="Z54" s="300"/>
      <c r="AA54" s="300"/>
      <c r="AB54" s="310" t="s">
        <v>6215</v>
      </c>
      <c r="AC54" s="317">
        <v>0</v>
      </c>
      <c r="AD54" s="310"/>
      <c r="AE54" s="310"/>
      <c r="AF54" s="310"/>
      <c r="AG54" s="19"/>
      <c r="AH54" s="19"/>
      <c r="AI54" s="19"/>
      <c r="BI54" s="327">
        <f t="shared" si="7"/>
        <v>2.1006371667672825E-3</v>
      </c>
      <c r="BJ54" s="327">
        <f t="shared" si="8"/>
        <v>1.937117353603452E-3</v>
      </c>
      <c r="BK54" s="327">
        <f t="shared" si="9"/>
        <v>0.13657806401232669</v>
      </c>
      <c r="BL54" s="327">
        <f t="shared" si="10"/>
        <v>-0.13237678967879213</v>
      </c>
      <c r="BM54" s="327">
        <f t="shared" si="11"/>
        <v>7.8724615019359984E-2</v>
      </c>
      <c r="BN54" s="327">
        <f t="shared" si="12"/>
        <v>-7.4850380312153075E-2</v>
      </c>
    </row>
    <row r="55" spans="2:66" x14ac:dyDescent="0.3">
      <c r="B55" s="69">
        <v>42058</v>
      </c>
      <c r="C55" s="57">
        <v>13.560014250000002</v>
      </c>
      <c r="D55" s="57">
        <v>51273.25</v>
      </c>
      <c r="E55" s="19"/>
      <c r="F55" s="48">
        <f t="shared" si="0"/>
        <v>0.14252670779758514</v>
      </c>
      <c r="G55" s="48">
        <f t="shared" si="1"/>
        <v>4.1509453125396778E-2</v>
      </c>
      <c r="I55" s="48">
        <f t="shared" si="2"/>
        <v>0.13324222014107687</v>
      </c>
      <c r="J55" s="48">
        <f t="shared" si="3"/>
        <v>4.0671058130312208E-2</v>
      </c>
      <c r="P55" s="26">
        <f t="shared" si="4"/>
        <v>0.13324222014107687</v>
      </c>
      <c r="Q55" s="26">
        <f t="shared" si="5"/>
        <v>4.0671058130312208E-2</v>
      </c>
      <c r="S55" s="69">
        <v>42072</v>
      </c>
      <c r="T55" s="48">
        <v>-6.5220053339745523E-2</v>
      </c>
      <c r="U55" s="48">
        <v>-2.6509899360707526E-2</v>
      </c>
      <c r="V55" s="300"/>
      <c r="W55" s="69">
        <v>43255</v>
      </c>
      <c r="X55" s="48">
        <v>6.2812030670913368E-3</v>
      </c>
      <c r="Y55" s="48">
        <v>-3.1016399743559464E-2</v>
      </c>
      <c r="Z55" s="300"/>
      <c r="AA55" s="300"/>
      <c r="AB55" s="19"/>
      <c r="AC55" s="19"/>
      <c r="AD55" s="19"/>
      <c r="AE55" s="19"/>
      <c r="AF55" s="19"/>
      <c r="AG55" s="19"/>
      <c r="AH55" s="19"/>
      <c r="AI55" s="19"/>
      <c r="BI55" s="327">
        <f t="shared" si="7"/>
        <v>2.1006371667672825E-3</v>
      </c>
      <c r="BJ55" s="327">
        <f t="shared" si="8"/>
        <v>1.937117353603452E-3</v>
      </c>
      <c r="BK55" s="327">
        <f t="shared" si="9"/>
        <v>0.13657806401232669</v>
      </c>
      <c r="BL55" s="327">
        <f t="shared" si="10"/>
        <v>-0.13237678967879213</v>
      </c>
      <c r="BM55" s="327">
        <f t="shared" si="11"/>
        <v>7.8724615019359984E-2</v>
      </c>
      <c r="BN55" s="327">
        <f t="shared" si="12"/>
        <v>-7.4850380312153075E-2</v>
      </c>
    </row>
    <row r="56" spans="2:66" x14ac:dyDescent="0.3">
      <c r="B56" s="69">
        <v>42065</v>
      </c>
      <c r="C56" s="57">
        <v>15.008033399999999</v>
      </c>
      <c r="D56" s="57">
        <v>51610</v>
      </c>
      <c r="E56" s="19"/>
      <c r="F56" s="48">
        <f t="shared" si="0"/>
        <v>0.10678596078908953</v>
      </c>
      <c r="G56" s="48">
        <f t="shared" si="1"/>
        <v>6.5677521904696778E-3</v>
      </c>
      <c r="I56" s="48">
        <f t="shared" si="2"/>
        <v>0.10146028434448322</v>
      </c>
      <c r="J56" s="48">
        <f t="shared" si="3"/>
        <v>6.546278477455445E-3</v>
      </c>
      <c r="P56" s="26">
        <f t="shared" si="4"/>
        <v>0.10146028434448322</v>
      </c>
      <c r="Q56" s="26">
        <f t="shared" si="5"/>
        <v>6.546278477455445E-3</v>
      </c>
      <c r="S56" s="69">
        <v>42079</v>
      </c>
      <c r="T56" s="48">
        <v>-6.7267143216636169E-2</v>
      </c>
      <c r="U56" s="48">
        <v>-3.1432071319901236E-2</v>
      </c>
      <c r="V56" s="300"/>
      <c r="W56" s="69">
        <v>43262</v>
      </c>
      <c r="X56" s="48">
        <v>-2.1076896769401613E-2</v>
      </c>
      <c r="Y56" s="48">
        <v>-3.6872939035575925E-2</v>
      </c>
      <c r="Z56" s="300"/>
      <c r="AA56" s="300"/>
      <c r="AB56" s="19"/>
      <c r="AC56" s="19"/>
      <c r="AD56" s="19"/>
      <c r="AE56" s="19"/>
      <c r="AF56" s="19"/>
      <c r="AG56" s="19"/>
      <c r="AH56" s="19"/>
      <c r="AI56" s="19"/>
      <c r="BI56" s="327">
        <f t="shared" si="7"/>
        <v>2.1006371667672825E-3</v>
      </c>
      <c r="BJ56" s="327">
        <f t="shared" si="8"/>
        <v>1.937117353603452E-3</v>
      </c>
      <c r="BK56" s="327">
        <f t="shared" si="9"/>
        <v>0.13657806401232669</v>
      </c>
      <c r="BL56" s="327">
        <f t="shared" si="10"/>
        <v>-0.13237678967879213</v>
      </c>
      <c r="BM56" s="327">
        <f t="shared" si="11"/>
        <v>7.8724615019359984E-2</v>
      </c>
      <c r="BN56" s="327">
        <f t="shared" si="12"/>
        <v>-7.4850380312153075E-2</v>
      </c>
    </row>
    <row r="57" spans="2:66" x14ac:dyDescent="0.3">
      <c r="B57" s="69">
        <v>42072</v>
      </c>
      <c r="C57" s="57">
        <v>14.060445400000001</v>
      </c>
      <c r="D57" s="57">
        <v>50259.8</v>
      </c>
      <c r="E57" s="19"/>
      <c r="F57" s="48">
        <f t="shared" si="0"/>
        <v>-6.3138718761113544E-2</v>
      </c>
      <c r="G57" s="48">
        <f t="shared" si="1"/>
        <v>-2.61615965898081E-2</v>
      </c>
      <c r="I57" s="48">
        <f t="shared" si="2"/>
        <v>-6.5220053339745523E-2</v>
      </c>
      <c r="J57" s="48">
        <f t="shared" si="3"/>
        <v>-2.6509899360707526E-2</v>
      </c>
      <c r="P57" s="26">
        <f t="shared" si="4"/>
        <v>-6.5220053339745523E-2</v>
      </c>
      <c r="Q57" s="26">
        <f t="shared" si="5"/>
        <v>-2.6509899360707526E-2</v>
      </c>
      <c r="S57" s="69">
        <v>42086</v>
      </c>
      <c r="T57" s="48">
        <v>0.10218518475512391</v>
      </c>
      <c r="U57" s="48">
        <v>5.2462930764022267E-2</v>
      </c>
      <c r="V57" s="300"/>
      <c r="W57" s="69">
        <v>43269</v>
      </c>
      <c r="X57" s="48">
        <v>-4.5747940314262908E-2</v>
      </c>
      <c r="Y57" s="48">
        <v>-4.1145869547671056E-2</v>
      </c>
      <c r="Z57" s="300"/>
      <c r="AA57" s="300"/>
      <c r="AB57" s="19" t="s">
        <v>6220</v>
      </c>
      <c r="AC57" s="19"/>
      <c r="AD57" s="19"/>
      <c r="AE57" s="19"/>
      <c r="AF57" s="19"/>
      <c r="AG57" s="19"/>
      <c r="AH57" s="19"/>
      <c r="AI57" s="19"/>
      <c r="BI57" s="327">
        <f t="shared" si="7"/>
        <v>2.1006371667672825E-3</v>
      </c>
      <c r="BJ57" s="327">
        <f t="shared" si="8"/>
        <v>1.937117353603452E-3</v>
      </c>
      <c r="BK57" s="327">
        <f t="shared" si="9"/>
        <v>0.13657806401232669</v>
      </c>
      <c r="BL57" s="327">
        <f t="shared" si="10"/>
        <v>-0.13237678967879213</v>
      </c>
      <c r="BM57" s="327">
        <f t="shared" si="11"/>
        <v>7.8724615019359984E-2</v>
      </c>
      <c r="BN57" s="327">
        <f t="shared" si="12"/>
        <v>-7.4850380312153075E-2</v>
      </c>
    </row>
    <row r="58" spans="2:66" x14ac:dyDescent="0.3">
      <c r="B58" s="69">
        <v>42079</v>
      </c>
      <c r="C58" s="57">
        <v>13.145748800000002</v>
      </c>
      <c r="D58" s="57">
        <v>48704.6</v>
      </c>
      <c r="E58" s="19"/>
      <c r="F58" s="48">
        <f t="shared" si="0"/>
        <v>-6.5054596350126892E-2</v>
      </c>
      <c r="G58" s="48">
        <f t="shared" si="1"/>
        <v>-3.094321903389996E-2</v>
      </c>
      <c r="I58" s="48">
        <f t="shared" si="2"/>
        <v>-6.7267143216636169E-2</v>
      </c>
      <c r="J58" s="48">
        <f t="shared" si="3"/>
        <v>-3.1432071319901236E-2</v>
      </c>
      <c r="P58" s="26">
        <f t="shared" si="4"/>
        <v>-6.7267143216636169E-2</v>
      </c>
      <c r="Q58" s="26">
        <f t="shared" si="5"/>
        <v>-3.1432071319901236E-2</v>
      </c>
      <c r="S58" s="69">
        <v>42093</v>
      </c>
      <c r="T58" s="48">
        <v>-1.3799800673446206E-2</v>
      </c>
      <c r="U58" s="48">
        <v>-5.3055082042226843E-3</v>
      </c>
      <c r="V58" s="300"/>
      <c r="W58" s="69">
        <v>43276</v>
      </c>
      <c r="X58" s="48">
        <v>1.4416326342148719E-2</v>
      </c>
      <c r="Y58" s="48">
        <v>-4.7299738774135604E-3</v>
      </c>
      <c r="Z58" s="300"/>
      <c r="AA58" s="300"/>
      <c r="AG58" s="19"/>
      <c r="AH58" s="19"/>
      <c r="AI58" s="19"/>
      <c r="BI58" s="327">
        <f t="shared" si="7"/>
        <v>2.1006371667672825E-3</v>
      </c>
      <c r="BJ58" s="327">
        <f t="shared" si="8"/>
        <v>1.937117353603452E-3</v>
      </c>
      <c r="BK58" s="327">
        <f t="shared" si="9"/>
        <v>0.13657806401232669</v>
      </c>
      <c r="BL58" s="327">
        <f t="shared" si="10"/>
        <v>-0.13237678967879213</v>
      </c>
      <c r="BM58" s="327">
        <f t="shared" si="11"/>
        <v>7.8724615019359984E-2</v>
      </c>
      <c r="BN58" s="327">
        <f t="shared" si="12"/>
        <v>-7.4850380312153075E-2</v>
      </c>
    </row>
    <row r="59" spans="2:66" x14ac:dyDescent="0.3">
      <c r="B59" s="69">
        <v>42086</v>
      </c>
      <c r="C59" s="57">
        <v>14.560081</v>
      </c>
      <c r="D59" s="57">
        <v>51328</v>
      </c>
      <c r="E59" s="19"/>
      <c r="F59" s="48">
        <f t="shared" si="0"/>
        <v>0.10758856125411431</v>
      </c>
      <c r="G59" s="48">
        <f t="shared" si="1"/>
        <v>5.3863495439855802E-2</v>
      </c>
      <c r="I59" s="48">
        <f t="shared" si="2"/>
        <v>0.10218518475512391</v>
      </c>
      <c r="J59" s="48">
        <f t="shared" si="3"/>
        <v>5.2462930764022267E-2</v>
      </c>
      <c r="P59" s="26">
        <f t="shared" si="4"/>
        <v>0.10218518475512391</v>
      </c>
      <c r="Q59" s="26">
        <f t="shared" si="5"/>
        <v>5.2462930764022267E-2</v>
      </c>
      <c r="S59" s="69">
        <v>42100</v>
      </c>
      <c r="T59" s="48">
        <v>2.5048526884044662E-2</v>
      </c>
      <c r="U59" s="48">
        <v>2.946196954907826E-2</v>
      </c>
      <c r="V59" s="300"/>
      <c r="W59" s="69">
        <v>43283</v>
      </c>
      <c r="X59" s="48">
        <v>5.6271680173799778E-3</v>
      </c>
      <c r="Y59" s="48">
        <v>1.1749858789461011E-2</v>
      </c>
      <c r="Z59" s="300"/>
      <c r="AA59" s="300"/>
      <c r="AG59" s="19"/>
      <c r="AH59" s="19"/>
      <c r="AI59" s="19"/>
      <c r="BI59" s="327">
        <f t="shared" si="7"/>
        <v>2.1006371667672825E-3</v>
      </c>
      <c r="BJ59" s="327">
        <f t="shared" si="8"/>
        <v>1.937117353603452E-3</v>
      </c>
      <c r="BK59" s="327">
        <f t="shared" si="9"/>
        <v>0.13657806401232669</v>
      </c>
      <c r="BL59" s="327">
        <f t="shared" si="10"/>
        <v>-0.13237678967879213</v>
      </c>
      <c r="BM59" s="327">
        <f t="shared" si="11"/>
        <v>7.8724615019359984E-2</v>
      </c>
      <c r="BN59" s="327">
        <f t="shared" si="12"/>
        <v>-7.4850380312153075E-2</v>
      </c>
    </row>
    <row r="60" spans="2:66" x14ac:dyDescent="0.3">
      <c r="B60" s="69">
        <v>42093</v>
      </c>
      <c r="C60" s="57">
        <v>14.360534800000002</v>
      </c>
      <c r="D60" s="57">
        <v>51056.4</v>
      </c>
      <c r="E60" s="19"/>
      <c r="F60" s="48">
        <f t="shared" si="0"/>
        <v>-1.3705019910259963E-2</v>
      </c>
      <c r="G60" s="48">
        <f t="shared" si="1"/>
        <v>-5.2914588528677475E-3</v>
      </c>
      <c r="I60" s="48">
        <f t="shared" si="2"/>
        <v>-1.3799800673446206E-2</v>
      </c>
      <c r="J60" s="48">
        <f t="shared" si="3"/>
        <v>-5.3055082042226843E-3</v>
      </c>
      <c r="P60" s="26">
        <f t="shared" si="4"/>
        <v>-1.3799800673446206E-2</v>
      </c>
      <c r="Q60" s="26">
        <f t="shared" si="5"/>
        <v>-5.3055082042226843E-3</v>
      </c>
      <c r="S60" s="69">
        <v>42107</v>
      </c>
      <c r="T60" s="48">
        <v>-3.3310633992615058E-3</v>
      </c>
      <c r="U60" s="48">
        <v>2.52829101652432E-2</v>
      </c>
      <c r="V60" s="300"/>
      <c r="W60" s="69">
        <v>43290</v>
      </c>
      <c r="X60" s="48">
        <v>1.5110547335292454E-2</v>
      </c>
      <c r="Y60" s="48">
        <v>3.5758330974817065E-2</v>
      </c>
      <c r="Z60" s="300"/>
      <c r="AA60" s="300"/>
      <c r="AG60" s="19"/>
      <c r="AH60" s="19"/>
      <c r="AI60" s="19"/>
      <c r="BI60" s="327">
        <f t="shared" si="7"/>
        <v>2.1006371667672825E-3</v>
      </c>
      <c r="BJ60" s="327">
        <f t="shared" si="8"/>
        <v>1.937117353603452E-3</v>
      </c>
      <c r="BK60" s="327">
        <f t="shared" si="9"/>
        <v>0.13657806401232669</v>
      </c>
      <c r="BL60" s="327">
        <f t="shared" si="10"/>
        <v>-0.13237678967879213</v>
      </c>
      <c r="BM60" s="327">
        <f t="shared" si="11"/>
        <v>7.8724615019359984E-2</v>
      </c>
      <c r="BN60" s="327">
        <f t="shared" si="12"/>
        <v>-7.4850380312153075E-2</v>
      </c>
    </row>
    <row r="61" spans="2:66" x14ac:dyDescent="0.3">
      <c r="B61" s="69">
        <v>42100</v>
      </c>
      <c r="C61" s="57">
        <v>14.724788</v>
      </c>
      <c r="D61" s="57">
        <v>52583</v>
      </c>
      <c r="E61" s="19"/>
      <c r="F61" s="48">
        <f t="shared" si="0"/>
        <v>2.5364877079647297E-2</v>
      </c>
      <c r="G61" s="48">
        <f t="shared" si="1"/>
        <v>2.990026715553773E-2</v>
      </c>
      <c r="I61" s="48">
        <f t="shared" si="2"/>
        <v>2.5048526884044662E-2</v>
      </c>
      <c r="J61" s="48">
        <f t="shared" si="3"/>
        <v>2.946196954907826E-2</v>
      </c>
      <c r="P61" s="26">
        <f t="shared" si="4"/>
        <v>2.5048526884044662E-2</v>
      </c>
      <c r="Q61" s="26">
        <f t="shared" si="5"/>
        <v>2.946196954907826E-2</v>
      </c>
      <c r="S61" s="69">
        <v>42114</v>
      </c>
      <c r="T61" s="48">
        <v>-2.2910874630344431E-2</v>
      </c>
      <c r="U61" s="48">
        <v>6.0783493178298226E-3</v>
      </c>
      <c r="V61" s="300"/>
      <c r="W61" s="69">
        <v>43297</v>
      </c>
      <c r="X61" s="48">
        <v>6.9570346056409607E-4</v>
      </c>
      <c r="Y61" s="48">
        <v>1.5706909540042772E-2</v>
      </c>
      <c r="Z61" s="300"/>
      <c r="AA61" s="300"/>
      <c r="AB61" s="19"/>
      <c r="AC61" s="19"/>
      <c r="AD61" s="19"/>
      <c r="AE61" s="19"/>
      <c r="AF61" s="19"/>
      <c r="AG61" s="19"/>
      <c r="AH61" s="19"/>
      <c r="AI61" s="19"/>
      <c r="BI61" s="327">
        <f t="shared" si="7"/>
        <v>2.1006371667672825E-3</v>
      </c>
      <c r="BJ61" s="327">
        <f t="shared" si="8"/>
        <v>1.937117353603452E-3</v>
      </c>
      <c r="BK61" s="327">
        <f t="shared" si="9"/>
        <v>0.13657806401232669</v>
      </c>
      <c r="BL61" s="327">
        <f t="shared" si="10"/>
        <v>-0.13237678967879213</v>
      </c>
      <c r="BM61" s="327">
        <f t="shared" si="11"/>
        <v>7.8724615019359984E-2</v>
      </c>
      <c r="BN61" s="327">
        <f t="shared" si="12"/>
        <v>-7.4850380312153075E-2</v>
      </c>
    </row>
    <row r="62" spans="2:66" x14ac:dyDescent="0.3">
      <c r="B62" s="69">
        <v>42107</v>
      </c>
      <c r="C62" s="57">
        <v>14.675820400000001</v>
      </c>
      <c r="D62" s="57">
        <v>53929.4</v>
      </c>
      <c r="E62" s="19"/>
      <c r="F62" s="48">
        <f t="shared" si="0"/>
        <v>-3.3255215626872836E-3</v>
      </c>
      <c r="G62" s="48">
        <f t="shared" si="1"/>
        <v>2.5605233630641155E-2</v>
      </c>
      <c r="I62" s="48">
        <f t="shared" si="2"/>
        <v>-3.3310633992615058E-3</v>
      </c>
      <c r="J62" s="48">
        <f t="shared" si="3"/>
        <v>2.52829101652432E-2</v>
      </c>
      <c r="P62" s="26">
        <f t="shared" si="4"/>
        <v>-3.3310633992615058E-3</v>
      </c>
      <c r="Q62" s="26">
        <f t="shared" si="5"/>
        <v>2.52829101652432E-2</v>
      </c>
      <c r="S62" s="69">
        <v>42121</v>
      </c>
      <c r="T62" s="48">
        <v>2.7308854329461316E-2</v>
      </c>
      <c r="U62" s="48">
        <v>2.4568446960094529E-2</v>
      </c>
      <c r="V62" s="300"/>
      <c r="W62" s="69">
        <v>43304</v>
      </c>
      <c r="X62" s="48">
        <v>4.1158013136208815E-3</v>
      </c>
      <c r="Y62" s="48">
        <v>2.9127830322374627E-2</v>
      </c>
      <c r="Z62" s="300"/>
      <c r="AA62" s="300"/>
      <c r="AB62" s="19"/>
      <c r="AC62" s="19"/>
      <c r="AD62" s="19"/>
      <c r="AE62" s="19"/>
      <c r="AF62" s="19"/>
      <c r="AG62" s="19"/>
      <c r="AH62" s="19"/>
      <c r="AI62" s="19"/>
      <c r="BI62" s="327">
        <f t="shared" si="7"/>
        <v>2.1006371667672825E-3</v>
      </c>
      <c r="BJ62" s="327">
        <f t="shared" si="8"/>
        <v>1.937117353603452E-3</v>
      </c>
      <c r="BK62" s="327">
        <f t="shared" si="9"/>
        <v>0.13657806401232669</v>
      </c>
      <c r="BL62" s="327">
        <f t="shared" si="10"/>
        <v>-0.13237678967879213</v>
      </c>
      <c r="BM62" s="327">
        <f t="shared" si="11"/>
        <v>7.8724615019359984E-2</v>
      </c>
      <c r="BN62" s="327">
        <f t="shared" si="12"/>
        <v>-7.4850380312153075E-2</v>
      </c>
    </row>
    <row r="63" spans="2:66" x14ac:dyDescent="0.3">
      <c r="B63" s="69">
        <v>42114</v>
      </c>
      <c r="C63" s="57">
        <v>14.343406999999999</v>
      </c>
      <c r="D63" s="57">
        <v>54258.2</v>
      </c>
      <c r="E63" s="19"/>
      <c r="F63" s="48">
        <f t="shared" si="0"/>
        <v>-2.2650413465130859E-2</v>
      </c>
      <c r="G63" s="48">
        <f t="shared" si="1"/>
        <v>6.0968599687738489E-3</v>
      </c>
      <c r="I63" s="48">
        <f t="shared" si="2"/>
        <v>-2.2910874630344431E-2</v>
      </c>
      <c r="J63" s="48">
        <f t="shared" si="3"/>
        <v>6.0783493178298226E-3</v>
      </c>
      <c r="P63" s="26">
        <f t="shared" si="4"/>
        <v>-2.2910874630344431E-2</v>
      </c>
      <c r="Q63" s="26">
        <f t="shared" si="5"/>
        <v>6.0783493178298226E-3</v>
      </c>
      <c r="S63" s="69">
        <v>42128</v>
      </c>
      <c r="T63" s="48">
        <v>-7.341728278496636E-3</v>
      </c>
      <c r="U63" s="48">
        <v>1.0238241644025132E-2</v>
      </c>
      <c r="V63" s="300"/>
      <c r="W63" s="69">
        <v>43311</v>
      </c>
      <c r="X63" s="48">
        <v>7.6125771700939759E-3</v>
      </c>
      <c r="Y63" s="48">
        <v>2.3776369980139506E-2</v>
      </c>
      <c r="Z63" s="300"/>
      <c r="AA63" s="300"/>
      <c r="AB63" s="19"/>
      <c r="AC63" s="19"/>
      <c r="AD63" s="19"/>
      <c r="AE63" s="19"/>
      <c r="AF63" s="19"/>
      <c r="AG63" s="19"/>
      <c r="AH63" s="19"/>
      <c r="AI63" s="19"/>
      <c r="BI63" s="327">
        <f t="shared" si="7"/>
        <v>2.1006371667672825E-3</v>
      </c>
      <c r="BJ63" s="327">
        <f t="shared" si="8"/>
        <v>1.937117353603452E-3</v>
      </c>
      <c r="BK63" s="327">
        <f t="shared" si="9"/>
        <v>0.13657806401232669</v>
      </c>
      <c r="BL63" s="327">
        <f t="shared" si="10"/>
        <v>-0.13237678967879213</v>
      </c>
      <c r="BM63" s="327">
        <f t="shared" si="11"/>
        <v>7.8724615019359984E-2</v>
      </c>
      <c r="BN63" s="327">
        <f t="shared" si="12"/>
        <v>-7.4850380312153075E-2</v>
      </c>
    </row>
    <row r="64" spans="2:66" x14ac:dyDescent="0.3">
      <c r="B64" s="69">
        <v>42121</v>
      </c>
      <c r="C64" s="57">
        <v>14.7405065</v>
      </c>
      <c r="D64" s="57">
        <v>55607.75</v>
      </c>
      <c r="E64" s="19"/>
      <c r="F64" s="48">
        <f t="shared" si="0"/>
        <v>2.7685158763186557E-2</v>
      </c>
      <c r="G64" s="48">
        <f t="shared" si="1"/>
        <v>2.4872738129904759E-2</v>
      </c>
      <c r="I64" s="48">
        <f t="shared" si="2"/>
        <v>2.7308854329461316E-2</v>
      </c>
      <c r="J64" s="48">
        <f t="shared" si="3"/>
        <v>2.4568446960094529E-2</v>
      </c>
      <c r="P64" s="26">
        <f t="shared" si="4"/>
        <v>2.7308854329461316E-2</v>
      </c>
      <c r="Q64" s="26">
        <f t="shared" si="5"/>
        <v>2.4568446960094529E-2</v>
      </c>
      <c r="S64" s="69">
        <v>42135</v>
      </c>
      <c r="T64" s="48">
        <v>2.6593671506136389E-2</v>
      </c>
      <c r="U64" s="48">
        <v>1.9467513668580284E-2</v>
      </c>
      <c r="V64" s="300"/>
      <c r="W64" s="69">
        <v>43318</v>
      </c>
      <c r="X64" s="48">
        <v>-1.163252054818887E-2</v>
      </c>
      <c r="Y64" s="48">
        <v>4.3148528920857005E-3</v>
      </c>
      <c r="Z64" s="300"/>
      <c r="AA64" s="300"/>
      <c r="AB64" s="19"/>
      <c r="AC64" s="19"/>
      <c r="AD64" s="19"/>
      <c r="AE64" s="19"/>
      <c r="AF64" s="19"/>
      <c r="AG64" s="19"/>
      <c r="AH64" s="19"/>
      <c r="AI64" s="19"/>
      <c r="BI64" s="327">
        <f t="shared" si="7"/>
        <v>2.1006371667672825E-3</v>
      </c>
      <c r="BJ64" s="327">
        <f t="shared" si="8"/>
        <v>1.937117353603452E-3</v>
      </c>
      <c r="BK64" s="327">
        <f t="shared" si="9"/>
        <v>0.13657806401232669</v>
      </c>
      <c r="BL64" s="327">
        <f t="shared" si="10"/>
        <v>-0.13237678967879213</v>
      </c>
      <c r="BM64" s="327">
        <f t="shared" si="11"/>
        <v>7.8724615019359984E-2</v>
      </c>
      <c r="BN64" s="327">
        <f t="shared" si="12"/>
        <v>-7.4850380312153075E-2</v>
      </c>
    </row>
    <row r="65" spans="2:66" x14ac:dyDescent="0.3">
      <c r="B65" s="69">
        <v>42128</v>
      </c>
      <c r="C65" s="57">
        <v>14.632681999999999</v>
      </c>
      <c r="D65" s="57">
        <v>56180</v>
      </c>
      <c r="E65" s="19"/>
      <c r="F65" s="48">
        <f t="shared" si="0"/>
        <v>-7.3148436249460547E-3</v>
      </c>
      <c r="G65" s="48">
        <f t="shared" si="1"/>
        <v>1.0290831763558161E-2</v>
      </c>
      <c r="I65" s="48">
        <f t="shared" si="2"/>
        <v>-7.341728278496636E-3</v>
      </c>
      <c r="J65" s="48">
        <f t="shared" si="3"/>
        <v>1.0238241644025132E-2</v>
      </c>
      <c r="P65" s="26">
        <f t="shared" si="4"/>
        <v>-7.341728278496636E-3</v>
      </c>
      <c r="Q65" s="26">
        <f t="shared" si="5"/>
        <v>1.0238241644025132E-2</v>
      </c>
      <c r="S65" s="69">
        <v>42142</v>
      </c>
      <c r="T65" s="48">
        <v>-7.2950070725010266E-2</v>
      </c>
      <c r="U65" s="48">
        <v>-1.1051620656936906E-2</v>
      </c>
      <c r="V65" s="300"/>
      <c r="W65" s="69">
        <v>43325</v>
      </c>
      <c r="X65" s="48">
        <v>1.6408268961385017E-2</v>
      </c>
      <c r="Y65" s="48">
        <v>-2.1107525529530557E-2</v>
      </c>
      <c r="Z65" s="300"/>
      <c r="AA65" s="300"/>
      <c r="AB65" s="19"/>
      <c r="AC65" s="19"/>
      <c r="AD65" s="19"/>
      <c r="AE65" s="19"/>
      <c r="AF65" s="19"/>
      <c r="AG65" s="19"/>
      <c r="AH65" s="19"/>
      <c r="AI65" s="19"/>
      <c r="BI65" s="327">
        <f t="shared" si="7"/>
        <v>2.1006371667672825E-3</v>
      </c>
      <c r="BJ65" s="327">
        <f t="shared" si="8"/>
        <v>1.937117353603452E-3</v>
      </c>
      <c r="BK65" s="327">
        <f t="shared" si="9"/>
        <v>0.13657806401232669</v>
      </c>
      <c r="BL65" s="327">
        <f t="shared" si="10"/>
        <v>-0.13237678967879213</v>
      </c>
      <c r="BM65" s="327">
        <f t="shared" si="11"/>
        <v>7.8724615019359984E-2</v>
      </c>
      <c r="BN65" s="327">
        <f t="shared" si="12"/>
        <v>-7.4850380312153075E-2</v>
      </c>
    </row>
    <row r="66" spans="2:66" x14ac:dyDescent="0.3">
      <c r="B66" s="69">
        <v>42135</v>
      </c>
      <c r="C66" s="57">
        <v>15.027039199999999</v>
      </c>
      <c r="D66" s="57">
        <v>57284.4</v>
      </c>
      <c r="E66" s="19"/>
      <c r="F66" s="48">
        <f t="shared" si="0"/>
        <v>2.6950438750736216E-2</v>
      </c>
      <c r="G66" s="48">
        <f t="shared" si="1"/>
        <v>1.9658241367034535E-2</v>
      </c>
      <c r="I66" s="48">
        <f t="shared" si="2"/>
        <v>2.6593671506136389E-2</v>
      </c>
      <c r="J66" s="48">
        <f t="shared" si="3"/>
        <v>1.9467513668580284E-2</v>
      </c>
      <c r="P66" s="26">
        <f t="shared" si="4"/>
        <v>2.6593671506136389E-2</v>
      </c>
      <c r="Q66" s="26">
        <f t="shared" si="5"/>
        <v>1.9467513668580284E-2</v>
      </c>
      <c r="S66" s="69">
        <v>42149</v>
      </c>
      <c r="T66" s="48">
        <v>-2.9446863389943182E-2</v>
      </c>
      <c r="U66" s="48">
        <v>-3.1470652173298086E-2</v>
      </c>
      <c r="V66" s="300"/>
      <c r="W66" s="69">
        <v>43332</v>
      </c>
      <c r="X66" s="48">
        <v>8.1276035680169344E-3</v>
      </c>
      <c r="Y66" s="48">
        <v>-1.9098984547625254E-2</v>
      </c>
      <c r="Z66" s="300"/>
      <c r="AA66" s="300"/>
      <c r="AB66" s="19"/>
      <c r="AC66" s="19"/>
      <c r="AD66" s="19"/>
      <c r="AE66" s="19"/>
      <c r="AF66" s="19"/>
      <c r="AG66" s="19"/>
      <c r="AH66" s="19"/>
      <c r="AI66" s="19"/>
      <c r="BI66" s="327">
        <f t="shared" si="7"/>
        <v>2.1006371667672825E-3</v>
      </c>
      <c r="BJ66" s="327">
        <f t="shared" si="8"/>
        <v>1.937117353603452E-3</v>
      </c>
      <c r="BK66" s="327">
        <f t="shared" si="9"/>
        <v>0.13657806401232669</v>
      </c>
      <c r="BL66" s="327">
        <f t="shared" si="10"/>
        <v>-0.13237678967879213</v>
      </c>
      <c r="BM66" s="327">
        <f t="shared" si="11"/>
        <v>7.8724615019359984E-2</v>
      </c>
      <c r="BN66" s="327">
        <f t="shared" si="12"/>
        <v>-7.4850380312153075E-2</v>
      </c>
    </row>
    <row r="67" spans="2:66" x14ac:dyDescent="0.3">
      <c r="B67" s="69">
        <v>42142</v>
      </c>
      <c r="C67" s="57">
        <v>13.969845599999999</v>
      </c>
      <c r="D67" s="57">
        <v>56654.8</v>
      </c>
      <c r="E67" s="19"/>
      <c r="F67" s="48">
        <f t="shared" si="0"/>
        <v>-7.0352754519998895E-2</v>
      </c>
      <c r="G67" s="48">
        <f t="shared" si="1"/>
        <v>-1.0990775848223944E-2</v>
      </c>
      <c r="I67" s="48">
        <f t="shared" si="2"/>
        <v>-7.2950070725010266E-2</v>
      </c>
      <c r="J67" s="48">
        <f t="shared" si="3"/>
        <v>-1.1051620656936906E-2</v>
      </c>
      <c r="P67" s="26">
        <f t="shared" si="4"/>
        <v>-7.2950070725010266E-2</v>
      </c>
      <c r="Q67" s="26">
        <f t="shared" si="5"/>
        <v>-1.1051620656936906E-2</v>
      </c>
      <c r="S67" s="69">
        <v>42156</v>
      </c>
      <c r="T67" s="48">
        <v>-4.6712478017068744E-2</v>
      </c>
      <c r="U67" s="48">
        <v>-2.5327335911906893E-2</v>
      </c>
      <c r="V67" s="300"/>
      <c r="W67" s="69">
        <v>43339</v>
      </c>
      <c r="X67" s="48">
        <v>-4.5077250955245313E-2</v>
      </c>
      <c r="Y67" s="48">
        <v>-7.6894964444122046E-3</v>
      </c>
      <c r="Z67" s="300"/>
      <c r="AA67" s="300"/>
      <c r="AB67" s="19"/>
      <c r="AC67" s="19"/>
      <c r="AD67" s="19"/>
      <c r="AE67" s="19"/>
      <c r="AF67" s="19"/>
      <c r="AG67" s="19"/>
      <c r="AH67" s="19"/>
      <c r="AI67" s="19"/>
      <c r="BI67" s="327">
        <f t="shared" si="7"/>
        <v>2.1006371667672825E-3</v>
      </c>
      <c r="BJ67" s="327">
        <f t="shared" si="8"/>
        <v>1.937117353603452E-3</v>
      </c>
      <c r="BK67" s="327">
        <f t="shared" si="9"/>
        <v>0.13657806401232669</v>
      </c>
      <c r="BL67" s="327">
        <f t="shared" si="10"/>
        <v>-0.13237678967879213</v>
      </c>
      <c r="BM67" s="327">
        <f t="shared" si="11"/>
        <v>7.8724615019359984E-2</v>
      </c>
      <c r="BN67" s="327">
        <f t="shared" si="12"/>
        <v>-7.4850380312153075E-2</v>
      </c>
    </row>
    <row r="68" spans="2:66" x14ac:dyDescent="0.3">
      <c r="B68" s="69">
        <v>42149</v>
      </c>
      <c r="C68" s="57">
        <v>13.564475199999999</v>
      </c>
      <c r="D68" s="57">
        <v>54899.6</v>
      </c>
      <c r="E68" s="19"/>
      <c r="F68" s="48">
        <f t="shared" si="0"/>
        <v>-2.901752901263277E-2</v>
      </c>
      <c r="G68" s="48">
        <f t="shared" si="1"/>
        <v>-3.0980605350297008E-2</v>
      </c>
      <c r="I68" s="48">
        <f t="shared" si="2"/>
        <v>-2.9446863389943182E-2</v>
      </c>
      <c r="J68" s="48">
        <f t="shared" si="3"/>
        <v>-3.1470652173298086E-2</v>
      </c>
      <c r="P68" s="26">
        <f t="shared" si="4"/>
        <v>-2.9446863389943182E-2</v>
      </c>
      <c r="Q68" s="26">
        <f t="shared" si="5"/>
        <v>-3.1470652173298086E-2</v>
      </c>
      <c r="S68" s="69">
        <v>42163</v>
      </c>
      <c r="T68" s="48">
        <v>7.5273689985030133E-3</v>
      </c>
      <c r="U68" s="48">
        <v>-2.6395530893720534E-3</v>
      </c>
      <c r="V68" s="300"/>
      <c r="W68" s="69">
        <v>43346</v>
      </c>
      <c r="X68" s="48">
        <v>1.1582224026219218E-2</v>
      </c>
      <c r="Y68" s="48">
        <v>8.4193732419274251E-3</v>
      </c>
      <c r="Z68" s="300"/>
      <c r="AA68" s="300"/>
      <c r="AB68" s="19"/>
      <c r="AC68" s="19"/>
      <c r="AD68" s="19"/>
      <c r="AE68" s="19"/>
      <c r="AF68" s="19"/>
      <c r="AG68" s="19"/>
      <c r="AH68" s="19"/>
      <c r="AI68" s="19"/>
      <c r="BI68" s="327">
        <f t="shared" si="7"/>
        <v>2.1006371667672825E-3</v>
      </c>
      <c r="BJ68" s="327">
        <f t="shared" si="8"/>
        <v>1.937117353603452E-3</v>
      </c>
      <c r="BK68" s="327">
        <f t="shared" si="9"/>
        <v>0.13657806401232669</v>
      </c>
      <c r="BL68" s="327">
        <f t="shared" si="10"/>
        <v>-0.13237678967879213</v>
      </c>
      <c r="BM68" s="327">
        <f t="shared" si="11"/>
        <v>7.8724615019359984E-2</v>
      </c>
      <c r="BN68" s="327">
        <f t="shared" si="12"/>
        <v>-7.4850380312153075E-2</v>
      </c>
    </row>
    <row r="69" spans="2:66" x14ac:dyDescent="0.3">
      <c r="B69" s="69">
        <v>42156</v>
      </c>
      <c r="C69" s="57">
        <v>12.945416399999999</v>
      </c>
      <c r="D69" s="57">
        <v>53526.6</v>
      </c>
      <c r="E69" s="19"/>
      <c r="F69" s="48">
        <f t="shared" si="0"/>
        <v>-4.5638241868730667E-2</v>
      </c>
      <c r="G69" s="48">
        <f t="shared" si="1"/>
        <v>-2.5009289685170799E-2</v>
      </c>
      <c r="I69" s="48">
        <f t="shared" si="2"/>
        <v>-4.6712478017068744E-2</v>
      </c>
      <c r="J69" s="48">
        <f t="shared" si="3"/>
        <v>-2.5327335911906893E-2</v>
      </c>
      <c r="P69" s="26">
        <f t="shared" si="4"/>
        <v>-4.6712478017068744E-2</v>
      </c>
      <c r="Q69" s="26">
        <f t="shared" si="5"/>
        <v>-2.5327335911906893E-2</v>
      </c>
      <c r="S69" s="69">
        <v>42170</v>
      </c>
      <c r="T69" s="48">
        <v>-5.2967217981679485E-2</v>
      </c>
      <c r="U69" s="48">
        <v>-2.2667899447838122E-4</v>
      </c>
      <c r="V69" s="300"/>
      <c r="W69" s="69">
        <v>43353</v>
      </c>
      <c r="X69" s="48">
        <v>1.0264919507210084E-2</v>
      </c>
      <c r="Y69" s="48">
        <v>-1.7858716810491945E-2</v>
      </c>
      <c r="Z69" s="300"/>
      <c r="AA69" s="300"/>
      <c r="AB69" s="19"/>
      <c r="AC69" s="19"/>
      <c r="AD69" s="19"/>
      <c r="AE69" s="19"/>
      <c r="AF69" s="19"/>
      <c r="AG69" s="19"/>
      <c r="AH69" s="19"/>
      <c r="AI69" s="19"/>
      <c r="BI69" s="327">
        <f t="shared" si="7"/>
        <v>2.1006371667672825E-3</v>
      </c>
      <c r="BJ69" s="327">
        <f t="shared" si="8"/>
        <v>1.937117353603452E-3</v>
      </c>
      <c r="BK69" s="327">
        <f t="shared" si="9"/>
        <v>0.13657806401232669</v>
      </c>
      <c r="BL69" s="327">
        <f t="shared" si="10"/>
        <v>-0.13237678967879213</v>
      </c>
      <c r="BM69" s="327">
        <f t="shared" si="11"/>
        <v>7.8724615019359984E-2</v>
      </c>
      <c r="BN69" s="327">
        <f t="shared" si="12"/>
        <v>-7.4850380312153075E-2</v>
      </c>
    </row>
    <row r="70" spans="2:66" x14ac:dyDescent="0.3">
      <c r="B70" s="69">
        <v>42163</v>
      </c>
      <c r="C70" s="57">
        <v>13.043229</v>
      </c>
      <c r="D70" s="57">
        <v>53385.5</v>
      </c>
      <c r="E70" s="19"/>
      <c r="F70" s="48">
        <f t="shared" si="0"/>
        <v>7.5557708595608286E-3</v>
      </c>
      <c r="G70" s="48">
        <f t="shared" si="1"/>
        <v>-2.6360725321615819E-3</v>
      </c>
      <c r="I70" s="48">
        <f t="shared" si="2"/>
        <v>7.5273689985030133E-3</v>
      </c>
      <c r="J70" s="48">
        <f t="shared" si="3"/>
        <v>-2.6395530893720534E-3</v>
      </c>
      <c r="P70" s="26">
        <f t="shared" si="4"/>
        <v>7.5273689985030133E-3</v>
      </c>
      <c r="Q70" s="26">
        <f t="shared" si="5"/>
        <v>-2.6395530893720534E-3</v>
      </c>
      <c r="S70" s="69">
        <v>42177</v>
      </c>
      <c r="T70" s="48">
        <v>-7.9407792161515889E-2</v>
      </c>
      <c r="U70" s="48">
        <v>7.2283623482137906E-3</v>
      </c>
      <c r="V70" s="300"/>
      <c r="W70" s="69">
        <v>43360</v>
      </c>
      <c r="X70" s="48">
        <v>-3.7385749919942771E-2</v>
      </c>
      <c r="Y70" s="48">
        <v>-4.3257944534508853E-3</v>
      </c>
      <c r="Z70" s="300"/>
      <c r="AA70" s="300"/>
      <c r="AB70" s="323" t="s">
        <v>6221</v>
      </c>
      <c r="AC70" s="19"/>
      <c r="AD70" s="19"/>
      <c r="AE70" s="19"/>
      <c r="AF70" s="19"/>
      <c r="AG70" s="19"/>
      <c r="AH70" s="19"/>
      <c r="AI70" s="19"/>
      <c r="BI70" s="327">
        <f t="shared" si="7"/>
        <v>2.1006371667672825E-3</v>
      </c>
      <c r="BJ70" s="327">
        <f t="shared" si="8"/>
        <v>1.937117353603452E-3</v>
      </c>
      <c r="BK70" s="327">
        <f t="shared" si="9"/>
        <v>0.13657806401232669</v>
      </c>
      <c r="BL70" s="327">
        <f t="shared" si="10"/>
        <v>-0.13237678967879213</v>
      </c>
      <c r="BM70" s="327">
        <f t="shared" si="11"/>
        <v>7.8724615019359984E-2</v>
      </c>
      <c r="BN70" s="327">
        <f t="shared" si="12"/>
        <v>-7.4850380312153075E-2</v>
      </c>
    </row>
    <row r="71" spans="2:66" x14ac:dyDescent="0.3">
      <c r="B71" s="69">
        <v>42170</v>
      </c>
      <c r="C71" s="57">
        <v>12.370343199999999</v>
      </c>
      <c r="D71" s="57">
        <v>53373.4</v>
      </c>
      <c r="E71" s="19"/>
      <c r="F71" s="48">
        <f t="shared" si="0"/>
        <v>-5.1588897197158867E-2</v>
      </c>
      <c r="G71" s="48">
        <f t="shared" si="1"/>
        <v>-2.2665330473625733E-4</v>
      </c>
      <c r="I71" s="48">
        <f t="shared" si="2"/>
        <v>-5.2967217981679485E-2</v>
      </c>
      <c r="J71" s="48">
        <f t="shared" si="3"/>
        <v>-2.2667899447838122E-4</v>
      </c>
      <c r="P71" s="26">
        <f t="shared" si="4"/>
        <v>-5.2967217981679485E-2</v>
      </c>
      <c r="Q71" s="26">
        <f t="shared" si="5"/>
        <v>-2.2667899447838122E-4</v>
      </c>
      <c r="S71" s="69">
        <v>42184</v>
      </c>
      <c r="T71" s="48">
        <v>-4.2990996488093701E-2</v>
      </c>
      <c r="U71" s="48">
        <v>-3.6561885592747796E-3</v>
      </c>
      <c r="V71" s="300"/>
      <c r="W71" s="69">
        <v>43367</v>
      </c>
      <c r="X71" s="48">
        <v>2.978454551690908E-3</v>
      </c>
      <c r="Y71" s="48">
        <v>3.9916111087363697E-2</v>
      </c>
      <c r="Z71" s="300"/>
      <c r="AA71" s="300"/>
      <c r="AB71" s="64"/>
      <c r="AC71" s="19"/>
      <c r="AD71" s="19"/>
      <c r="AE71" s="19"/>
      <c r="AF71" s="19"/>
      <c r="AG71" s="19"/>
      <c r="AH71" s="19"/>
      <c r="AI71" s="19"/>
      <c r="BI71" s="327">
        <f t="shared" si="7"/>
        <v>2.1006371667672825E-3</v>
      </c>
      <c r="BJ71" s="327">
        <f t="shared" si="8"/>
        <v>1.937117353603452E-3</v>
      </c>
      <c r="BK71" s="327">
        <f t="shared" si="9"/>
        <v>0.13657806401232669</v>
      </c>
      <c r="BL71" s="327">
        <f t="shared" si="10"/>
        <v>-0.13237678967879213</v>
      </c>
      <c r="BM71" s="327">
        <f t="shared" si="11"/>
        <v>7.8724615019359984E-2</v>
      </c>
      <c r="BN71" s="327">
        <f t="shared" si="12"/>
        <v>-7.4850380312153075E-2</v>
      </c>
    </row>
    <row r="72" spans="2:66" x14ac:dyDescent="0.3">
      <c r="B72" s="69">
        <v>42177</v>
      </c>
      <c r="C72" s="57">
        <v>11.426030599999999</v>
      </c>
      <c r="D72" s="57">
        <v>53760.6</v>
      </c>
      <c r="E72" s="19"/>
      <c r="F72" s="48">
        <f t="shared" si="0"/>
        <v>-7.6336814972118194E-2</v>
      </c>
      <c r="G72" s="48">
        <f t="shared" si="1"/>
        <v>7.2545500192979784E-3</v>
      </c>
      <c r="I72" s="48">
        <f t="shared" si="2"/>
        <v>-7.9407792161515889E-2</v>
      </c>
      <c r="J72" s="48">
        <f t="shared" si="3"/>
        <v>7.2283623482137906E-3</v>
      </c>
      <c r="P72" s="26">
        <f t="shared" si="4"/>
        <v>-7.9407792161515889E-2</v>
      </c>
      <c r="Q72" s="26">
        <f t="shared" si="5"/>
        <v>7.2283623482137906E-3</v>
      </c>
      <c r="S72" s="69">
        <v>42191</v>
      </c>
      <c r="T72" s="48">
        <v>-1.4603840311270344E-2</v>
      </c>
      <c r="U72" s="48">
        <v>-1.5840462182230695E-2</v>
      </c>
      <c r="V72" s="300"/>
      <c r="W72" s="69">
        <v>43374</v>
      </c>
      <c r="X72" s="48">
        <v>-1.9231168442624812E-2</v>
      </c>
      <c r="Y72" s="48">
        <v>8.1928211957973188E-3</v>
      </c>
      <c r="Z72" s="300"/>
      <c r="AA72" s="300"/>
      <c r="AB72" s="19"/>
      <c r="AC72" s="19"/>
      <c r="AD72" s="19"/>
      <c r="AE72" s="19"/>
      <c r="AF72" s="19"/>
      <c r="AG72" s="19"/>
      <c r="AH72" s="19"/>
      <c r="AI72" s="19"/>
      <c r="BI72" s="327">
        <f t="shared" si="7"/>
        <v>2.1006371667672825E-3</v>
      </c>
      <c r="BJ72" s="327">
        <f t="shared" si="8"/>
        <v>1.937117353603452E-3</v>
      </c>
      <c r="BK72" s="327">
        <f t="shared" si="9"/>
        <v>0.13657806401232669</v>
      </c>
      <c r="BL72" s="327">
        <f t="shared" si="10"/>
        <v>-0.13237678967879213</v>
      </c>
      <c r="BM72" s="327">
        <f t="shared" si="11"/>
        <v>7.8724615019359984E-2</v>
      </c>
      <c r="BN72" s="327">
        <f t="shared" si="12"/>
        <v>-7.4850380312153075E-2</v>
      </c>
    </row>
    <row r="73" spans="2:66" x14ac:dyDescent="0.3">
      <c r="B73" s="69">
        <v>42184</v>
      </c>
      <c r="C73" s="57">
        <v>10.9452234</v>
      </c>
      <c r="D73" s="57">
        <v>53564.4</v>
      </c>
      <c r="E73" s="19"/>
      <c r="F73" s="48">
        <f t="shared" si="0"/>
        <v>-4.2079985327537872E-2</v>
      </c>
      <c r="G73" s="48">
        <f t="shared" si="1"/>
        <v>-3.6495128402583843E-3</v>
      </c>
      <c r="I73" s="48">
        <f t="shared" si="2"/>
        <v>-4.2990996488093701E-2</v>
      </c>
      <c r="J73" s="48">
        <f t="shared" si="3"/>
        <v>-3.6561885592747796E-3</v>
      </c>
      <c r="P73" s="26">
        <f t="shared" si="4"/>
        <v>-4.2990996488093701E-2</v>
      </c>
      <c r="Q73" s="26">
        <f t="shared" si="5"/>
        <v>-3.6561885592747796E-3</v>
      </c>
      <c r="S73" s="69">
        <v>42198</v>
      </c>
      <c r="T73" s="48">
        <v>2.6414242050510895E-2</v>
      </c>
      <c r="U73" s="48">
        <v>-5.0122940109361292E-3</v>
      </c>
      <c r="V73" s="300"/>
      <c r="W73" s="69">
        <v>43381</v>
      </c>
      <c r="X73" s="48">
        <v>0.12497074476081757</v>
      </c>
      <c r="Y73" s="48">
        <v>5.1748090611019801E-2</v>
      </c>
      <c r="Z73" s="300"/>
      <c r="AA73" s="300"/>
      <c r="AB73" s="19"/>
      <c r="AC73" s="19"/>
      <c r="AD73" s="19"/>
      <c r="AE73" s="19"/>
      <c r="AF73" s="19"/>
      <c r="AG73" s="19"/>
      <c r="AH73" s="19"/>
      <c r="AI73" s="19"/>
      <c r="BI73" s="327">
        <f t="shared" si="7"/>
        <v>2.1006371667672825E-3</v>
      </c>
      <c r="BJ73" s="327">
        <f t="shared" si="8"/>
        <v>1.937117353603452E-3</v>
      </c>
      <c r="BK73" s="327">
        <f t="shared" si="9"/>
        <v>0.13657806401232669</v>
      </c>
      <c r="BL73" s="327">
        <f t="shared" si="10"/>
        <v>-0.13237678967879213</v>
      </c>
      <c r="BM73" s="327">
        <f t="shared" si="11"/>
        <v>7.8724615019359984E-2</v>
      </c>
      <c r="BN73" s="327">
        <f t="shared" si="12"/>
        <v>-7.4850380312153075E-2</v>
      </c>
    </row>
    <row r="74" spans="2:66" x14ac:dyDescent="0.3">
      <c r="B74" s="69">
        <v>42191</v>
      </c>
      <c r="C74" s="57">
        <v>10.786542600000001</v>
      </c>
      <c r="D74" s="57">
        <v>52722.6</v>
      </c>
      <c r="E74" s="19"/>
      <c r="F74" s="48">
        <f t="shared" si="0"/>
        <v>-1.449772144440642E-2</v>
      </c>
      <c r="G74" s="48">
        <f t="shared" si="1"/>
        <v>-1.5715661894840638E-2</v>
      </c>
      <c r="I74" s="48">
        <f t="shared" si="2"/>
        <v>-1.4603840311270344E-2</v>
      </c>
      <c r="J74" s="48">
        <f t="shared" si="3"/>
        <v>-1.5840462182230695E-2</v>
      </c>
      <c r="P74" s="26">
        <f t="shared" si="4"/>
        <v>-1.4603840311270344E-2</v>
      </c>
      <c r="Q74" s="26">
        <f t="shared" si="5"/>
        <v>-1.5840462182230695E-2</v>
      </c>
      <c r="S74" s="69">
        <v>42205</v>
      </c>
      <c r="T74" s="48">
        <v>-7.799461154747128E-3</v>
      </c>
      <c r="U74" s="48">
        <v>3.2657875282566268E-3</v>
      </c>
      <c r="V74" s="300"/>
      <c r="W74" s="69">
        <v>43395</v>
      </c>
      <c r="X74" s="48">
        <v>1.6650048694631134E-2</v>
      </c>
      <c r="Y74" s="48">
        <v>1.2035081126301988E-2</v>
      </c>
      <c r="Z74" s="300"/>
      <c r="AA74" s="300"/>
      <c r="AB74" s="19"/>
      <c r="AC74" s="19"/>
      <c r="AD74" s="19"/>
      <c r="AE74" s="19"/>
      <c r="AF74" s="19"/>
      <c r="AG74" s="19"/>
      <c r="AH74" s="19"/>
      <c r="AI74" s="19"/>
      <c r="BI74" s="327">
        <f t="shared" si="7"/>
        <v>2.1006371667672825E-3</v>
      </c>
      <c r="BJ74" s="327">
        <f t="shared" si="8"/>
        <v>1.937117353603452E-3</v>
      </c>
      <c r="BK74" s="327">
        <f t="shared" si="9"/>
        <v>0.13657806401232669</v>
      </c>
      <c r="BL74" s="327">
        <f t="shared" si="10"/>
        <v>-0.13237678967879213</v>
      </c>
      <c r="BM74" s="327">
        <f t="shared" si="11"/>
        <v>7.8724615019359984E-2</v>
      </c>
      <c r="BN74" s="327">
        <f t="shared" si="12"/>
        <v>-7.4850380312153075E-2</v>
      </c>
    </row>
    <row r="75" spans="2:66" x14ac:dyDescent="0.3">
      <c r="B75" s="69">
        <v>42198</v>
      </c>
      <c r="C75" s="57">
        <v>11.07525725</v>
      </c>
      <c r="D75" s="57">
        <v>52459</v>
      </c>
      <c r="E75" s="19"/>
      <c r="F75" s="48">
        <f t="shared" si="0"/>
        <v>2.6766190122866629E-2</v>
      </c>
      <c r="G75" s="48">
        <f t="shared" si="1"/>
        <v>-4.999753426424336E-3</v>
      </c>
      <c r="I75" s="48">
        <f t="shared" si="2"/>
        <v>2.6414242050510895E-2</v>
      </c>
      <c r="J75" s="48">
        <f t="shared" si="3"/>
        <v>-5.0122940109361292E-3</v>
      </c>
      <c r="P75" s="26">
        <f t="shared" si="4"/>
        <v>2.6414242050510895E-2</v>
      </c>
      <c r="Q75" s="26">
        <f t="shared" si="5"/>
        <v>-5.0122940109361292E-3</v>
      </c>
      <c r="S75" s="69">
        <v>42212</v>
      </c>
      <c r="T75" s="48">
        <v>-6.7726747757649225E-2</v>
      </c>
      <c r="U75" s="48">
        <v>-5.0558950420280073E-2</v>
      </c>
      <c r="V75" s="300"/>
      <c r="W75" s="69">
        <v>43402</v>
      </c>
      <c r="X75" s="48">
        <v>6.9284287626247528E-3</v>
      </c>
      <c r="Y75" s="48">
        <v>-7.5102671356553647E-3</v>
      </c>
      <c r="Z75" s="300"/>
      <c r="AA75" s="300"/>
      <c r="AB75" s="19"/>
      <c r="AC75" s="19"/>
      <c r="AD75" s="19"/>
      <c r="AE75" s="19"/>
      <c r="AF75" s="19"/>
      <c r="AG75" s="19"/>
      <c r="AH75" s="19"/>
      <c r="AI75" s="19"/>
      <c r="BI75" s="327">
        <f t="shared" si="7"/>
        <v>2.1006371667672825E-3</v>
      </c>
      <c r="BJ75" s="327">
        <f t="shared" si="8"/>
        <v>1.937117353603452E-3</v>
      </c>
      <c r="BK75" s="327">
        <f t="shared" si="9"/>
        <v>0.13657806401232669</v>
      </c>
      <c r="BL75" s="327">
        <f t="shared" si="10"/>
        <v>-0.13237678967879213</v>
      </c>
      <c r="BM75" s="327">
        <f t="shared" si="11"/>
        <v>7.8724615019359984E-2</v>
      </c>
      <c r="BN75" s="327">
        <f t="shared" si="12"/>
        <v>-7.4850380312153075E-2</v>
      </c>
    </row>
    <row r="76" spans="2:66" x14ac:dyDescent="0.3">
      <c r="B76" s="69">
        <v>42205</v>
      </c>
      <c r="C76" s="57">
        <v>10.989212199999999</v>
      </c>
      <c r="D76" s="57">
        <v>52630.6</v>
      </c>
      <c r="E76" s="19"/>
      <c r="F76" s="48">
        <f t="shared" si="0"/>
        <v>-7.7691242792577997E-3</v>
      </c>
      <c r="G76" s="48">
        <f t="shared" si="1"/>
        <v>3.2711260222269001E-3</v>
      </c>
      <c r="I76" s="48">
        <f t="shared" si="2"/>
        <v>-7.799461154747128E-3</v>
      </c>
      <c r="J76" s="48">
        <f t="shared" si="3"/>
        <v>3.2657875282566268E-3</v>
      </c>
      <c r="P76" s="26">
        <f t="shared" si="4"/>
        <v>-7.799461154747128E-3</v>
      </c>
      <c r="Q76" s="26">
        <f t="shared" si="5"/>
        <v>3.2657875282566268E-3</v>
      </c>
      <c r="S76" s="69">
        <v>42219</v>
      </c>
      <c r="T76" s="48">
        <v>-6.0548615115776028E-2</v>
      </c>
      <c r="U76" s="48">
        <v>2.2678010062627228E-3</v>
      </c>
      <c r="V76" s="300"/>
      <c r="W76" s="69">
        <v>43409</v>
      </c>
      <c r="X76" s="48">
        <v>-2.771070044475623E-2</v>
      </c>
      <c r="Y76" s="48">
        <v>4.2780900744888987E-2</v>
      </c>
      <c r="Z76" s="300"/>
      <c r="AA76" s="300"/>
      <c r="AB76" s="19"/>
      <c r="AC76" s="19"/>
      <c r="AD76" s="19"/>
      <c r="AE76" s="19"/>
      <c r="AF76" s="19"/>
      <c r="AG76" s="19"/>
      <c r="AH76" s="19"/>
      <c r="AI76" s="19"/>
      <c r="BI76" s="327">
        <f t="shared" si="7"/>
        <v>2.1006371667672825E-3</v>
      </c>
      <c r="BJ76" s="327">
        <f t="shared" si="8"/>
        <v>1.937117353603452E-3</v>
      </c>
      <c r="BK76" s="327">
        <f t="shared" si="9"/>
        <v>0.13657806401232669</v>
      </c>
      <c r="BL76" s="327">
        <f t="shared" si="10"/>
        <v>-0.13237678967879213</v>
      </c>
      <c r="BM76" s="327">
        <f t="shared" si="11"/>
        <v>7.8724615019359984E-2</v>
      </c>
      <c r="BN76" s="327">
        <f t="shared" si="12"/>
        <v>-7.4850380312153075E-2</v>
      </c>
    </row>
    <row r="77" spans="2:66" x14ac:dyDescent="0.3">
      <c r="B77" s="69">
        <v>42212</v>
      </c>
      <c r="C77" s="57">
        <v>10.269592400000001</v>
      </c>
      <c r="D77" s="57">
        <v>50035.8</v>
      </c>
      <c r="E77" s="19"/>
      <c r="F77" s="48">
        <f t="shared" si="0"/>
        <v>-6.5484202771150302E-2</v>
      </c>
      <c r="G77" s="48">
        <f t="shared" si="1"/>
        <v>-4.9302117019376479E-2</v>
      </c>
      <c r="I77" s="48">
        <f t="shared" si="2"/>
        <v>-6.7726747757649225E-2</v>
      </c>
      <c r="J77" s="48">
        <f t="shared" si="3"/>
        <v>-5.0558950420280073E-2</v>
      </c>
      <c r="P77" s="26">
        <f t="shared" si="4"/>
        <v>-6.7726747757649225E-2</v>
      </c>
      <c r="Q77" s="26">
        <f t="shared" si="5"/>
        <v>-5.0558950420280073E-2</v>
      </c>
      <c r="S77" s="69">
        <v>42226</v>
      </c>
      <c r="T77" s="48">
        <v>-0.12336559473453795</v>
      </c>
      <c r="U77" s="48">
        <v>-9.8631551454494183E-3</v>
      </c>
      <c r="V77" s="300"/>
      <c r="W77" s="69">
        <v>43416</v>
      </c>
      <c r="X77" s="48">
        <v>-2.513836931691104E-2</v>
      </c>
      <c r="Y77" s="48">
        <v>-1.6575320866582293E-2</v>
      </c>
      <c r="Z77" s="300"/>
      <c r="AA77" s="300"/>
      <c r="AB77" s="19"/>
      <c r="AC77" s="19"/>
      <c r="AD77" s="19"/>
      <c r="AE77" s="19"/>
      <c r="AF77" s="19" t="s">
        <v>6222</v>
      </c>
      <c r="AG77" s="19"/>
      <c r="AH77" s="19"/>
      <c r="AI77" s="19"/>
      <c r="BI77" s="327">
        <f t="shared" si="7"/>
        <v>2.1006371667672825E-3</v>
      </c>
      <c r="BJ77" s="327">
        <f t="shared" si="8"/>
        <v>1.937117353603452E-3</v>
      </c>
      <c r="BK77" s="327">
        <f t="shared" si="9"/>
        <v>0.13657806401232669</v>
      </c>
      <c r="BL77" s="327">
        <f t="shared" si="10"/>
        <v>-0.13237678967879213</v>
      </c>
      <c r="BM77" s="327">
        <f t="shared" si="11"/>
        <v>7.8724615019359984E-2</v>
      </c>
      <c r="BN77" s="327">
        <f t="shared" si="12"/>
        <v>-7.4850380312153075E-2</v>
      </c>
    </row>
    <row r="78" spans="2:66" x14ac:dyDescent="0.3">
      <c r="B78" s="69">
        <v>42219</v>
      </c>
      <c r="C78" s="57">
        <v>9.6662333999999994</v>
      </c>
      <c r="D78" s="57">
        <v>50149.4</v>
      </c>
      <c r="E78" s="19"/>
      <c r="F78" s="48">
        <f t="shared" si="0"/>
        <v>-5.8751990974831747E-2</v>
      </c>
      <c r="G78" s="48">
        <f t="shared" si="1"/>
        <v>2.2703744119210167E-3</v>
      </c>
      <c r="I78" s="48">
        <f t="shared" si="2"/>
        <v>-6.0548615115776028E-2</v>
      </c>
      <c r="J78" s="48">
        <f t="shared" si="3"/>
        <v>2.2678010062627228E-3</v>
      </c>
      <c r="P78" s="26">
        <f t="shared" si="4"/>
        <v>-6.0548615115776028E-2</v>
      </c>
      <c r="Q78" s="26">
        <f t="shared" si="5"/>
        <v>2.2678010062627228E-3</v>
      </c>
      <c r="S78" s="69">
        <v>42233</v>
      </c>
      <c r="T78" s="48">
        <v>-7.7502220942742603E-2</v>
      </c>
      <c r="U78" s="48">
        <v>-3.3130214074798284E-2</v>
      </c>
      <c r="V78" s="300"/>
      <c r="W78" s="69">
        <v>43423</v>
      </c>
      <c r="X78" s="48">
        <v>8.7372131835634758E-3</v>
      </c>
      <c r="Y78" s="48">
        <v>2.2131970058892059E-3</v>
      </c>
      <c r="Z78" s="300"/>
      <c r="AA78" s="300"/>
      <c r="AB78" s="19"/>
      <c r="AC78" s="19"/>
      <c r="AD78" s="19"/>
      <c r="AE78" s="19"/>
      <c r="AF78" s="19"/>
      <c r="AG78" s="19"/>
      <c r="AH78" s="19"/>
      <c r="AI78" s="19"/>
      <c r="BI78" s="327">
        <f t="shared" si="7"/>
        <v>2.1006371667672825E-3</v>
      </c>
      <c r="BJ78" s="327">
        <f t="shared" si="8"/>
        <v>1.937117353603452E-3</v>
      </c>
      <c r="BK78" s="327">
        <f t="shared" si="9"/>
        <v>0.13657806401232669</v>
      </c>
      <c r="BL78" s="327">
        <f t="shared" si="10"/>
        <v>-0.13237678967879213</v>
      </c>
      <c r="BM78" s="327">
        <f t="shared" si="11"/>
        <v>7.8724615019359984E-2</v>
      </c>
      <c r="BN78" s="327">
        <f t="shared" si="12"/>
        <v>-7.4850380312153075E-2</v>
      </c>
    </row>
    <row r="79" spans="2:66" x14ac:dyDescent="0.3">
      <c r="B79" s="69">
        <v>42226</v>
      </c>
      <c r="C79" s="57">
        <v>8.5443746000000012</v>
      </c>
      <c r="D79" s="57">
        <v>49657.2</v>
      </c>
      <c r="E79" s="19"/>
      <c r="F79" s="48">
        <f t="shared" si="0"/>
        <v>-0.11605956049023169</v>
      </c>
      <c r="G79" s="48">
        <f t="shared" si="1"/>
        <v>-9.8146737548207019E-3</v>
      </c>
      <c r="I79" s="48">
        <f t="shared" si="2"/>
        <v>-0.12336559473453795</v>
      </c>
      <c r="J79" s="48">
        <f t="shared" si="3"/>
        <v>-9.8631551454494183E-3</v>
      </c>
      <c r="P79" s="26">
        <f t="shared" si="4"/>
        <v>-0.12336559473453795</v>
      </c>
      <c r="Q79" s="26">
        <f t="shared" si="5"/>
        <v>-9.8631551454494183E-3</v>
      </c>
      <c r="S79" s="69">
        <v>42240</v>
      </c>
      <c r="T79" s="48">
        <v>-6.1749152041890819E-2</v>
      </c>
      <c r="U79" s="48">
        <v>-4.0142222564497565E-2</v>
      </c>
      <c r="V79" s="300"/>
      <c r="W79" s="69">
        <v>43430</v>
      </c>
      <c r="X79" s="48">
        <v>1.8469425606698772E-2</v>
      </c>
      <c r="Y79" s="48">
        <v>-2.2484032843842162E-3</v>
      </c>
      <c r="Z79" s="300"/>
      <c r="AA79" s="300"/>
      <c r="AB79" s="19"/>
      <c r="AC79" s="19"/>
      <c r="AD79" s="19"/>
      <c r="AE79" s="19"/>
      <c r="AF79" s="19"/>
      <c r="AG79" s="19"/>
      <c r="AH79" s="19"/>
      <c r="AI79" s="19"/>
      <c r="BI79" s="327">
        <f t="shared" si="7"/>
        <v>2.1006371667672825E-3</v>
      </c>
      <c r="BJ79" s="327">
        <f t="shared" si="8"/>
        <v>1.937117353603452E-3</v>
      </c>
      <c r="BK79" s="327">
        <f t="shared" si="9"/>
        <v>0.13657806401232669</v>
      </c>
      <c r="BL79" s="327">
        <f t="shared" si="10"/>
        <v>-0.13237678967879213</v>
      </c>
      <c r="BM79" s="327">
        <f t="shared" si="11"/>
        <v>7.8724615019359984E-2</v>
      </c>
      <c r="BN79" s="327">
        <f t="shared" si="12"/>
        <v>-7.4850380312153075E-2</v>
      </c>
    </row>
    <row r="80" spans="2:66" x14ac:dyDescent="0.3">
      <c r="B80" s="69">
        <v>42233</v>
      </c>
      <c r="C80" s="57">
        <v>7.9071775999999989</v>
      </c>
      <c r="D80" s="57">
        <v>48039</v>
      </c>
      <c r="E80" s="19"/>
      <c r="F80" s="48">
        <f t="shared" ref="F80:F143" si="13">C80/C79-1</f>
        <v>-7.4575030921514407E-2</v>
      </c>
      <c r="G80" s="48">
        <f t="shared" ref="G80:G143" si="14">D80/D79-1</f>
        <v>-3.2587419347043234E-2</v>
      </c>
      <c r="I80" s="48">
        <f t="shared" ref="I80:I143" si="15">LN(1+F80)</f>
        <v>-7.7502220942742603E-2</v>
      </c>
      <c r="J80" s="48">
        <f t="shared" ref="J80:J143" si="16">LN(1+G80)</f>
        <v>-3.3130214074798284E-2</v>
      </c>
      <c r="P80" s="26">
        <f t="shared" ref="P80:P143" si="17">IF(OR(I80&gt;(M$17+M$16*L$21),I80&lt;(M$17-M$16*L$21)),"",I80)</f>
        <v>-7.7502220942742603E-2</v>
      </c>
      <c r="Q80" s="26">
        <f t="shared" ref="Q80:Q143" si="18">IF(OR(J80&gt;(N$17+N$16*L$21),J80&lt;(N$17-N$16*L$21)),"",J80)</f>
        <v>-3.3130214074798284E-2</v>
      </c>
      <c r="S80" s="69">
        <v>42247</v>
      </c>
      <c r="T80" s="48">
        <v>-2.4195464673998367E-2</v>
      </c>
      <c r="U80" s="48">
        <v>5.7646511799353938E-3</v>
      </c>
      <c r="V80" s="300"/>
      <c r="W80" s="69">
        <v>43437</v>
      </c>
      <c r="X80" s="48">
        <v>1.8134416931202435E-2</v>
      </c>
      <c r="Y80" s="48">
        <v>2.9620747204991076E-2</v>
      </c>
      <c r="Z80" s="300"/>
      <c r="AA80" s="300"/>
      <c r="AB80" s="19"/>
      <c r="AC80" s="19"/>
      <c r="AD80" s="19"/>
      <c r="AE80" s="19"/>
      <c r="AF80" s="19"/>
      <c r="AG80" s="19"/>
      <c r="AH80" s="19"/>
      <c r="AI80" s="19"/>
      <c r="BI80" s="327">
        <f t="shared" si="7"/>
        <v>2.1006371667672825E-3</v>
      </c>
      <c r="BJ80" s="327">
        <f t="shared" si="8"/>
        <v>1.937117353603452E-3</v>
      </c>
      <c r="BK80" s="327">
        <f t="shared" si="9"/>
        <v>0.13657806401232669</v>
      </c>
      <c r="BL80" s="327">
        <f t="shared" si="10"/>
        <v>-0.13237678967879213</v>
      </c>
      <c r="BM80" s="327">
        <f t="shared" si="11"/>
        <v>7.8724615019359984E-2</v>
      </c>
      <c r="BN80" s="327">
        <f t="shared" si="12"/>
        <v>-7.4850380312153075E-2</v>
      </c>
    </row>
    <row r="81" spans="2:66" x14ac:dyDescent="0.3">
      <c r="B81" s="69">
        <v>42240</v>
      </c>
      <c r="C81" s="57">
        <v>7.4336853999999999</v>
      </c>
      <c r="D81" s="57">
        <v>46148.800000000003</v>
      </c>
      <c r="E81" s="19"/>
      <c r="F81" s="48">
        <f t="shared" si="13"/>
        <v>-5.9881315932501566E-2</v>
      </c>
      <c r="G81" s="48">
        <f t="shared" si="14"/>
        <v>-3.934719706904799E-2</v>
      </c>
      <c r="I81" s="48">
        <f t="shared" si="15"/>
        <v>-6.1749152041890819E-2</v>
      </c>
      <c r="J81" s="48">
        <f t="shared" si="16"/>
        <v>-4.0142222564497565E-2</v>
      </c>
      <c r="P81" s="26">
        <f t="shared" si="17"/>
        <v>-6.1749152041890819E-2</v>
      </c>
      <c r="Q81" s="26">
        <f t="shared" si="18"/>
        <v>-4.0142222564497565E-2</v>
      </c>
      <c r="S81" s="69">
        <v>42254</v>
      </c>
      <c r="T81" s="48">
        <v>-1.0950426991691648E-2</v>
      </c>
      <c r="U81" s="48">
        <v>7.677659304951692E-4</v>
      </c>
      <c r="V81" s="300"/>
      <c r="W81" s="69">
        <v>43444</v>
      </c>
      <c r="X81" s="48">
        <v>3.4337434710262483E-3</v>
      </c>
      <c r="Y81" s="48">
        <v>-1.2712245856598961E-2</v>
      </c>
      <c r="Z81" s="300"/>
      <c r="AA81" s="300"/>
      <c r="AB81" s="19"/>
      <c r="AC81" s="19"/>
      <c r="AD81" s="19"/>
      <c r="AE81" s="19"/>
      <c r="AF81" s="19"/>
      <c r="AG81" s="19"/>
      <c r="AH81" s="19"/>
      <c r="AI81" s="19"/>
      <c r="BI81" s="327">
        <f t="shared" ref="BI81:BI144" si="19">BI80</f>
        <v>2.1006371667672825E-3</v>
      </c>
      <c r="BJ81" s="327">
        <f t="shared" ref="BJ81:BJ144" si="20">BJ80</f>
        <v>1.937117353603452E-3</v>
      </c>
      <c r="BK81" s="327">
        <f t="shared" ref="BK81:BK144" si="21">BK80</f>
        <v>0.13657806401232669</v>
      </c>
      <c r="BL81" s="327">
        <f t="shared" ref="BL81:BL144" si="22">BL80</f>
        <v>-0.13237678967879213</v>
      </c>
      <c r="BM81" s="327">
        <f t="shared" ref="BM81:BM144" si="23">BM80</f>
        <v>7.8724615019359984E-2</v>
      </c>
      <c r="BN81" s="327">
        <f t="shared" ref="BN81:BN144" si="24">BN80</f>
        <v>-7.4850380312153075E-2</v>
      </c>
    </row>
    <row r="82" spans="2:66" x14ac:dyDescent="0.3">
      <c r="B82" s="69">
        <v>42247</v>
      </c>
      <c r="C82" s="57">
        <v>7.2559823999999988</v>
      </c>
      <c r="D82" s="57">
        <v>46415.6</v>
      </c>
      <c r="E82" s="19"/>
      <c r="F82" s="48">
        <f t="shared" si="13"/>
        <v>-2.3905100961092773E-2</v>
      </c>
      <c r="G82" s="48">
        <f t="shared" si="14"/>
        <v>5.7812987553305106E-3</v>
      </c>
      <c r="I82" s="48">
        <f t="shared" si="15"/>
        <v>-2.4195464673998367E-2</v>
      </c>
      <c r="J82" s="48">
        <f t="shared" si="16"/>
        <v>5.7646511799353938E-3</v>
      </c>
      <c r="P82" s="26">
        <f t="shared" si="17"/>
        <v>-2.4195464673998367E-2</v>
      </c>
      <c r="Q82" s="26">
        <f t="shared" si="18"/>
        <v>5.7646511799353938E-3</v>
      </c>
      <c r="S82" s="69">
        <v>42261</v>
      </c>
      <c r="T82" s="48">
        <v>3.9579095648044474E-2</v>
      </c>
      <c r="U82" s="48">
        <v>5.7946475672438864E-3</v>
      </c>
      <c r="V82" s="300"/>
      <c r="W82" s="69">
        <v>43451</v>
      </c>
      <c r="X82" s="48">
        <v>3.8681385828390993E-2</v>
      </c>
      <c r="Y82" s="48">
        <v>-1.2459832857019357E-2</v>
      </c>
      <c r="Z82" s="300"/>
      <c r="AA82" s="300"/>
      <c r="AB82" s="19"/>
      <c r="AC82" s="19"/>
      <c r="AD82" s="19"/>
      <c r="AE82" s="19"/>
      <c r="AF82" s="19"/>
      <c r="AG82" s="19"/>
      <c r="AH82" s="19"/>
      <c r="AI82" s="19"/>
      <c r="BI82" s="327">
        <f t="shared" si="19"/>
        <v>2.1006371667672825E-3</v>
      </c>
      <c r="BJ82" s="327">
        <f t="shared" si="20"/>
        <v>1.937117353603452E-3</v>
      </c>
      <c r="BK82" s="327">
        <f t="shared" si="21"/>
        <v>0.13657806401232669</v>
      </c>
      <c r="BL82" s="327">
        <f t="shared" si="22"/>
        <v>-0.13237678967879213</v>
      </c>
      <c r="BM82" s="327">
        <f t="shared" si="23"/>
        <v>7.8724615019359984E-2</v>
      </c>
      <c r="BN82" s="327">
        <f t="shared" si="24"/>
        <v>-7.4850380312153075E-2</v>
      </c>
    </row>
    <row r="83" spans="2:66" x14ac:dyDescent="0.3">
      <c r="B83" s="69">
        <v>42254</v>
      </c>
      <c r="C83" s="57">
        <v>7.17695975</v>
      </c>
      <c r="D83" s="57">
        <v>46451.25</v>
      </c>
      <c r="E83" s="19"/>
      <c r="F83" s="48">
        <f t="shared" si="13"/>
        <v>-1.0890689315894542E-2</v>
      </c>
      <c r="G83" s="48">
        <f t="shared" si="14"/>
        <v>7.6806073820012699E-4</v>
      </c>
      <c r="I83" s="48">
        <f t="shared" si="15"/>
        <v>-1.0950426991691648E-2</v>
      </c>
      <c r="J83" s="48">
        <f t="shared" si="16"/>
        <v>7.677659304951692E-4</v>
      </c>
      <c r="P83" s="26">
        <f t="shared" si="17"/>
        <v>-1.0950426991691648E-2</v>
      </c>
      <c r="Q83" s="26">
        <f t="shared" si="18"/>
        <v>7.677659304951692E-4</v>
      </c>
      <c r="S83" s="69">
        <v>42275</v>
      </c>
      <c r="T83" s="48">
        <v>5.3891544903411588E-2</v>
      </c>
      <c r="U83" s="48">
        <v>-5.4482478735284702E-2</v>
      </c>
      <c r="V83" s="300"/>
      <c r="W83" s="69">
        <v>43458</v>
      </c>
      <c r="X83" s="48">
        <v>2.7663302663027925E-2</v>
      </c>
      <c r="Y83" s="48">
        <v>-1.3938818336701865E-2</v>
      </c>
      <c r="Z83" s="300"/>
      <c r="AA83" s="300"/>
      <c r="AB83" s="19"/>
      <c r="AC83" s="19"/>
      <c r="AD83" s="19"/>
      <c r="AE83" s="19"/>
      <c r="AF83" s="19"/>
      <c r="AG83" s="19"/>
      <c r="AH83" s="19"/>
      <c r="AI83" s="19"/>
      <c r="BI83" s="327">
        <f t="shared" si="19"/>
        <v>2.1006371667672825E-3</v>
      </c>
      <c r="BJ83" s="327">
        <f t="shared" si="20"/>
        <v>1.937117353603452E-3</v>
      </c>
      <c r="BK83" s="327">
        <f t="shared" si="21"/>
        <v>0.13657806401232669</v>
      </c>
      <c r="BL83" s="327">
        <f t="shared" si="22"/>
        <v>-0.13237678967879213</v>
      </c>
      <c r="BM83" s="327">
        <f t="shared" si="23"/>
        <v>7.8724615019359984E-2</v>
      </c>
      <c r="BN83" s="327">
        <f t="shared" si="24"/>
        <v>-7.4850380312153075E-2</v>
      </c>
    </row>
    <row r="84" spans="2:66" x14ac:dyDescent="0.3">
      <c r="B84" s="69">
        <v>42261</v>
      </c>
      <c r="C84" s="57">
        <v>7.4667136000000003</v>
      </c>
      <c r="D84" s="57">
        <v>46721.2</v>
      </c>
      <c r="E84" s="19"/>
      <c r="F84" s="48">
        <f t="shared" si="13"/>
        <v>4.0372784590299471E-2</v>
      </c>
      <c r="G84" s="48">
        <f t="shared" si="14"/>
        <v>5.8114690132127222E-3</v>
      </c>
      <c r="I84" s="48">
        <f t="shared" si="15"/>
        <v>3.9579095648044474E-2</v>
      </c>
      <c r="J84" s="48">
        <f t="shared" si="16"/>
        <v>5.7946475672438864E-3</v>
      </c>
      <c r="P84" s="26">
        <f t="shared" si="17"/>
        <v>3.9579095648044474E-2</v>
      </c>
      <c r="Q84" s="26">
        <f t="shared" si="18"/>
        <v>5.7946475672438864E-3</v>
      </c>
      <c r="S84" s="69">
        <v>42282</v>
      </c>
      <c r="T84" s="48">
        <v>4.5858106925608155E-2</v>
      </c>
      <c r="U84" s="48">
        <v>1.517112779404046E-2</v>
      </c>
      <c r="V84" s="300"/>
      <c r="W84" s="69">
        <v>43465</v>
      </c>
      <c r="X84" s="48">
        <v>6.4831344871784977E-2</v>
      </c>
      <c r="Y84" s="48">
        <v>4.0529555664252483E-3</v>
      </c>
      <c r="Z84" s="300"/>
      <c r="AA84" s="300"/>
      <c r="AB84" s="19"/>
      <c r="AC84" s="19"/>
      <c r="AD84" s="19"/>
      <c r="AE84" s="19"/>
      <c r="AF84" s="19"/>
      <c r="AG84" s="19"/>
      <c r="AH84" s="19"/>
      <c r="AI84" s="19"/>
      <c r="BI84" s="327">
        <f t="shared" si="19"/>
        <v>2.1006371667672825E-3</v>
      </c>
      <c r="BJ84" s="327">
        <f t="shared" si="20"/>
        <v>1.937117353603452E-3</v>
      </c>
      <c r="BK84" s="327">
        <f t="shared" si="21"/>
        <v>0.13657806401232669</v>
      </c>
      <c r="BL84" s="327">
        <f t="shared" si="22"/>
        <v>-0.13237678967879213</v>
      </c>
      <c r="BM84" s="327">
        <f t="shared" si="23"/>
        <v>7.8724615019359984E-2</v>
      </c>
      <c r="BN84" s="327">
        <f t="shared" si="24"/>
        <v>-7.4850380312153075E-2</v>
      </c>
    </row>
    <row r="85" spans="2:66" x14ac:dyDescent="0.3">
      <c r="B85" s="69">
        <v>42268</v>
      </c>
      <c r="C85" s="57">
        <v>8.6052741999999984</v>
      </c>
      <c r="D85" s="57">
        <v>47664.4</v>
      </c>
      <c r="E85" s="19"/>
      <c r="F85" s="48">
        <f t="shared" si="13"/>
        <v>0.15248483616674391</v>
      </c>
      <c r="G85" s="48">
        <f t="shared" si="14"/>
        <v>2.0187837641156614E-2</v>
      </c>
      <c r="I85" s="48">
        <f t="shared" si="15"/>
        <v>0.14192033846305716</v>
      </c>
      <c r="J85" s="48">
        <f t="shared" si="16"/>
        <v>1.9986764891965537E-2</v>
      </c>
      <c r="P85" s="26" t="str">
        <f t="shared" si="17"/>
        <v/>
      </c>
      <c r="Q85" s="26">
        <f t="shared" si="18"/>
        <v>1.9986764891965537E-2</v>
      </c>
      <c r="S85" s="69">
        <v>42289</v>
      </c>
      <c r="T85" s="48">
        <v>4.1711521113180199E-3</v>
      </c>
      <c r="U85" s="48">
        <v>6.2313695504165857E-2</v>
      </c>
      <c r="V85" s="300"/>
      <c r="W85" s="69">
        <v>43472</v>
      </c>
      <c r="X85" s="48">
        <v>8.380766036171583E-2</v>
      </c>
      <c r="Y85" s="48">
        <v>6.0438222862733433E-2</v>
      </c>
      <c r="Z85" s="300"/>
      <c r="AA85" s="300"/>
      <c r="AB85" s="19"/>
      <c r="AC85" s="19"/>
      <c r="AD85" s="19"/>
      <c r="AE85" s="19"/>
      <c r="AF85" s="19"/>
      <c r="AG85" s="19"/>
      <c r="AH85" s="19"/>
      <c r="AI85" s="19"/>
      <c r="BI85" s="327">
        <f t="shared" si="19"/>
        <v>2.1006371667672825E-3</v>
      </c>
      <c r="BJ85" s="327">
        <f t="shared" si="20"/>
        <v>1.937117353603452E-3</v>
      </c>
      <c r="BK85" s="327">
        <f t="shared" si="21"/>
        <v>0.13657806401232669</v>
      </c>
      <c r="BL85" s="327">
        <f t="shared" si="22"/>
        <v>-0.13237678967879213</v>
      </c>
      <c r="BM85" s="327">
        <f t="shared" si="23"/>
        <v>7.8724615019359984E-2</v>
      </c>
      <c r="BN85" s="327">
        <f t="shared" si="24"/>
        <v>-7.4850380312153075E-2</v>
      </c>
    </row>
    <row r="86" spans="2:66" x14ac:dyDescent="0.3">
      <c r="B86" s="69">
        <v>42275</v>
      </c>
      <c r="C86" s="57">
        <v>9.0817493999999979</v>
      </c>
      <c r="D86" s="57">
        <v>45137</v>
      </c>
      <c r="E86" s="19"/>
      <c r="F86" s="48">
        <f t="shared" si="13"/>
        <v>5.5370135677954346E-2</v>
      </c>
      <c r="G86" s="48">
        <f t="shared" si="14"/>
        <v>-5.3024899086110411E-2</v>
      </c>
      <c r="I86" s="48">
        <f t="shared" si="15"/>
        <v>5.3891544903411588E-2</v>
      </c>
      <c r="J86" s="48">
        <f t="shared" si="16"/>
        <v>-5.4482478735284702E-2</v>
      </c>
      <c r="P86" s="26">
        <f t="shared" si="17"/>
        <v>5.3891544903411588E-2</v>
      </c>
      <c r="Q86" s="26">
        <f t="shared" si="18"/>
        <v>-5.4482478735284702E-2</v>
      </c>
      <c r="S86" s="69">
        <v>42296</v>
      </c>
      <c r="T86" s="48">
        <v>9.4054329152131258E-2</v>
      </c>
      <c r="U86" s="48">
        <v>-3.3144996759418746E-2</v>
      </c>
      <c r="V86" s="300"/>
      <c r="W86" s="69">
        <v>43479</v>
      </c>
      <c r="X86" s="48">
        <v>-9.2767864274637731E-3</v>
      </c>
      <c r="Y86" s="48">
        <v>2.1483098685864972E-2</v>
      </c>
      <c r="Z86" s="300"/>
      <c r="AA86" s="300"/>
      <c r="AB86" s="19"/>
      <c r="AC86" s="19"/>
      <c r="AD86" s="19"/>
      <c r="AE86" s="19"/>
      <c r="AF86" s="19"/>
      <c r="AG86" s="19"/>
      <c r="AH86" s="19"/>
      <c r="AI86" s="19"/>
      <c r="BI86" s="327">
        <f t="shared" si="19"/>
        <v>2.1006371667672825E-3</v>
      </c>
      <c r="BJ86" s="327">
        <f t="shared" si="20"/>
        <v>1.937117353603452E-3</v>
      </c>
      <c r="BK86" s="327">
        <f t="shared" si="21"/>
        <v>0.13657806401232669</v>
      </c>
      <c r="BL86" s="327">
        <f t="shared" si="22"/>
        <v>-0.13237678967879213</v>
      </c>
      <c r="BM86" s="327">
        <f t="shared" si="23"/>
        <v>7.8724615019359984E-2</v>
      </c>
      <c r="BN86" s="327">
        <f t="shared" si="24"/>
        <v>-7.4850380312153075E-2</v>
      </c>
    </row>
    <row r="87" spans="2:66" x14ac:dyDescent="0.3">
      <c r="B87" s="69">
        <v>42282</v>
      </c>
      <c r="C87" s="57">
        <v>9.5079182000000007</v>
      </c>
      <c r="D87" s="57">
        <v>45827</v>
      </c>
      <c r="E87" s="19"/>
      <c r="F87" s="48">
        <f t="shared" si="13"/>
        <v>4.6925848889862953E-2</v>
      </c>
      <c r="G87" s="48">
        <f t="shared" si="14"/>
        <v>1.5286793539668109E-2</v>
      </c>
      <c r="I87" s="48">
        <f t="shared" si="15"/>
        <v>4.5858106925608155E-2</v>
      </c>
      <c r="J87" s="48">
        <f t="shared" si="16"/>
        <v>1.517112779404046E-2</v>
      </c>
      <c r="P87" s="26">
        <f t="shared" si="17"/>
        <v>4.5858106925608155E-2</v>
      </c>
      <c r="Q87" s="26">
        <f t="shared" si="18"/>
        <v>1.517112779404046E-2</v>
      </c>
      <c r="S87" s="69">
        <v>42303</v>
      </c>
      <c r="T87" s="48">
        <v>-6.2320752458093993E-2</v>
      </c>
      <c r="U87" s="48">
        <v>3.2331946624506104E-3</v>
      </c>
      <c r="V87" s="300"/>
      <c r="W87" s="69">
        <v>43486</v>
      </c>
      <c r="X87" s="48">
        <v>-3.4863317447137057E-3</v>
      </c>
      <c r="Y87" s="48">
        <v>1.7645583914047983E-2</v>
      </c>
      <c r="Z87" s="300"/>
      <c r="AA87" s="300"/>
      <c r="AB87" s="19"/>
      <c r="AC87" s="19"/>
      <c r="AD87" s="19"/>
      <c r="AE87" s="19"/>
      <c r="AG87" s="262" t="s">
        <v>6223</v>
      </c>
      <c r="AH87" s="19"/>
      <c r="AI87" s="19"/>
      <c r="BI87" s="327">
        <f t="shared" si="19"/>
        <v>2.1006371667672825E-3</v>
      </c>
      <c r="BJ87" s="327">
        <f t="shared" si="20"/>
        <v>1.937117353603452E-3</v>
      </c>
      <c r="BK87" s="327">
        <f t="shared" si="21"/>
        <v>0.13657806401232669</v>
      </c>
      <c r="BL87" s="327">
        <f t="shared" si="22"/>
        <v>-0.13237678967879213</v>
      </c>
      <c r="BM87" s="327">
        <f t="shared" si="23"/>
        <v>7.8724615019359984E-2</v>
      </c>
      <c r="BN87" s="327">
        <f t="shared" si="24"/>
        <v>-7.4850380312153075E-2</v>
      </c>
    </row>
    <row r="88" spans="2:66" x14ac:dyDescent="0.3">
      <c r="B88" s="69">
        <v>42289</v>
      </c>
      <c r="C88" s="57">
        <v>9.5476600000000005</v>
      </c>
      <c r="D88" s="57">
        <v>48773.5</v>
      </c>
      <c r="E88" s="19"/>
      <c r="F88" s="48">
        <f t="shared" si="13"/>
        <v>4.1798634742145069E-3</v>
      </c>
      <c r="G88" s="48">
        <f t="shared" si="14"/>
        <v>6.4296157287188738E-2</v>
      </c>
      <c r="I88" s="48">
        <f t="shared" si="15"/>
        <v>4.1711521113180199E-3</v>
      </c>
      <c r="J88" s="48">
        <f t="shared" si="16"/>
        <v>6.2313695504165857E-2</v>
      </c>
      <c r="P88" s="26">
        <f t="shared" si="17"/>
        <v>4.1711521113180199E-3</v>
      </c>
      <c r="Q88" s="26">
        <f t="shared" si="18"/>
        <v>6.2313695504165857E-2</v>
      </c>
      <c r="S88" s="69">
        <v>42310</v>
      </c>
      <c r="T88" s="48">
        <v>-1.1170307289322271E-3</v>
      </c>
      <c r="U88" s="48">
        <v>-2.1696099992755534E-2</v>
      </c>
      <c r="V88" s="300"/>
      <c r="W88" s="69">
        <v>43493</v>
      </c>
      <c r="X88" s="48">
        <v>-2.7892234515455368E-2</v>
      </c>
      <c r="Y88" s="48">
        <v>1.059803447351804E-2</v>
      </c>
      <c r="Z88" s="300"/>
      <c r="AA88" s="300"/>
      <c r="AB88" s="19"/>
      <c r="AC88" s="19"/>
      <c r="AD88" s="19"/>
      <c r="AE88" s="19"/>
      <c r="AF88" s="19"/>
      <c r="AG88" s="19"/>
      <c r="AH88" s="19"/>
      <c r="AI88" s="19"/>
      <c r="BI88" s="327">
        <f t="shared" si="19"/>
        <v>2.1006371667672825E-3</v>
      </c>
      <c r="BJ88" s="327">
        <f t="shared" si="20"/>
        <v>1.937117353603452E-3</v>
      </c>
      <c r="BK88" s="327">
        <f t="shared" si="21"/>
        <v>0.13657806401232669</v>
      </c>
      <c r="BL88" s="327">
        <f t="shared" si="22"/>
        <v>-0.13237678967879213</v>
      </c>
      <c r="BM88" s="327">
        <f t="shared" si="23"/>
        <v>7.8724615019359984E-2</v>
      </c>
      <c r="BN88" s="327">
        <f t="shared" si="24"/>
        <v>-7.4850380312153075E-2</v>
      </c>
    </row>
    <row r="89" spans="2:66" x14ac:dyDescent="0.3">
      <c r="B89" s="69">
        <v>42296</v>
      </c>
      <c r="C89" s="57">
        <v>10.4892448</v>
      </c>
      <c r="D89" s="57">
        <v>47183.4</v>
      </c>
      <c r="E89" s="19"/>
      <c r="F89" s="48">
        <f t="shared" si="13"/>
        <v>9.8619431358049958E-2</v>
      </c>
      <c r="G89" s="48">
        <f t="shared" si="14"/>
        <v>-3.260172019641816E-2</v>
      </c>
      <c r="I89" s="48">
        <f t="shared" si="15"/>
        <v>9.4054329152131258E-2</v>
      </c>
      <c r="J89" s="48">
        <f t="shared" si="16"/>
        <v>-3.3144996759418746E-2</v>
      </c>
      <c r="P89" s="26">
        <f t="shared" si="17"/>
        <v>9.4054329152131258E-2</v>
      </c>
      <c r="Q89" s="26">
        <f t="shared" si="18"/>
        <v>-3.3144996759418746E-2</v>
      </c>
      <c r="S89" s="69">
        <v>42317</v>
      </c>
      <c r="T89" s="48">
        <v>0.12393941656884022</v>
      </c>
      <c r="U89" s="48">
        <v>2.2726492435368523E-2</v>
      </c>
      <c r="V89" s="300"/>
      <c r="W89" s="69">
        <v>43500</v>
      </c>
      <c r="X89" s="48">
        <v>-2.6115541842849636E-2</v>
      </c>
      <c r="Y89" s="48">
        <v>1.1373243761898244E-2</v>
      </c>
      <c r="Z89" s="300"/>
      <c r="AA89" s="300"/>
      <c r="AB89" s="19"/>
      <c r="AC89" s="19"/>
      <c r="AD89" s="19"/>
      <c r="AE89" s="19"/>
      <c r="AF89" s="19"/>
      <c r="AG89" s="19"/>
      <c r="AH89" s="19"/>
      <c r="AI89" s="19"/>
      <c r="BI89" s="327">
        <f t="shared" si="19"/>
        <v>2.1006371667672825E-3</v>
      </c>
      <c r="BJ89" s="327">
        <f t="shared" si="20"/>
        <v>1.937117353603452E-3</v>
      </c>
      <c r="BK89" s="327">
        <f t="shared" si="21"/>
        <v>0.13657806401232669</v>
      </c>
      <c r="BL89" s="327">
        <f t="shared" si="22"/>
        <v>-0.13237678967879213</v>
      </c>
      <c r="BM89" s="327">
        <f t="shared" si="23"/>
        <v>7.8724615019359984E-2</v>
      </c>
      <c r="BN89" s="327">
        <f t="shared" si="24"/>
        <v>-7.4850380312153075E-2</v>
      </c>
    </row>
    <row r="90" spans="2:66" x14ac:dyDescent="0.3">
      <c r="B90" s="69">
        <v>42303</v>
      </c>
      <c r="C90" s="57">
        <v>9.855500000000001</v>
      </c>
      <c r="D90" s="57">
        <v>47336.2</v>
      </c>
      <c r="E90" s="19"/>
      <c r="F90" s="48">
        <f t="shared" si="13"/>
        <v>-6.0418534611757613E-2</v>
      </c>
      <c r="G90" s="48">
        <f t="shared" si="14"/>
        <v>3.2384270739285181E-3</v>
      </c>
      <c r="I90" s="48">
        <f t="shared" si="15"/>
        <v>-6.2320752458093993E-2</v>
      </c>
      <c r="J90" s="48">
        <f t="shared" si="16"/>
        <v>3.2331946624506104E-3</v>
      </c>
      <c r="P90" s="26">
        <f t="shared" si="17"/>
        <v>-6.2320752458093993E-2</v>
      </c>
      <c r="Q90" s="26">
        <f t="shared" si="18"/>
        <v>3.2331946624506104E-3</v>
      </c>
      <c r="S90" s="69">
        <v>42324</v>
      </c>
      <c r="T90" s="48">
        <v>5.0979904321292291E-2</v>
      </c>
      <c r="U90" s="48">
        <v>-1.4595820076206382E-2</v>
      </c>
      <c r="V90" s="300"/>
      <c r="W90" s="69">
        <v>43507</v>
      </c>
      <c r="X90" s="48">
        <v>-1.6811683672241371E-2</v>
      </c>
      <c r="Y90" s="48">
        <v>-1.9448758912821686E-2</v>
      </c>
      <c r="Z90" s="300"/>
      <c r="AA90" s="300"/>
      <c r="AB90" s="19"/>
      <c r="AC90" s="19"/>
      <c r="AD90" s="19"/>
      <c r="AE90" s="19"/>
      <c r="AF90" s="19"/>
      <c r="AG90" s="19"/>
      <c r="AH90" s="19"/>
      <c r="AI90" s="19"/>
      <c r="BI90" s="327">
        <f t="shared" si="19"/>
        <v>2.1006371667672825E-3</v>
      </c>
      <c r="BJ90" s="327">
        <f t="shared" si="20"/>
        <v>1.937117353603452E-3</v>
      </c>
      <c r="BK90" s="327">
        <f t="shared" si="21"/>
        <v>0.13657806401232669</v>
      </c>
      <c r="BL90" s="327">
        <f t="shared" si="22"/>
        <v>-0.13237678967879213</v>
      </c>
      <c r="BM90" s="327">
        <f t="shared" si="23"/>
        <v>7.8724615019359984E-2</v>
      </c>
      <c r="BN90" s="327">
        <f t="shared" si="24"/>
        <v>-7.4850380312153075E-2</v>
      </c>
    </row>
    <row r="91" spans="2:66" x14ac:dyDescent="0.3">
      <c r="B91" s="69">
        <v>42310</v>
      </c>
      <c r="C91" s="57">
        <v>9.8444972499999999</v>
      </c>
      <c r="D91" s="57">
        <v>46320.25</v>
      </c>
      <c r="E91" s="19"/>
      <c r="F91" s="48">
        <f t="shared" si="13"/>
        <v>-1.1164070823399541E-3</v>
      </c>
      <c r="G91" s="48">
        <f t="shared" si="14"/>
        <v>-2.146243255690139E-2</v>
      </c>
      <c r="I91" s="48">
        <f t="shared" si="15"/>
        <v>-1.1170307289322271E-3</v>
      </c>
      <c r="J91" s="48">
        <f t="shared" si="16"/>
        <v>-2.1696099992755534E-2</v>
      </c>
      <c r="P91" s="26">
        <f t="shared" si="17"/>
        <v>-1.1170307289322271E-3</v>
      </c>
      <c r="Q91" s="26">
        <f t="shared" si="18"/>
        <v>-2.1696099992755534E-2</v>
      </c>
      <c r="S91" s="69">
        <v>42331</v>
      </c>
      <c r="T91" s="48">
        <v>7.2110810623790211E-2</v>
      </c>
      <c r="U91" s="48">
        <v>2.2127792831798648E-2</v>
      </c>
      <c r="V91" s="300"/>
      <c r="W91" s="69">
        <v>43514</v>
      </c>
      <c r="X91" s="48">
        <v>1.0481913652228718E-2</v>
      </c>
      <c r="Y91" s="48">
        <v>1.4465955519027879E-2</v>
      </c>
      <c r="Z91" s="300"/>
      <c r="AA91" s="300"/>
      <c r="AB91" s="19"/>
      <c r="AC91" s="19"/>
      <c r="AD91" s="19"/>
      <c r="AE91" s="19"/>
      <c r="AF91" s="19"/>
      <c r="AG91" s="19"/>
      <c r="AH91" s="19"/>
      <c r="AI91" s="19"/>
      <c r="BI91" s="327">
        <f t="shared" si="19"/>
        <v>2.1006371667672825E-3</v>
      </c>
      <c r="BJ91" s="327">
        <f t="shared" si="20"/>
        <v>1.937117353603452E-3</v>
      </c>
      <c r="BK91" s="327">
        <f t="shared" si="21"/>
        <v>0.13657806401232669</v>
      </c>
      <c r="BL91" s="327">
        <f t="shared" si="22"/>
        <v>-0.13237678967879213</v>
      </c>
      <c r="BM91" s="327">
        <f t="shared" si="23"/>
        <v>7.8724615019359984E-2</v>
      </c>
      <c r="BN91" s="327">
        <f t="shared" si="24"/>
        <v>-7.4850380312153075E-2</v>
      </c>
    </row>
    <row r="92" spans="2:66" x14ac:dyDescent="0.3">
      <c r="B92" s="69">
        <v>42317</v>
      </c>
      <c r="C92" s="57">
        <v>11.143452</v>
      </c>
      <c r="D92" s="57">
        <v>47385</v>
      </c>
      <c r="E92" s="19"/>
      <c r="F92" s="48">
        <f t="shared" si="13"/>
        <v>0.13194729167098918</v>
      </c>
      <c r="G92" s="48">
        <f t="shared" si="14"/>
        <v>2.2986706677964763E-2</v>
      </c>
      <c r="I92" s="48">
        <f t="shared" si="15"/>
        <v>0.12393941656884022</v>
      </c>
      <c r="J92" s="48">
        <f t="shared" si="16"/>
        <v>2.2726492435368523E-2</v>
      </c>
      <c r="P92" s="26">
        <f t="shared" si="17"/>
        <v>0.12393941656884022</v>
      </c>
      <c r="Q92" s="26">
        <f t="shared" si="18"/>
        <v>2.2726492435368523E-2</v>
      </c>
      <c r="S92" s="69">
        <v>42338</v>
      </c>
      <c r="T92" s="48">
        <v>3.057889024474968E-2</v>
      </c>
      <c r="U92" s="48">
        <v>-2.2993293269303654E-2</v>
      </c>
      <c r="V92" s="300"/>
      <c r="W92" s="69">
        <v>43521</v>
      </c>
      <c r="X92" s="48">
        <v>1.4400201614427476E-2</v>
      </c>
      <c r="Y92" s="48">
        <v>4.5366414583974815E-3</v>
      </c>
      <c r="Z92" s="300"/>
      <c r="AA92" s="300"/>
      <c r="AB92" s="19"/>
      <c r="AC92" s="19"/>
      <c r="AD92" s="19"/>
      <c r="AE92" s="19"/>
      <c r="AF92" s="19"/>
      <c r="AG92" s="19"/>
      <c r="AH92" s="19"/>
      <c r="AI92" s="19"/>
      <c r="BI92" s="327">
        <f t="shared" si="19"/>
        <v>2.1006371667672825E-3</v>
      </c>
      <c r="BJ92" s="327">
        <f t="shared" si="20"/>
        <v>1.937117353603452E-3</v>
      </c>
      <c r="BK92" s="327">
        <f t="shared" si="21"/>
        <v>0.13657806401232669</v>
      </c>
      <c r="BL92" s="327">
        <f t="shared" si="22"/>
        <v>-0.13237678967879213</v>
      </c>
      <c r="BM92" s="327">
        <f t="shared" si="23"/>
        <v>7.8724615019359984E-2</v>
      </c>
      <c r="BN92" s="327">
        <f t="shared" si="24"/>
        <v>-7.4850380312153075E-2</v>
      </c>
    </row>
    <row r="93" spans="2:66" x14ac:dyDescent="0.3">
      <c r="B93" s="69">
        <v>42324</v>
      </c>
      <c r="C93" s="57">
        <v>11.726274</v>
      </c>
      <c r="D93" s="57">
        <v>46698.400000000001</v>
      </c>
      <c r="E93" s="19"/>
      <c r="F93" s="48">
        <f t="shared" si="13"/>
        <v>5.2301746352925393E-2</v>
      </c>
      <c r="G93" s="48">
        <f t="shared" si="14"/>
        <v>-1.448981745278044E-2</v>
      </c>
      <c r="I93" s="48">
        <f t="shared" si="15"/>
        <v>5.0979904321292291E-2</v>
      </c>
      <c r="J93" s="48">
        <f t="shared" si="16"/>
        <v>-1.4595820076206382E-2</v>
      </c>
      <c r="P93" s="26">
        <f t="shared" si="17"/>
        <v>5.0979904321292291E-2</v>
      </c>
      <c r="Q93" s="26">
        <f t="shared" si="18"/>
        <v>-1.4595820076206382E-2</v>
      </c>
      <c r="S93" s="69">
        <v>42345</v>
      </c>
      <c r="T93" s="48">
        <v>-3.3898841767279093E-2</v>
      </c>
      <c r="U93" s="48">
        <v>-2.760105594045675E-2</v>
      </c>
      <c r="V93" s="300"/>
      <c r="W93" s="69">
        <v>43528</v>
      </c>
      <c r="X93" s="48">
        <v>2.6502018998829723E-2</v>
      </c>
      <c r="Y93" s="48">
        <v>-1.010617462604004E-2</v>
      </c>
      <c r="Z93" s="300"/>
      <c r="AA93" s="300"/>
      <c r="AB93" s="19"/>
      <c r="AC93" s="19"/>
      <c r="AD93" s="19"/>
      <c r="AE93" s="19"/>
      <c r="AF93" s="19"/>
      <c r="AG93" s="19"/>
      <c r="AH93" s="19"/>
      <c r="AI93" s="19"/>
      <c r="BI93" s="327">
        <f t="shared" si="19"/>
        <v>2.1006371667672825E-3</v>
      </c>
      <c r="BJ93" s="327">
        <f t="shared" si="20"/>
        <v>1.937117353603452E-3</v>
      </c>
      <c r="BK93" s="327">
        <f t="shared" si="21"/>
        <v>0.13657806401232669</v>
      </c>
      <c r="BL93" s="327">
        <f t="shared" si="22"/>
        <v>-0.13237678967879213</v>
      </c>
      <c r="BM93" s="327">
        <f t="shared" si="23"/>
        <v>7.8724615019359984E-2</v>
      </c>
      <c r="BN93" s="327">
        <f t="shared" si="24"/>
        <v>-7.4850380312153075E-2</v>
      </c>
    </row>
    <row r="94" spans="2:66" x14ac:dyDescent="0.3">
      <c r="B94" s="69">
        <v>42331</v>
      </c>
      <c r="C94" s="57">
        <v>12.603099500000001</v>
      </c>
      <c r="D94" s="57">
        <v>47743.25</v>
      </c>
      <c r="E94" s="19"/>
      <c r="F94" s="48">
        <f t="shared" si="13"/>
        <v>7.4774433890935965E-2</v>
      </c>
      <c r="G94" s="48">
        <f t="shared" si="14"/>
        <v>2.2374428245935496E-2</v>
      </c>
      <c r="I94" s="48">
        <f t="shared" si="15"/>
        <v>7.2110810623790211E-2</v>
      </c>
      <c r="J94" s="48">
        <f t="shared" si="16"/>
        <v>2.2127792831798648E-2</v>
      </c>
      <c r="P94" s="26">
        <f t="shared" si="17"/>
        <v>7.2110810623790211E-2</v>
      </c>
      <c r="Q94" s="26">
        <f t="shared" si="18"/>
        <v>2.2127792831798648E-2</v>
      </c>
      <c r="S94" s="69">
        <v>42352</v>
      </c>
      <c r="T94" s="48">
        <v>-6.3266178816697799E-2</v>
      </c>
      <c r="U94" s="48">
        <v>-3.2970627774138862E-3</v>
      </c>
      <c r="V94" s="300"/>
      <c r="W94" s="69">
        <v>43535</v>
      </c>
      <c r="X94" s="48">
        <v>-3.8997575206907546E-2</v>
      </c>
      <c r="Y94" s="48">
        <v>-3.7862835545690765E-3</v>
      </c>
      <c r="Z94" s="300"/>
      <c r="AA94" s="300"/>
      <c r="AB94" s="19"/>
      <c r="AC94" s="19"/>
      <c r="AD94" s="19"/>
      <c r="AE94" s="19"/>
      <c r="AF94" s="19"/>
      <c r="AG94" s="19"/>
      <c r="AH94" s="19"/>
      <c r="AI94" s="19"/>
      <c r="BI94" s="327">
        <f t="shared" si="19"/>
        <v>2.1006371667672825E-3</v>
      </c>
      <c r="BJ94" s="327">
        <f t="shared" si="20"/>
        <v>1.937117353603452E-3</v>
      </c>
      <c r="BK94" s="327">
        <f t="shared" si="21"/>
        <v>0.13657806401232669</v>
      </c>
      <c r="BL94" s="327">
        <f t="shared" si="22"/>
        <v>-0.13237678967879213</v>
      </c>
      <c r="BM94" s="327">
        <f t="shared" si="23"/>
        <v>7.8724615019359984E-2</v>
      </c>
      <c r="BN94" s="327">
        <f t="shared" si="24"/>
        <v>-7.4850380312153075E-2</v>
      </c>
    </row>
    <row r="95" spans="2:66" x14ac:dyDescent="0.3">
      <c r="B95" s="69">
        <v>42338</v>
      </c>
      <c r="C95" s="57">
        <v>12.994441200000001</v>
      </c>
      <c r="D95" s="57">
        <v>46658</v>
      </c>
      <c r="E95" s="19"/>
      <c r="F95" s="48">
        <f t="shared" si="13"/>
        <v>3.1051226724029268E-2</v>
      </c>
      <c r="G95" s="48">
        <f t="shared" si="14"/>
        <v>-2.2730961968445818E-2</v>
      </c>
      <c r="I95" s="48">
        <f t="shared" si="15"/>
        <v>3.057889024474968E-2</v>
      </c>
      <c r="J95" s="48">
        <f t="shared" si="16"/>
        <v>-2.2993293269303654E-2</v>
      </c>
      <c r="P95" s="26">
        <f t="shared" si="17"/>
        <v>3.057889024474968E-2</v>
      </c>
      <c r="Q95" s="26">
        <f t="shared" si="18"/>
        <v>-2.2993293269303654E-2</v>
      </c>
      <c r="S95" s="69">
        <v>42359</v>
      </c>
      <c r="T95" s="48">
        <v>-5.1668589031405074E-2</v>
      </c>
      <c r="U95" s="48">
        <v>-1.753632836717629E-2</v>
      </c>
      <c r="V95" s="300"/>
      <c r="W95" s="69">
        <v>43542</v>
      </c>
      <c r="X95" s="48">
        <v>3.8463127570903137E-2</v>
      </c>
      <c r="Y95" s="48">
        <v>3.0627322027961923E-2</v>
      </c>
      <c r="Z95" s="300"/>
      <c r="AA95" s="300"/>
      <c r="AB95" s="19"/>
      <c r="AC95" s="19"/>
      <c r="AD95" s="19"/>
      <c r="AE95" s="19"/>
      <c r="AF95" s="19"/>
      <c r="AG95" s="19"/>
      <c r="AH95" s="19"/>
      <c r="AI95" s="19"/>
      <c r="BI95" s="327">
        <f t="shared" si="19"/>
        <v>2.1006371667672825E-3</v>
      </c>
      <c r="BJ95" s="327">
        <f t="shared" si="20"/>
        <v>1.937117353603452E-3</v>
      </c>
      <c r="BK95" s="327">
        <f t="shared" si="21"/>
        <v>0.13657806401232669</v>
      </c>
      <c r="BL95" s="327">
        <f t="shared" si="22"/>
        <v>-0.13237678967879213</v>
      </c>
      <c r="BM95" s="327">
        <f t="shared" si="23"/>
        <v>7.8724615019359984E-2</v>
      </c>
      <c r="BN95" s="327">
        <f t="shared" si="24"/>
        <v>-7.4850380312153075E-2</v>
      </c>
    </row>
    <row r="96" spans="2:66" x14ac:dyDescent="0.3">
      <c r="B96" s="69">
        <v>42345</v>
      </c>
      <c r="C96" s="57">
        <v>12.561327200000001</v>
      </c>
      <c r="D96" s="57">
        <v>45387.8</v>
      </c>
      <c r="E96" s="19"/>
      <c r="F96" s="48">
        <f t="shared" si="13"/>
        <v>-3.3330713751661745E-2</v>
      </c>
      <c r="G96" s="48">
        <f t="shared" si="14"/>
        <v>-2.7223627245059778E-2</v>
      </c>
      <c r="I96" s="48">
        <f t="shared" si="15"/>
        <v>-3.3898841767279093E-2</v>
      </c>
      <c r="J96" s="48">
        <f t="shared" si="16"/>
        <v>-2.760105594045675E-2</v>
      </c>
      <c r="P96" s="26">
        <f t="shared" si="17"/>
        <v>-3.3898841767279093E-2</v>
      </c>
      <c r="Q96" s="26">
        <f t="shared" si="18"/>
        <v>-2.760105594045675E-2</v>
      </c>
      <c r="S96" s="69">
        <v>42366</v>
      </c>
      <c r="T96" s="48">
        <v>2.0192055451951591E-2</v>
      </c>
      <c r="U96" s="48">
        <v>-1.5925961596420818E-2</v>
      </c>
      <c r="V96" s="300"/>
      <c r="W96" s="69">
        <v>43549</v>
      </c>
      <c r="X96" s="48">
        <v>-6.3892354673613311E-3</v>
      </c>
      <c r="Y96" s="48">
        <v>-2.6046751070925942E-2</v>
      </c>
      <c r="Z96" s="300"/>
      <c r="AA96" s="300"/>
      <c r="AB96" s="19"/>
      <c r="AC96" s="19"/>
      <c r="AD96" s="19"/>
      <c r="AE96" s="19"/>
      <c r="AF96" s="19"/>
      <c r="AG96" s="19"/>
      <c r="AH96" s="19"/>
      <c r="AI96" s="19"/>
      <c r="BI96" s="327">
        <f t="shared" si="19"/>
        <v>2.1006371667672825E-3</v>
      </c>
      <c r="BJ96" s="327">
        <f t="shared" si="20"/>
        <v>1.937117353603452E-3</v>
      </c>
      <c r="BK96" s="327">
        <f t="shared" si="21"/>
        <v>0.13657806401232669</v>
      </c>
      <c r="BL96" s="327">
        <f t="shared" si="22"/>
        <v>-0.13237678967879213</v>
      </c>
      <c r="BM96" s="327">
        <f t="shared" si="23"/>
        <v>7.8724615019359984E-2</v>
      </c>
      <c r="BN96" s="327">
        <f t="shared" si="24"/>
        <v>-7.4850380312153075E-2</v>
      </c>
    </row>
    <row r="97" spans="2:66" x14ac:dyDescent="0.3">
      <c r="B97" s="69">
        <v>42352</v>
      </c>
      <c r="C97" s="57">
        <v>11.791237199999999</v>
      </c>
      <c r="D97" s="57">
        <v>45238.400000000001</v>
      </c>
      <c r="E97" s="19"/>
      <c r="F97" s="48">
        <f t="shared" si="13"/>
        <v>-6.1306419913972232E-2</v>
      </c>
      <c r="G97" s="48">
        <f t="shared" si="14"/>
        <v>-3.2916334345353127E-3</v>
      </c>
      <c r="I97" s="48">
        <f t="shared" si="15"/>
        <v>-6.3266178816697799E-2</v>
      </c>
      <c r="J97" s="48">
        <f t="shared" si="16"/>
        <v>-3.2970627774138862E-3</v>
      </c>
      <c r="P97" s="26">
        <f t="shared" si="17"/>
        <v>-6.3266178816697799E-2</v>
      </c>
      <c r="Q97" s="26">
        <f t="shared" si="18"/>
        <v>-3.2970627774138862E-3</v>
      </c>
      <c r="S97" s="69">
        <v>42373</v>
      </c>
      <c r="T97" s="48">
        <v>2.1585708706151976E-2</v>
      </c>
      <c r="U97" s="48">
        <v>-1.6160478275532637E-2</v>
      </c>
      <c r="V97" s="300"/>
      <c r="W97" s="69">
        <v>43556</v>
      </c>
      <c r="X97" s="48">
        <v>7.4669580839245783E-3</v>
      </c>
      <c r="Y97" s="48">
        <v>-1.8196544695285463E-2</v>
      </c>
      <c r="Z97" s="300"/>
      <c r="AA97" s="300"/>
      <c r="AB97" s="19"/>
      <c r="AC97" s="19"/>
      <c r="AD97" s="19"/>
      <c r="AE97" s="19"/>
      <c r="AF97" s="19"/>
      <c r="AG97" s="19"/>
      <c r="AH97" s="19"/>
      <c r="AI97" s="19"/>
      <c r="BI97" s="327">
        <f t="shared" si="19"/>
        <v>2.1006371667672825E-3</v>
      </c>
      <c r="BJ97" s="327">
        <f t="shared" si="20"/>
        <v>1.937117353603452E-3</v>
      </c>
      <c r="BK97" s="327">
        <f t="shared" si="21"/>
        <v>0.13657806401232669</v>
      </c>
      <c r="BL97" s="327">
        <f t="shared" si="22"/>
        <v>-0.13237678967879213</v>
      </c>
      <c r="BM97" s="327">
        <f t="shared" si="23"/>
        <v>7.8724615019359984E-2</v>
      </c>
      <c r="BN97" s="327">
        <f t="shared" si="24"/>
        <v>-7.4850380312153075E-2</v>
      </c>
    </row>
    <row r="98" spans="2:66" x14ac:dyDescent="0.3">
      <c r="B98" s="69">
        <v>42359</v>
      </c>
      <c r="C98" s="57">
        <v>11.197472199999998</v>
      </c>
      <c r="D98" s="57">
        <v>44452</v>
      </c>
      <c r="E98" s="19"/>
      <c r="F98" s="48">
        <f t="shared" si="13"/>
        <v>-5.0356463018147224E-2</v>
      </c>
      <c r="G98" s="48">
        <f t="shared" si="14"/>
        <v>-1.7383461837730763E-2</v>
      </c>
      <c r="I98" s="48">
        <f t="shared" si="15"/>
        <v>-5.1668589031405074E-2</v>
      </c>
      <c r="J98" s="48">
        <f t="shared" si="16"/>
        <v>-1.753632836717629E-2</v>
      </c>
      <c r="P98" s="26">
        <f t="shared" si="17"/>
        <v>-5.1668589031405074E-2</v>
      </c>
      <c r="Q98" s="26">
        <f t="shared" si="18"/>
        <v>-1.753632836717629E-2</v>
      </c>
      <c r="S98" s="69">
        <v>42387</v>
      </c>
      <c r="T98" s="48">
        <v>-9.9370243399631922E-2</v>
      </c>
      <c r="U98" s="48">
        <v>-5.4950772000306118E-2</v>
      </c>
      <c r="V98" s="300"/>
      <c r="W98" s="69">
        <v>43563</v>
      </c>
      <c r="X98" s="48">
        <v>1.7456798327249706E-2</v>
      </c>
      <c r="Y98" s="48">
        <v>1.5937661725518335E-2</v>
      </c>
      <c r="Z98" s="300"/>
      <c r="AA98" s="300"/>
      <c r="AB98" s="19"/>
      <c r="AC98" s="19"/>
      <c r="AD98" s="19"/>
      <c r="AE98" s="19"/>
      <c r="AF98" s="19"/>
      <c r="AG98" s="19"/>
      <c r="AH98" s="19"/>
      <c r="AI98" s="19"/>
      <c r="BI98" s="327">
        <f t="shared" si="19"/>
        <v>2.1006371667672825E-3</v>
      </c>
      <c r="BJ98" s="327">
        <f t="shared" si="20"/>
        <v>1.937117353603452E-3</v>
      </c>
      <c r="BK98" s="327">
        <f t="shared" si="21"/>
        <v>0.13657806401232669</v>
      </c>
      <c r="BL98" s="327">
        <f t="shared" si="22"/>
        <v>-0.13237678967879213</v>
      </c>
      <c r="BM98" s="327">
        <f t="shared" si="23"/>
        <v>7.8724615019359984E-2</v>
      </c>
      <c r="BN98" s="327">
        <f t="shared" si="24"/>
        <v>-7.4850380312153075E-2</v>
      </c>
    </row>
    <row r="99" spans="2:66" x14ac:dyDescent="0.3">
      <c r="B99" s="69">
        <v>42366</v>
      </c>
      <c r="C99" s="57">
        <v>11.425870333333334</v>
      </c>
      <c r="D99" s="57">
        <v>43749.666666666664</v>
      </c>
      <c r="E99" s="19"/>
      <c r="F99" s="48">
        <f t="shared" si="13"/>
        <v>2.0397294072615368E-2</v>
      </c>
      <c r="G99" s="48">
        <f t="shared" si="14"/>
        <v>-1.5799814031614678E-2</v>
      </c>
      <c r="I99" s="48">
        <f t="shared" si="15"/>
        <v>2.0192055451951591E-2</v>
      </c>
      <c r="J99" s="48">
        <f t="shared" si="16"/>
        <v>-1.5925961596420818E-2</v>
      </c>
      <c r="P99" s="26">
        <f t="shared" si="17"/>
        <v>2.0192055451951591E-2</v>
      </c>
      <c r="Q99" s="26">
        <f t="shared" si="18"/>
        <v>-1.5925961596420818E-2</v>
      </c>
      <c r="S99" s="69">
        <v>42394</v>
      </c>
      <c r="T99" s="48">
        <v>-5.0310340301775384E-2</v>
      </c>
      <c r="U99" s="48">
        <v>-2.6847967165488724E-2</v>
      </c>
      <c r="V99" s="300"/>
      <c r="W99" s="69">
        <v>43570</v>
      </c>
      <c r="X99" s="48">
        <v>7.6770698403476872E-3</v>
      </c>
      <c r="Y99" s="48">
        <v>-1.6170213474615471E-2</v>
      </c>
      <c r="Z99" s="300"/>
      <c r="AA99" s="300"/>
      <c r="AB99" s="19"/>
      <c r="AC99" s="19"/>
      <c r="AD99" s="19"/>
      <c r="AE99" s="19"/>
      <c r="AF99" s="19"/>
      <c r="AG99" s="19"/>
      <c r="AH99" s="19"/>
      <c r="AI99" s="19"/>
      <c r="BI99" s="327">
        <f t="shared" si="19"/>
        <v>2.1006371667672825E-3</v>
      </c>
      <c r="BJ99" s="327">
        <f t="shared" si="20"/>
        <v>1.937117353603452E-3</v>
      </c>
      <c r="BK99" s="327">
        <f t="shared" si="21"/>
        <v>0.13657806401232669</v>
      </c>
      <c r="BL99" s="327">
        <f t="shared" si="22"/>
        <v>-0.13237678967879213</v>
      </c>
      <c r="BM99" s="327">
        <f t="shared" si="23"/>
        <v>7.8724615019359984E-2</v>
      </c>
      <c r="BN99" s="327">
        <f t="shared" si="24"/>
        <v>-7.4850380312153075E-2</v>
      </c>
    </row>
    <row r="100" spans="2:66" x14ac:dyDescent="0.3">
      <c r="B100" s="69">
        <v>42373</v>
      </c>
      <c r="C100" s="57">
        <v>11.675186999999999</v>
      </c>
      <c r="D100" s="57">
        <v>43048.333333333336</v>
      </c>
      <c r="E100" s="19"/>
      <c r="F100" s="48">
        <f t="shared" si="13"/>
        <v>2.1820365485797577E-2</v>
      </c>
      <c r="G100" s="48">
        <f t="shared" si="14"/>
        <v>-1.6030598328368062E-2</v>
      </c>
      <c r="I100" s="48">
        <f t="shared" si="15"/>
        <v>2.1585708706151976E-2</v>
      </c>
      <c r="J100" s="48">
        <f t="shared" si="16"/>
        <v>-1.6160478275532637E-2</v>
      </c>
      <c r="P100" s="26">
        <f t="shared" si="17"/>
        <v>2.1585708706151976E-2</v>
      </c>
      <c r="Q100" s="26">
        <f t="shared" si="18"/>
        <v>-1.6160478275532637E-2</v>
      </c>
      <c r="S100" s="69">
        <v>42401</v>
      </c>
      <c r="T100" s="48">
        <v>0.12921683153325336</v>
      </c>
      <c r="U100" s="48">
        <v>3.205386798856287E-2</v>
      </c>
      <c r="V100" s="300"/>
      <c r="W100" s="69">
        <v>43577</v>
      </c>
      <c r="X100" s="48">
        <v>3.4355489505443755E-3</v>
      </c>
      <c r="Y100" s="48">
        <v>-4.1909593535910056E-3</v>
      </c>
      <c r="Z100" s="300"/>
      <c r="AA100" s="300"/>
      <c r="AB100" s="19"/>
      <c r="AC100" s="19"/>
      <c r="AD100" s="19"/>
      <c r="AE100" s="19"/>
      <c r="AF100" s="19"/>
      <c r="AG100" s="19"/>
      <c r="AH100" s="19"/>
      <c r="AI100" s="19"/>
      <c r="BI100" s="327">
        <f t="shared" si="19"/>
        <v>2.1006371667672825E-3</v>
      </c>
      <c r="BJ100" s="327">
        <f t="shared" si="20"/>
        <v>1.937117353603452E-3</v>
      </c>
      <c r="BK100" s="327">
        <f t="shared" si="21"/>
        <v>0.13657806401232669</v>
      </c>
      <c r="BL100" s="327">
        <f t="shared" si="22"/>
        <v>-0.13237678967879213</v>
      </c>
      <c r="BM100" s="327">
        <f t="shared" si="23"/>
        <v>7.8724615019359984E-2</v>
      </c>
      <c r="BN100" s="327">
        <f t="shared" si="24"/>
        <v>-7.4850380312153075E-2</v>
      </c>
    </row>
    <row r="101" spans="2:66" x14ac:dyDescent="0.3">
      <c r="B101" s="69">
        <v>42380</v>
      </c>
      <c r="C101" s="57">
        <v>9.8729990000000001</v>
      </c>
      <c r="D101" s="57">
        <v>41089.800000000003</v>
      </c>
      <c r="E101" s="19"/>
      <c r="F101" s="48">
        <f t="shared" si="13"/>
        <v>-0.15436052544597356</v>
      </c>
      <c r="G101" s="48">
        <f t="shared" si="14"/>
        <v>-4.5496147740911375E-2</v>
      </c>
      <c r="I101" s="48">
        <f t="shared" si="15"/>
        <v>-0.16766216321433813</v>
      </c>
      <c r="J101" s="48">
        <f t="shared" si="16"/>
        <v>-4.6563599932295988E-2</v>
      </c>
      <c r="P101" s="26" t="str">
        <f t="shared" si="17"/>
        <v/>
      </c>
      <c r="Q101" s="26">
        <f t="shared" si="18"/>
        <v>-4.6563599932295988E-2</v>
      </c>
      <c r="S101" s="69">
        <v>42408</v>
      </c>
      <c r="T101" s="48">
        <v>5.1250981187536515E-2</v>
      </c>
      <c r="U101" s="48">
        <v>2.0355013870109556E-2</v>
      </c>
      <c r="V101" s="300"/>
      <c r="W101" s="69">
        <v>43584</v>
      </c>
      <c r="X101" s="48">
        <v>3.7766248697478744E-2</v>
      </c>
      <c r="Y101" s="48">
        <v>1.885380015934994E-2</v>
      </c>
      <c r="Z101" s="300"/>
      <c r="AA101" s="300"/>
      <c r="AB101" s="265"/>
      <c r="AC101" s="19"/>
      <c r="AD101" s="19"/>
      <c r="AE101" s="19"/>
      <c r="AF101" s="19"/>
      <c r="AG101" s="19"/>
      <c r="AH101" s="19"/>
      <c r="AI101" s="19"/>
      <c r="BI101" s="327">
        <f t="shared" si="19"/>
        <v>2.1006371667672825E-3</v>
      </c>
      <c r="BJ101" s="327">
        <f t="shared" si="20"/>
        <v>1.937117353603452E-3</v>
      </c>
      <c r="BK101" s="327">
        <f t="shared" si="21"/>
        <v>0.13657806401232669</v>
      </c>
      <c r="BL101" s="327">
        <f t="shared" si="22"/>
        <v>-0.13237678967879213</v>
      </c>
      <c r="BM101" s="327">
        <f t="shared" si="23"/>
        <v>7.8724615019359984E-2</v>
      </c>
      <c r="BN101" s="327">
        <f t="shared" si="24"/>
        <v>-7.4850380312153075E-2</v>
      </c>
    </row>
    <row r="102" spans="2:66" x14ac:dyDescent="0.3">
      <c r="B102" s="69">
        <v>42387</v>
      </c>
      <c r="C102" s="57">
        <v>8.9390865999999995</v>
      </c>
      <c r="D102" s="57">
        <v>38892.800000000003</v>
      </c>
      <c r="E102" s="19"/>
      <c r="F102" s="48">
        <f t="shared" si="13"/>
        <v>-9.4592575163838344E-2</v>
      </c>
      <c r="G102" s="48">
        <f t="shared" si="14"/>
        <v>-5.3468257329069457E-2</v>
      </c>
      <c r="I102" s="48">
        <f t="shared" si="15"/>
        <v>-9.9370243399631922E-2</v>
      </c>
      <c r="J102" s="48">
        <f t="shared" si="16"/>
        <v>-5.4950772000306118E-2</v>
      </c>
      <c r="P102" s="26">
        <f t="shared" si="17"/>
        <v>-9.9370243399631922E-2</v>
      </c>
      <c r="Q102" s="26">
        <f t="shared" si="18"/>
        <v>-5.4950772000306118E-2</v>
      </c>
      <c r="S102" s="69">
        <v>42415</v>
      </c>
      <c r="T102" s="48">
        <v>-2.5657039643003185E-2</v>
      </c>
      <c r="U102" s="48">
        <v>-1.879728692543108E-5</v>
      </c>
      <c r="V102" s="300"/>
      <c r="W102" s="69">
        <v>43591</v>
      </c>
      <c r="X102" s="48">
        <v>3.7857473215862629E-2</v>
      </c>
      <c r="Y102" s="48">
        <v>-2.7572439412676792E-3</v>
      </c>
      <c r="Z102" s="300"/>
      <c r="AA102" s="300"/>
      <c r="AB102" s="19"/>
      <c r="AC102" s="19"/>
      <c r="AD102" s="19"/>
      <c r="AE102" s="19"/>
      <c r="AF102" s="19"/>
      <c r="AG102" s="19"/>
      <c r="AH102" s="19"/>
      <c r="AI102" s="19"/>
      <c r="BI102" s="327">
        <f t="shared" si="19"/>
        <v>2.1006371667672825E-3</v>
      </c>
      <c r="BJ102" s="327">
        <f t="shared" si="20"/>
        <v>1.937117353603452E-3</v>
      </c>
      <c r="BK102" s="327">
        <f t="shared" si="21"/>
        <v>0.13657806401232669</v>
      </c>
      <c r="BL102" s="327">
        <f t="shared" si="22"/>
        <v>-0.13237678967879213</v>
      </c>
      <c r="BM102" s="327">
        <f t="shared" si="23"/>
        <v>7.8724615019359984E-2</v>
      </c>
      <c r="BN102" s="327">
        <f t="shared" si="24"/>
        <v>-7.4850380312153075E-2</v>
      </c>
    </row>
    <row r="103" spans="2:66" x14ac:dyDescent="0.3">
      <c r="B103" s="69">
        <v>42394</v>
      </c>
      <c r="C103" s="57">
        <v>8.5004837500000008</v>
      </c>
      <c r="D103" s="57">
        <v>37862.5</v>
      </c>
      <c r="E103" s="19"/>
      <c r="F103" s="48">
        <f t="shared" si="13"/>
        <v>-4.9065734523703886E-2</v>
      </c>
      <c r="G103" s="48">
        <f t="shared" si="14"/>
        <v>-2.6490764357413266E-2</v>
      </c>
      <c r="I103" s="48">
        <f t="shared" si="15"/>
        <v>-5.0310340301775384E-2</v>
      </c>
      <c r="J103" s="48">
        <f t="shared" si="16"/>
        <v>-2.6847967165488724E-2</v>
      </c>
      <c r="P103" s="26">
        <f t="shared" si="17"/>
        <v>-5.0310340301775384E-2</v>
      </c>
      <c r="Q103" s="26">
        <f t="shared" si="18"/>
        <v>-2.6847967165488724E-2</v>
      </c>
      <c r="S103" s="69">
        <v>42422</v>
      </c>
      <c r="T103" s="48">
        <v>3.5507882206182069E-2</v>
      </c>
      <c r="U103" s="48">
        <v>4.5755293122933194E-2</v>
      </c>
      <c r="V103" s="300"/>
      <c r="W103" s="69">
        <v>43598</v>
      </c>
      <c r="X103" s="48">
        <v>-5.2489108009852847E-2</v>
      </c>
      <c r="Y103" s="48">
        <v>-1.6523417024407641E-2</v>
      </c>
      <c r="Z103" s="300"/>
      <c r="AA103" s="300"/>
      <c r="AB103" s="19"/>
      <c r="AC103" s="19"/>
      <c r="AD103" s="19"/>
      <c r="AE103" s="19"/>
      <c r="AF103" s="19"/>
      <c r="AG103" s="19"/>
      <c r="AH103" s="19"/>
      <c r="AI103" s="19"/>
      <c r="BI103" s="327">
        <f t="shared" si="19"/>
        <v>2.1006371667672825E-3</v>
      </c>
      <c r="BJ103" s="327">
        <f t="shared" si="20"/>
        <v>1.937117353603452E-3</v>
      </c>
      <c r="BK103" s="327">
        <f t="shared" si="21"/>
        <v>0.13657806401232669</v>
      </c>
      <c r="BL103" s="327">
        <f t="shared" si="22"/>
        <v>-0.13237678967879213</v>
      </c>
      <c r="BM103" s="327">
        <f t="shared" si="23"/>
        <v>7.8724615019359984E-2</v>
      </c>
      <c r="BN103" s="327">
        <f t="shared" si="24"/>
        <v>-7.4850380312153075E-2</v>
      </c>
    </row>
    <row r="104" spans="2:66" x14ac:dyDescent="0.3">
      <c r="B104" s="69">
        <v>42401</v>
      </c>
      <c r="C104" s="57">
        <v>9.6730136000000009</v>
      </c>
      <c r="D104" s="57">
        <v>39095.800000000003</v>
      </c>
      <c r="E104" s="19"/>
      <c r="F104" s="48">
        <f t="shared" si="13"/>
        <v>0.1379368380064252</v>
      </c>
      <c r="G104" s="48">
        <f t="shared" si="14"/>
        <v>3.2573126444371159E-2</v>
      </c>
      <c r="I104" s="48">
        <f t="shared" si="15"/>
        <v>0.12921683153325336</v>
      </c>
      <c r="J104" s="48">
        <f t="shared" si="16"/>
        <v>3.205386798856287E-2</v>
      </c>
      <c r="P104" s="26">
        <f t="shared" si="17"/>
        <v>0.12921683153325336</v>
      </c>
      <c r="Q104" s="26">
        <f t="shared" si="18"/>
        <v>3.205386798856287E-2</v>
      </c>
      <c r="S104" s="69">
        <v>42429</v>
      </c>
      <c r="T104" s="48">
        <v>6.95120781819316E-2</v>
      </c>
      <c r="U104" s="48">
        <v>9.7495268541466003E-3</v>
      </c>
      <c r="V104" s="300"/>
      <c r="W104" s="69">
        <v>43605</v>
      </c>
      <c r="X104" s="48">
        <v>-0.11333241313415723</v>
      </c>
      <c r="Y104" s="48">
        <v>-3.2602349734529232E-2</v>
      </c>
      <c r="Z104" s="300"/>
      <c r="AA104" s="300"/>
      <c r="AB104" s="19"/>
      <c r="AC104" s="19"/>
      <c r="AD104" s="19"/>
      <c r="AE104" s="19"/>
      <c r="AF104" s="19"/>
      <c r="AG104" s="19"/>
      <c r="AH104" s="19"/>
      <c r="AI104" s="19"/>
      <c r="BI104" s="327">
        <f t="shared" si="19"/>
        <v>2.1006371667672825E-3</v>
      </c>
      <c r="BJ104" s="327">
        <f t="shared" si="20"/>
        <v>1.937117353603452E-3</v>
      </c>
      <c r="BK104" s="327">
        <f t="shared" si="21"/>
        <v>0.13657806401232669</v>
      </c>
      <c r="BL104" s="327">
        <f t="shared" si="22"/>
        <v>-0.13237678967879213</v>
      </c>
      <c r="BM104" s="327">
        <f t="shared" si="23"/>
        <v>7.8724615019359984E-2</v>
      </c>
      <c r="BN104" s="327">
        <f t="shared" si="24"/>
        <v>-7.4850380312153075E-2</v>
      </c>
    </row>
    <row r="105" spans="2:66" x14ac:dyDescent="0.3">
      <c r="B105" s="69">
        <v>42408</v>
      </c>
      <c r="C105" s="57">
        <v>10.181688749999999</v>
      </c>
      <c r="D105" s="57">
        <v>39899.75</v>
      </c>
      <c r="E105" s="19"/>
      <c r="F105" s="48">
        <f t="shared" si="13"/>
        <v>5.2587039679133474E-2</v>
      </c>
      <c r="G105" s="48">
        <f t="shared" si="14"/>
        <v>2.0563589950838734E-2</v>
      </c>
      <c r="I105" s="48">
        <f t="shared" si="15"/>
        <v>5.1250981187536515E-2</v>
      </c>
      <c r="J105" s="48">
        <f t="shared" si="16"/>
        <v>2.0355013870109556E-2</v>
      </c>
      <c r="P105" s="26">
        <f t="shared" si="17"/>
        <v>5.1250981187536515E-2</v>
      </c>
      <c r="Q105" s="26">
        <f t="shared" si="18"/>
        <v>2.0355013870109556E-2</v>
      </c>
      <c r="S105" s="69">
        <v>42443</v>
      </c>
      <c r="T105" s="48">
        <v>5.479695709875352E-2</v>
      </c>
      <c r="U105" s="48">
        <v>4.7075303076279669E-2</v>
      </c>
      <c r="V105" s="300"/>
      <c r="W105" s="69">
        <v>43612</v>
      </c>
      <c r="X105" s="48">
        <v>1.5626675751488715E-3</v>
      </c>
      <c r="Y105" s="48">
        <v>3.3598074992403908E-2</v>
      </c>
      <c r="Z105" s="300"/>
      <c r="AA105" s="300"/>
      <c r="AB105" s="19"/>
      <c r="AC105" s="19"/>
      <c r="AD105" s="19"/>
      <c r="AE105" s="19"/>
      <c r="AF105" s="19"/>
      <c r="AG105" s="19"/>
      <c r="AH105" s="19"/>
      <c r="AI105" s="19"/>
      <c r="BI105" s="327">
        <f t="shared" si="19"/>
        <v>2.1006371667672825E-3</v>
      </c>
      <c r="BJ105" s="327">
        <f t="shared" si="20"/>
        <v>1.937117353603452E-3</v>
      </c>
      <c r="BK105" s="327">
        <f t="shared" si="21"/>
        <v>0.13657806401232669</v>
      </c>
      <c r="BL105" s="327">
        <f t="shared" si="22"/>
        <v>-0.13237678967879213</v>
      </c>
      <c r="BM105" s="327">
        <f t="shared" si="23"/>
        <v>7.8724615019359984E-2</v>
      </c>
      <c r="BN105" s="327">
        <f t="shared" si="24"/>
        <v>-7.4850380312153075E-2</v>
      </c>
    </row>
    <row r="106" spans="2:66" x14ac:dyDescent="0.3">
      <c r="B106" s="69">
        <v>42415</v>
      </c>
      <c r="C106" s="57">
        <v>9.9237795000000002</v>
      </c>
      <c r="D106" s="57">
        <v>39899</v>
      </c>
      <c r="E106" s="19"/>
      <c r="F106" s="48">
        <f t="shared" si="13"/>
        <v>-2.5330694773005979E-2</v>
      </c>
      <c r="G106" s="48">
        <f t="shared" si="14"/>
        <v>-1.8797110257540162E-5</v>
      </c>
      <c r="I106" s="48">
        <f t="shared" si="15"/>
        <v>-2.5657039643003185E-2</v>
      </c>
      <c r="J106" s="48">
        <f t="shared" si="16"/>
        <v>-1.879728692543108E-5</v>
      </c>
      <c r="P106" s="26">
        <f t="shared" si="17"/>
        <v>-2.5657039643003185E-2</v>
      </c>
      <c r="Q106" s="26">
        <f t="shared" si="18"/>
        <v>-1.879728692543108E-5</v>
      </c>
      <c r="S106" s="69">
        <v>42450</v>
      </c>
      <c r="T106" s="48">
        <v>9.00889920866563E-2</v>
      </c>
      <c r="U106" s="48">
        <v>7.9005673917781419E-3</v>
      </c>
      <c r="V106" s="300"/>
      <c r="W106" s="69">
        <v>43619</v>
      </c>
      <c r="X106" s="48">
        <v>5.4886935757527948E-2</v>
      </c>
      <c r="Y106" s="48">
        <v>2.7664822834637684E-2</v>
      </c>
      <c r="Z106" s="300"/>
      <c r="AA106" s="300"/>
      <c r="AB106" s="19"/>
      <c r="AC106" s="19"/>
      <c r="AD106" s="19"/>
      <c r="AE106" s="19"/>
      <c r="AF106" s="19"/>
      <c r="AG106" s="19"/>
      <c r="AH106" s="19"/>
      <c r="AI106" s="19"/>
      <c r="BI106" s="327">
        <f t="shared" si="19"/>
        <v>2.1006371667672825E-3</v>
      </c>
      <c r="BJ106" s="327">
        <f t="shared" si="20"/>
        <v>1.937117353603452E-3</v>
      </c>
      <c r="BK106" s="327">
        <f t="shared" si="21"/>
        <v>0.13657806401232669</v>
      </c>
      <c r="BL106" s="327">
        <f t="shared" si="22"/>
        <v>-0.13237678967879213</v>
      </c>
      <c r="BM106" s="327">
        <f t="shared" si="23"/>
        <v>7.8724615019359984E-2</v>
      </c>
      <c r="BN106" s="327">
        <f t="shared" si="24"/>
        <v>-7.4850380312153075E-2</v>
      </c>
    </row>
    <row r="107" spans="2:66" x14ac:dyDescent="0.3">
      <c r="B107" s="69">
        <v>42422</v>
      </c>
      <c r="C107" s="57">
        <v>10.2824826</v>
      </c>
      <c r="D107" s="57">
        <v>41767</v>
      </c>
      <c r="E107" s="19"/>
      <c r="F107" s="48">
        <f t="shared" si="13"/>
        <v>3.6145815210827603E-2</v>
      </c>
      <c r="G107" s="48">
        <f t="shared" si="14"/>
        <v>4.6818215995388268E-2</v>
      </c>
      <c r="I107" s="48">
        <f t="shared" si="15"/>
        <v>3.5507882206182069E-2</v>
      </c>
      <c r="J107" s="48">
        <f t="shared" si="16"/>
        <v>4.5755293122933194E-2</v>
      </c>
      <c r="P107" s="26">
        <f t="shared" si="17"/>
        <v>3.5507882206182069E-2</v>
      </c>
      <c r="Q107" s="26">
        <f t="shared" si="18"/>
        <v>4.5755293122933194E-2</v>
      </c>
      <c r="S107" s="69">
        <v>42457</v>
      </c>
      <c r="T107" s="48">
        <v>2.9384536473504756E-2</v>
      </c>
      <c r="U107" s="48">
        <v>1.4820382509532814E-2</v>
      </c>
      <c r="V107" s="300"/>
      <c r="W107" s="69">
        <v>43626</v>
      </c>
      <c r="X107" s="48">
        <v>7.0412940780856609E-2</v>
      </c>
      <c r="Y107" s="48">
        <v>2.8958971697242513E-3</v>
      </c>
      <c r="Z107" s="300"/>
      <c r="AA107" s="300"/>
      <c r="AB107" s="19"/>
      <c r="AC107" s="19"/>
      <c r="AD107" s="19"/>
      <c r="AE107" s="19"/>
      <c r="AF107" s="19"/>
      <c r="AG107" s="19"/>
      <c r="AH107" s="19"/>
      <c r="AI107" s="19"/>
      <c r="BI107" s="327">
        <f t="shared" si="19"/>
        <v>2.1006371667672825E-3</v>
      </c>
      <c r="BJ107" s="327">
        <f t="shared" si="20"/>
        <v>1.937117353603452E-3</v>
      </c>
      <c r="BK107" s="327">
        <f t="shared" si="21"/>
        <v>0.13657806401232669</v>
      </c>
      <c r="BL107" s="327">
        <f t="shared" si="22"/>
        <v>-0.13237678967879213</v>
      </c>
      <c r="BM107" s="327">
        <f t="shared" si="23"/>
        <v>7.8724615019359984E-2</v>
      </c>
      <c r="BN107" s="327">
        <f t="shared" si="24"/>
        <v>-7.4850380312153075E-2</v>
      </c>
    </row>
    <row r="108" spans="2:66" x14ac:dyDescent="0.3">
      <c r="B108" s="69">
        <v>42429</v>
      </c>
      <c r="C108" s="57">
        <v>11.022667200000001</v>
      </c>
      <c r="D108" s="57">
        <v>42176.2</v>
      </c>
      <c r="E108" s="19"/>
      <c r="F108" s="48">
        <f t="shared" si="13"/>
        <v>7.1985008756543012E-2</v>
      </c>
      <c r="G108" s="48">
        <f t="shared" si="14"/>
        <v>9.7972083223596407E-3</v>
      </c>
      <c r="I108" s="48">
        <f t="shared" si="15"/>
        <v>6.95120781819316E-2</v>
      </c>
      <c r="J108" s="48">
        <f t="shared" si="16"/>
        <v>9.7495268541466003E-3</v>
      </c>
      <c r="P108" s="26">
        <f t="shared" si="17"/>
        <v>6.95120781819316E-2</v>
      </c>
      <c r="Q108" s="26">
        <f t="shared" si="18"/>
        <v>9.7495268541466003E-3</v>
      </c>
      <c r="S108" s="69">
        <v>42464</v>
      </c>
      <c r="T108" s="48">
        <v>1.9163740873002506E-2</v>
      </c>
      <c r="U108" s="48">
        <v>1.2209546718654103E-3</v>
      </c>
      <c r="V108" s="300"/>
      <c r="W108" s="69">
        <v>43633</v>
      </c>
      <c r="X108" s="48">
        <v>4.7033446543171967E-3</v>
      </c>
      <c r="Y108" s="48">
        <v>1.1960166709716924E-2</v>
      </c>
      <c r="Z108" s="300"/>
      <c r="AA108" s="300"/>
      <c r="AB108" s="19"/>
      <c r="AC108" s="19"/>
      <c r="AD108" s="19"/>
      <c r="AE108" s="19"/>
      <c r="AF108" s="19"/>
      <c r="AG108" s="19"/>
      <c r="AH108" s="19"/>
      <c r="AI108" s="19"/>
      <c r="BI108" s="327">
        <f t="shared" si="19"/>
        <v>2.1006371667672825E-3</v>
      </c>
      <c r="BJ108" s="327">
        <f t="shared" si="20"/>
        <v>1.937117353603452E-3</v>
      </c>
      <c r="BK108" s="327">
        <f t="shared" si="21"/>
        <v>0.13657806401232669</v>
      </c>
      <c r="BL108" s="327">
        <f t="shared" si="22"/>
        <v>-0.13237678967879213</v>
      </c>
      <c r="BM108" s="327">
        <f t="shared" si="23"/>
        <v>7.8724615019359984E-2</v>
      </c>
      <c r="BN108" s="327">
        <f t="shared" si="24"/>
        <v>-7.4850380312153075E-2</v>
      </c>
    </row>
    <row r="109" spans="2:66" x14ac:dyDescent="0.3">
      <c r="B109" s="69">
        <v>42436</v>
      </c>
      <c r="C109" s="57">
        <v>12.0510676</v>
      </c>
      <c r="D109" s="57">
        <v>46907.8</v>
      </c>
      <c r="E109" s="19"/>
      <c r="F109" s="48">
        <f t="shared" si="13"/>
        <v>9.3298689086793729E-2</v>
      </c>
      <c r="G109" s="48">
        <f t="shared" si="14"/>
        <v>0.11218649380456291</v>
      </c>
      <c r="I109" s="48">
        <f t="shared" si="15"/>
        <v>8.919944641504568E-2</v>
      </c>
      <c r="J109" s="48">
        <f t="shared" si="16"/>
        <v>0.10632789202249975</v>
      </c>
      <c r="P109" s="26">
        <f t="shared" si="17"/>
        <v>8.919944641504568E-2</v>
      </c>
      <c r="Q109" s="26" t="str">
        <f t="shared" si="18"/>
        <v/>
      </c>
      <c r="S109" s="69">
        <v>42471</v>
      </c>
      <c r="T109" s="48">
        <v>-5.5583515548062783E-2</v>
      </c>
      <c r="U109" s="48">
        <v>-2.2815808085532591E-2</v>
      </c>
      <c r="V109" s="300"/>
      <c r="W109" s="69">
        <v>43640</v>
      </c>
      <c r="X109" s="48">
        <v>1.5478558828403389E-2</v>
      </c>
      <c r="Y109" s="48">
        <v>2.6113298240889829E-2</v>
      </c>
      <c r="Z109" s="300"/>
      <c r="AA109" s="300"/>
      <c r="AB109" s="19"/>
      <c r="AC109" s="19"/>
      <c r="AD109" s="19"/>
      <c r="AE109" s="19"/>
      <c r="AF109" s="19"/>
      <c r="AG109" s="19"/>
      <c r="AH109" s="19"/>
      <c r="AI109" s="19"/>
      <c r="BI109" s="327">
        <f t="shared" si="19"/>
        <v>2.1006371667672825E-3</v>
      </c>
      <c r="BJ109" s="327">
        <f t="shared" si="20"/>
        <v>1.937117353603452E-3</v>
      </c>
      <c r="BK109" s="327">
        <f t="shared" si="21"/>
        <v>0.13657806401232669</v>
      </c>
      <c r="BL109" s="327">
        <f t="shared" si="22"/>
        <v>-0.13237678967879213</v>
      </c>
      <c r="BM109" s="327">
        <f t="shared" si="23"/>
        <v>7.8724615019359984E-2</v>
      </c>
      <c r="BN109" s="327">
        <f t="shared" si="24"/>
        <v>-7.4850380312153075E-2</v>
      </c>
    </row>
    <row r="110" spans="2:66" x14ac:dyDescent="0.3">
      <c r="B110" s="69">
        <v>42443</v>
      </c>
      <c r="C110" s="57">
        <v>12.7298574</v>
      </c>
      <c r="D110" s="57">
        <v>49168.800000000003</v>
      </c>
      <c r="E110" s="19"/>
      <c r="F110" s="48">
        <f t="shared" si="13"/>
        <v>5.6326113381025333E-2</v>
      </c>
      <c r="G110" s="48">
        <f t="shared" si="14"/>
        <v>4.8200938863046217E-2</v>
      </c>
      <c r="I110" s="48">
        <f t="shared" si="15"/>
        <v>5.479695709875352E-2</v>
      </c>
      <c r="J110" s="48">
        <f t="shared" si="16"/>
        <v>4.7075303076279669E-2</v>
      </c>
      <c r="P110" s="26">
        <f t="shared" si="17"/>
        <v>5.479695709875352E-2</v>
      </c>
      <c r="Q110" s="26">
        <f t="shared" si="18"/>
        <v>4.7075303076279669E-2</v>
      </c>
      <c r="S110" s="69">
        <v>42478</v>
      </c>
      <c r="T110" s="48">
        <v>9.8895873079049249E-2</v>
      </c>
      <c r="U110" s="48">
        <v>6.893192399725806E-2</v>
      </c>
      <c r="V110" s="300"/>
      <c r="W110" s="69">
        <v>43647</v>
      </c>
      <c r="X110" s="48">
        <v>-3.6609793465072963E-3</v>
      </c>
      <c r="Y110" s="48">
        <v>-1.8135122003250126E-3</v>
      </c>
      <c r="Z110" s="300"/>
      <c r="AA110" s="300"/>
      <c r="AB110" s="19"/>
      <c r="AC110" s="19"/>
      <c r="AD110" s="19"/>
      <c r="AE110" s="19"/>
      <c r="AF110" s="19"/>
      <c r="AG110" s="19"/>
      <c r="AH110" s="19"/>
      <c r="AI110" s="19"/>
      <c r="BI110" s="327">
        <f t="shared" si="19"/>
        <v>2.1006371667672825E-3</v>
      </c>
      <c r="BJ110" s="327">
        <f t="shared" si="20"/>
        <v>1.937117353603452E-3</v>
      </c>
      <c r="BK110" s="327">
        <f t="shared" si="21"/>
        <v>0.13657806401232669</v>
      </c>
      <c r="BL110" s="327">
        <f t="shared" si="22"/>
        <v>-0.13237678967879213</v>
      </c>
      <c r="BM110" s="327">
        <f t="shared" si="23"/>
        <v>7.8724615019359984E-2</v>
      </c>
      <c r="BN110" s="327">
        <f t="shared" si="24"/>
        <v>-7.4850380312153075E-2</v>
      </c>
    </row>
    <row r="111" spans="2:66" x14ac:dyDescent="0.3">
      <c r="B111" s="69">
        <v>42450</v>
      </c>
      <c r="C111" s="57">
        <v>13.929922199999998</v>
      </c>
      <c r="D111" s="57">
        <v>49558.8</v>
      </c>
      <c r="E111" s="19"/>
      <c r="F111" s="48">
        <f t="shared" si="13"/>
        <v>9.4271660890718145E-2</v>
      </c>
      <c r="G111" s="48">
        <f t="shared" si="14"/>
        <v>7.9318592278030398E-3</v>
      </c>
      <c r="I111" s="48">
        <f t="shared" si="15"/>
        <v>9.00889920866563E-2</v>
      </c>
      <c r="J111" s="48">
        <f t="shared" si="16"/>
        <v>7.9005673917781419E-3</v>
      </c>
      <c r="P111" s="26">
        <f t="shared" si="17"/>
        <v>9.00889920866563E-2</v>
      </c>
      <c r="Q111" s="26">
        <f t="shared" si="18"/>
        <v>7.9005673917781419E-3</v>
      </c>
      <c r="S111" s="69">
        <v>42485</v>
      </c>
      <c r="T111" s="48">
        <v>4.1195008415032715E-2</v>
      </c>
      <c r="U111" s="48">
        <v>5.4980649491683815E-3</v>
      </c>
      <c r="V111" s="300"/>
      <c r="W111" s="69">
        <v>43654</v>
      </c>
      <c r="X111" s="48">
        <v>1.5129319353678054E-2</v>
      </c>
      <c r="Y111" s="48">
        <v>2.1773365933147756E-2</v>
      </c>
      <c r="Z111" s="300"/>
      <c r="AA111" s="300"/>
      <c r="AB111" s="19"/>
      <c r="AC111" s="19"/>
      <c r="AD111" s="19"/>
      <c r="AE111" s="19"/>
      <c r="AF111" s="19"/>
      <c r="AG111" s="19"/>
      <c r="AH111" s="19"/>
      <c r="AI111" s="19"/>
      <c r="BI111" s="327">
        <f t="shared" si="19"/>
        <v>2.1006371667672825E-3</v>
      </c>
      <c r="BJ111" s="327">
        <f t="shared" si="20"/>
        <v>1.937117353603452E-3</v>
      </c>
      <c r="BK111" s="327">
        <f t="shared" si="21"/>
        <v>0.13657806401232669</v>
      </c>
      <c r="BL111" s="327">
        <f t="shared" si="22"/>
        <v>-0.13237678967879213</v>
      </c>
      <c r="BM111" s="327">
        <f t="shared" si="23"/>
        <v>7.8724615019359984E-2</v>
      </c>
      <c r="BN111" s="327">
        <f t="shared" si="24"/>
        <v>-7.4850380312153075E-2</v>
      </c>
    </row>
    <row r="112" spans="2:66" x14ac:dyDescent="0.3">
      <c r="B112" s="69">
        <v>42457</v>
      </c>
      <c r="C112" s="57">
        <v>14.34531975</v>
      </c>
      <c r="D112" s="57">
        <v>50298.75</v>
      </c>
      <c r="E112" s="19"/>
      <c r="F112" s="48">
        <f t="shared" si="13"/>
        <v>2.9820521897818031E-2</v>
      </c>
      <c r="G112" s="48">
        <f t="shared" si="14"/>
        <v>1.4930748928545512E-2</v>
      </c>
      <c r="I112" s="48">
        <f t="shared" si="15"/>
        <v>2.9384536473504756E-2</v>
      </c>
      <c r="J112" s="48">
        <f t="shared" si="16"/>
        <v>1.4820382509532814E-2</v>
      </c>
      <c r="P112" s="26">
        <f t="shared" si="17"/>
        <v>2.9384536473504756E-2</v>
      </c>
      <c r="Q112" s="26">
        <f t="shared" si="18"/>
        <v>1.4820382509532814E-2</v>
      </c>
      <c r="S112" s="69">
        <v>42492</v>
      </c>
      <c r="T112" s="48">
        <v>4.9925544043053147E-2</v>
      </c>
      <c r="U112" s="48">
        <v>1.5743524580961586E-2</v>
      </c>
      <c r="V112" s="300"/>
      <c r="W112" s="69">
        <v>43661</v>
      </c>
      <c r="X112" s="48">
        <v>1.0661886507336257E-2</v>
      </c>
      <c r="Y112" s="48">
        <v>1.6252815037432995E-2</v>
      </c>
      <c r="Z112" s="300"/>
      <c r="AA112" s="300"/>
      <c r="AB112" s="19"/>
      <c r="AC112" s="19"/>
      <c r="AD112" s="19"/>
      <c r="AE112" s="19"/>
      <c r="AF112" s="19"/>
      <c r="AG112" s="19"/>
      <c r="AH112" s="19"/>
      <c r="AI112" s="19"/>
      <c r="BI112" s="327">
        <f t="shared" si="19"/>
        <v>2.1006371667672825E-3</v>
      </c>
      <c r="BJ112" s="327">
        <f t="shared" si="20"/>
        <v>1.937117353603452E-3</v>
      </c>
      <c r="BK112" s="327">
        <f t="shared" si="21"/>
        <v>0.13657806401232669</v>
      </c>
      <c r="BL112" s="327">
        <f t="shared" si="22"/>
        <v>-0.13237678967879213</v>
      </c>
      <c r="BM112" s="327">
        <f t="shared" si="23"/>
        <v>7.8724615019359984E-2</v>
      </c>
      <c r="BN112" s="327">
        <f t="shared" si="24"/>
        <v>-7.4850380312153075E-2</v>
      </c>
    </row>
    <row r="113" spans="2:66" x14ac:dyDescent="0.3">
      <c r="B113" s="69">
        <v>42464</v>
      </c>
      <c r="C113" s="57">
        <v>14.622880800000001</v>
      </c>
      <c r="D113" s="57">
        <v>50360.2</v>
      </c>
      <c r="E113" s="19"/>
      <c r="F113" s="48">
        <f t="shared" si="13"/>
        <v>1.9348543973723542E-2</v>
      </c>
      <c r="G113" s="48">
        <f t="shared" si="14"/>
        <v>1.2217003404657589E-3</v>
      </c>
      <c r="I113" s="48">
        <f t="shared" si="15"/>
        <v>1.9163740873002506E-2</v>
      </c>
      <c r="J113" s="48">
        <f t="shared" si="16"/>
        <v>1.2209546718654103E-3</v>
      </c>
      <c r="P113" s="26">
        <f t="shared" si="17"/>
        <v>1.9163740873002506E-2</v>
      </c>
      <c r="Q113" s="26">
        <f t="shared" si="18"/>
        <v>1.2209546718654103E-3</v>
      </c>
      <c r="S113" s="69">
        <v>42499</v>
      </c>
      <c r="T113" s="48">
        <v>4.4022838207462701E-2</v>
      </c>
      <c r="U113" s="48">
        <v>-3.8427698645814475E-2</v>
      </c>
      <c r="V113" s="300"/>
      <c r="W113" s="69">
        <v>43668</v>
      </c>
      <c r="X113" s="48">
        <v>-1.710504404439506E-2</v>
      </c>
      <c r="Y113" s="48">
        <v>-6.8853457122613161E-3</v>
      </c>
      <c r="Z113" s="300"/>
      <c r="AA113" s="300"/>
      <c r="BI113" s="327">
        <f t="shared" si="19"/>
        <v>2.1006371667672825E-3</v>
      </c>
      <c r="BJ113" s="327">
        <f t="shared" si="20"/>
        <v>1.937117353603452E-3</v>
      </c>
      <c r="BK113" s="327">
        <f t="shared" si="21"/>
        <v>0.13657806401232669</v>
      </c>
      <c r="BL113" s="327">
        <f t="shared" si="22"/>
        <v>-0.13237678967879213</v>
      </c>
      <c r="BM113" s="327">
        <f t="shared" si="23"/>
        <v>7.8724615019359984E-2</v>
      </c>
      <c r="BN113" s="327">
        <f t="shared" si="24"/>
        <v>-7.4850380312153075E-2</v>
      </c>
    </row>
    <row r="114" spans="2:66" x14ac:dyDescent="0.3">
      <c r="B114" s="69">
        <v>42471</v>
      </c>
      <c r="C114" s="57">
        <v>13.832265799999998</v>
      </c>
      <c r="D114" s="57">
        <v>49224.2</v>
      </c>
      <c r="E114" s="19"/>
      <c r="F114" s="48">
        <f t="shared" si="13"/>
        <v>-5.4066979743143562E-2</v>
      </c>
      <c r="G114" s="48">
        <f t="shared" si="14"/>
        <v>-2.2557495800255012E-2</v>
      </c>
      <c r="I114" s="48">
        <f t="shared" si="15"/>
        <v>-5.5583515548062783E-2</v>
      </c>
      <c r="J114" s="48">
        <f t="shared" si="16"/>
        <v>-2.2815808085532591E-2</v>
      </c>
      <c r="P114" s="26">
        <f t="shared" si="17"/>
        <v>-5.5583515548062783E-2</v>
      </c>
      <c r="Q114" s="26">
        <f t="shared" si="18"/>
        <v>-2.2815808085532591E-2</v>
      </c>
      <c r="S114" s="69">
        <v>42506</v>
      </c>
      <c r="T114" s="48">
        <v>0.12913923354769896</v>
      </c>
      <c r="U114" s="48">
        <v>1.3378882193339972E-2</v>
      </c>
      <c r="V114" s="300"/>
      <c r="W114" s="69">
        <v>43675</v>
      </c>
      <c r="X114" s="48">
        <v>-1.9094181420666795E-2</v>
      </c>
      <c r="Y114" s="48">
        <v>-5.7268156476760852E-3</v>
      </c>
      <c r="Z114" s="300"/>
      <c r="AA114" s="300"/>
      <c r="BI114" s="327">
        <f t="shared" si="19"/>
        <v>2.1006371667672825E-3</v>
      </c>
      <c r="BJ114" s="327">
        <f t="shared" si="20"/>
        <v>1.937117353603452E-3</v>
      </c>
      <c r="BK114" s="327">
        <f t="shared" si="21"/>
        <v>0.13657806401232669</v>
      </c>
      <c r="BL114" s="327">
        <f t="shared" si="22"/>
        <v>-0.13237678967879213</v>
      </c>
      <c r="BM114" s="327">
        <f t="shared" si="23"/>
        <v>7.8724615019359984E-2</v>
      </c>
      <c r="BN114" s="327">
        <f t="shared" si="24"/>
        <v>-7.4850380312153075E-2</v>
      </c>
    </row>
    <row r="115" spans="2:66" x14ac:dyDescent="0.3">
      <c r="B115" s="69">
        <v>42478</v>
      </c>
      <c r="C115" s="57">
        <v>15.2701484</v>
      </c>
      <c r="D115" s="57">
        <v>52737</v>
      </c>
      <c r="E115" s="19"/>
      <c r="F115" s="48">
        <f t="shared" si="13"/>
        <v>0.10395134251974847</v>
      </c>
      <c r="G115" s="48">
        <f t="shared" si="14"/>
        <v>7.1363272536679068E-2</v>
      </c>
      <c r="I115" s="48">
        <f t="shared" si="15"/>
        <v>9.8895873079049249E-2</v>
      </c>
      <c r="J115" s="48">
        <f t="shared" si="16"/>
        <v>6.893192399725806E-2</v>
      </c>
      <c r="P115" s="26">
        <f t="shared" si="17"/>
        <v>9.8895873079049249E-2</v>
      </c>
      <c r="Q115" s="26">
        <f t="shared" si="18"/>
        <v>6.893192399725806E-2</v>
      </c>
      <c r="S115" s="69">
        <v>42513</v>
      </c>
      <c r="T115" s="48">
        <v>1.3805688028859793E-2</v>
      </c>
      <c r="U115" s="48">
        <v>-4.7141816380034743E-2</v>
      </c>
      <c r="V115" s="300"/>
      <c r="W115" s="69">
        <v>43682</v>
      </c>
      <c r="X115" s="48">
        <v>4.6661433627380941E-2</v>
      </c>
      <c r="Y115" s="48">
        <v>-1.3908706482693243E-2</v>
      </c>
      <c r="Z115" s="300"/>
      <c r="AA115" s="300"/>
      <c r="BI115" s="327">
        <f t="shared" si="19"/>
        <v>2.1006371667672825E-3</v>
      </c>
      <c r="BJ115" s="327">
        <f t="shared" si="20"/>
        <v>1.937117353603452E-3</v>
      </c>
      <c r="BK115" s="327">
        <f t="shared" si="21"/>
        <v>0.13657806401232669</v>
      </c>
      <c r="BL115" s="327">
        <f t="shared" si="22"/>
        <v>-0.13237678967879213</v>
      </c>
      <c r="BM115" s="327">
        <f t="shared" si="23"/>
        <v>7.8724615019359984E-2</v>
      </c>
      <c r="BN115" s="327">
        <f t="shared" si="24"/>
        <v>-7.4850380312153075E-2</v>
      </c>
    </row>
    <row r="116" spans="2:66" x14ac:dyDescent="0.3">
      <c r="B116" s="69">
        <v>42485</v>
      </c>
      <c r="C116" s="57">
        <v>15.912338999999999</v>
      </c>
      <c r="D116" s="57">
        <v>53027.75</v>
      </c>
      <c r="E116" s="19"/>
      <c r="F116" s="48">
        <f t="shared" si="13"/>
        <v>4.2055295284491034E-2</v>
      </c>
      <c r="G116" s="48">
        <f t="shared" si="14"/>
        <v>5.5132070462862171E-3</v>
      </c>
      <c r="I116" s="48">
        <f t="shared" si="15"/>
        <v>4.1195008415032715E-2</v>
      </c>
      <c r="J116" s="48">
        <f t="shared" si="16"/>
        <v>5.4980649491683815E-3</v>
      </c>
      <c r="P116" s="26">
        <f t="shared" si="17"/>
        <v>4.1195008415032715E-2</v>
      </c>
      <c r="Q116" s="26">
        <f t="shared" si="18"/>
        <v>5.4980649491683815E-3</v>
      </c>
      <c r="S116" s="69">
        <v>42520</v>
      </c>
      <c r="T116" s="48">
        <v>-2.883115298640752E-2</v>
      </c>
      <c r="U116" s="48">
        <v>-1.8256157617023011E-2</v>
      </c>
      <c r="V116" s="300"/>
      <c r="W116" s="69">
        <v>43689</v>
      </c>
      <c r="X116" s="48">
        <v>2.41029810749307E-2</v>
      </c>
      <c r="Y116" s="48">
        <v>1.0402049649675152E-2</v>
      </c>
      <c r="Z116" s="300"/>
      <c r="AA116" s="300"/>
      <c r="BI116" s="327">
        <f t="shared" si="19"/>
        <v>2.1006371667672825E-3</v>
      </c>
      <c r="BJ116" s="327">
        <f t="shared" si="20"/>
        <v>1.937117353603452E-3</v>
      </c>
      <c r="BK116" s="327">
        <f t="shared" si="21"/>
        <v>0.13657806401232669</v>
      </c>
      <c r="BL116" s="327">
        <f t="shared" si="22"/>
        <v>-0.13237678967879213</v>
      </c>
      <c r="BM116" s="327">
        <f t="shared" si="23"/>
        <v>7.8724615019359984E-2</v>
      </c>
      <c r="BN116" s="327">
        <f t="shared" si="24"/>
        <v>-7.4850380312153075E-2</v>
      </c>
    </row>
    <row r="117" spans="2:66" x14ac:dyDescent="0.3">
      <c r="B117" s="69">
        <v>42492</v>
      </c>
      <c r="C117" s="57">
        <v>16.726936600000002</v>
      </c>
      <c r="D117" s="57">
        <v>53869.2</v>
      </c>
      <c r="E117" s="19"/>
      <c r="F117" s="48">
        <f t="shared" si="13"/>
        <v>5.1192825894420757E-2</v>
      </c>
      <c r="G117" s="48">
        <f t="shared" si="14"/>
        <v>1.5868106793141212E-2</v>
      </c>
      <c r="I117" s="48">
        <f t="shared" si="15"/>
        <v>4.9925544043053147E-2</v>
      </c>
      <c r="J117" s="48">
        <f t="shared" si="16"/>
        <v>1.5743524580961586E-2</v>
      </c>
      <c r="P117" s="26">
        <f t="shared" si="17"/>
        <v>4.9925544043053147E-2</v>
      </c>
      <c r="Q117" s="26">
        <f t="shared" si="18"/>
        <v>1.5743524580961586E-2</v>
      </c>
      <c r="S117" s="69">
        <v>42527</v>
      </c>
      <c r="T117" s="48">
        <v>5.0093816007958501E-2</v>
      </c>
      <c r="U117" s="48">
        <v>9.5829303649249339E-3</v>
      </c>
      <c r="V117" s="300"/>
      <c r="W117" s="69">
        <v>43696</v>
      </c>
      <c r="X117" s="48">
        <v>1.0938069804883155E-2</v>
      </c>
      <c r="Y117" s="48">
        <v>-2.5733550549417356E-2</v>
      </c>
      <c r="Z117" s="300"/>
      <c r="AA117" s="300"/>
      <c r="BI117" s="327">
        <f t="shared" si="19"/>
        <v>2.1006371667672825E-3</v>
      </c>
      <c r="BJ117" s="327">
        <f t="shared" si="20"/>
        <v>1.937117353603452E-3</v>
      </c>
      <c r="BK117" s="327">
        <f t="shared" si="21"/>
        <v>0.13657806401232669</v>
      </c>
      <c r="BL117" s="327">
        <f t="shared" si="22"/>
        <v>-0.13237678967879213</v>
      </c>
      <c r="BM117" s="327">
        <f t="shared" si="23"/>
        <v>7.8724615019359984E-2</v>
      </c>
      <c r="BN117" s="327">
        <f t="shared" si="24"/>
        <v>-7.4850380312153075E-2</v>
      </c>
    </row>
    <row r="118" spans="2:66" x14ac:dyDescent="0.3">
      <c r="B118" s="69">
        <v>42499</v>
      </c>
      <c r="C118" s="57">
        <v>17.4797528</v>
      </c>
      <c r="D118" s="57">
        <v>51838.400000000001</v>
      </c>
      <c r="E118" s="19"/>
      <c r="F118" s="48">
        <f t="shared" si="13"/>
        <v>4.5006220684784548E-2</v>
      </c>
      <c r="G118" s="48">
        <f t="shared" si="14"/>
        <v>-3.7698722089802628E-2</v>
      </c>
      <c r="I118" s="48">
        <f t="shared" si="15"/>
        <v>4.4022838207462701E-2</v>
      </c>
      <c r="J118" s="48">
        <f t="shared" si="16"/>
        <v>-3.8427698645814475E-2</v>
      </c>
      <c r="P118" s="26">
        <f t="shared" si="17"/>
        <v>4.4022838207462701E-2</v>
      </c>
      <c r="Q118" s="26">
        <f t="shared" si="18"/>
        <v>-3.8427698645814475E-2</v>
      </c>
      <c r="S118" s="69">
        <v>42534</v>
      </c>
      <c r="T118" s="48">
        <v>2.3007381096805293E-2</v>
      </c>
      <c r="U118" s="48">
        <v>1.5557258375214595E-2</v>
      </c>
      <c r="V118" s="300"/>
      <c r="W118" s="69">
        <v>43703</v>
      </c>
      <c r="X118" s="48">
        <v>1.4788205144966309E-2</v>
      </c>
      <c r="Y118" s="48">
        <v>-1.476711890505779E-2</v>
      </c>
      <c r="Z118" s="300"/>
      <c r="AA118" s="300"/>
      <c r="BI118" s="327">
        <f t="shared" si="19"/>
        <v>2.1006371667672825E-3</v>
      </c>
      <c r="BJ118" s="327">
        <f t="shared" si="20"/>
        <v>1.937117353603452E-3</v>
      </c>
      <c r="BK118" s="327">
        <f t="shared" si="21"/>
        <v>0.13657806401232669</v>
      </c>
      <c r="BL118" s="327">
        <f t="shared" si="22"/>
        <v>-0.13237678967879213</v>
      </c>
      <c r="BM118" s="327">
        <f t="shared" si="23"/>
        <v>7.8724615019359984E-2</v>
      </c>
      <c r="BN118" s="327">
        <f t="shared" si="24"/>
        <v>-7.4850380312153075E-2</v>
      </c>
    </row>
    <row r="119" spans="2:66" x14ac:dyDescent="0.3">
      <c r="B119" s="69">
        <v>42506</v>
      </c>
      <c r="C119" s="57">
        <v>19.889311200000002</v>
      </c>
      <c r="D119" s="57">
        <v>52536.6</v>
      </c>
      <c r="E119" s="19"/>
      <c r="F119" s="48">
        <f t="shared" si="13"/>
        <v>0.13784853982603251</v>
      </c>
      <c r="G119" s="48">
        <f t="shared" si="14"/>
        <v>1.3468779900614125E-2</v>
      </c>
      <c r="I119" s="48">
        <f t="shared" si="15"/>
        <v>0.12913923354769896</v>
      </c>
      <c r="J119" s="48">
        <f t="shared" si="16"/>
        <v>1.3378882193339972E-2</v>
      </c>
      <c r="P119" s="26">
        <f t="shared" si="17"/>
        <v>0.12913923354769896</v>
      </c>
      <c r="Q119" s="26">
        <f t="shared" si="18"/>
        <v>1.3378882193339972E-2</v>
      </c>
      <c r="S119" s="69">
        <v>42541</v>
      </c>
      <c r="T119" s="48">
        <v>1.6330944513256413E-2</v>
      </c>
      <c r="U119" s="48">
        <v>-2.1957945735179445E-2</v>
      </c>
      <c r="V119" s="300"/>
      <c r="W119" s="69">
        <v>43710</v>
      </c>
      <c r="X119" s="48">
        <v>-4.2635456518788806E-2</v>
      </c>
      <c r="Y119" s="48">
        <v>6.4961272980903935E-3</v>
      </c>
      <c r="Z119" s="300"/>
      <c r="AA119" s="300"/>
      <c r="BI119" s="327">
        <f t="shared" si="19"/>
        <v>2.1006371667672825E-3</v>
      </c>
      <c r="BJ119" s="327">
        <f t="shared" si="20"/>
        <v>1.937117353603452E-3</v>
      </c>
      <c r="BK119" s="327">
        <f t="shared" si="21"/>
        <v>0.13657806401232669</v>
      </c>
      <c r="BL119" s="327">
        <f t="shared" si="22"/>
        <v>-0.13237678967879213</v>
      </c>
      <c r="BM119" s="327">
        <f t="shared" si="23"/>
        <v>7.8724615019359984E-2</v>
      </c>
      <c r="BN119" s="327">
        <f t="shared" si="24"/>
        <v>-7.4850380312153075E-2</v>
      </c>
    </row>
    <row r="120" spans="2:66" x14ac:dyDescent="0.3">
      <c r="B120" s="69">
        <v>42513</v>
      </c>
      <c r="C120" s="57">
        <v>20.165800999999998</v>
      </c>
      <c r="D120" s="57">
        <v>50117.4</v>
      </c>
      <c r="E120" s="19"/>
      <c r="F120" s="48">
        <f t="shared" si="13"/>
        <v>1.3901426611495626E-2</v>
      </c>
      <c r="G120" s="48">
        <f t="shared" si="14"/>
        <v>-4.6047898036797097E-2</v>
      </c>
      <c r="I120" s="48">
        <f t="shared" si="15"/>
        <v>1.3805688028859793E-2</v>
      </c>
      <c r="J120" s="48">
        <f t="shared" si="16"/>
        <v>-4.7141816380034743E-2</v>
      </c>
      <c r="P120" s="26">
        <f t="shared" si="17"/>
        <v>1.3805688028859793E-2</v>
      </c>
      <c r="Q120" s="26">
        <f t="shared" si="18"/>
        <v>-4.7141816380034743E-2</v>
      </c>
      <c r="S120" s="69">
        <v>42548</v>
      </c>
      <c r="T120" s="48">
        <v>1.7031752859505294E-2</v>
      </c>
      <c r="U120" s="48">
        <v>2.0319781302537754E-2</v>
      </c>
      <c r="V120" s="300"/>
      <c r="W120" s="69">
        <v>43717</v>
      </c>
      <c r="X120" s="48">
        <v>4.1246667177537964E-3</v>
      </c>
      <c r="Y120" s="48">
        <v>2.2813393804875726E-2</v>
      </c>
      <c r="Z120" s="300"/>
      <c r="AA120" s="300"/>
      <c r="BI120" s="327">
        <f t="shared" si="19"/>
        <v>2.1006371667672825E-3</v>
      </c>
      <c r="BJ120" s="327">
        <f t="shared" si="20"/>
        <v>1.937117353603452E-3</v>
      </c>
      <c r="BK120" s="327">
        <f t="shared" si="21"/>
        <v>0.13657806401232669</v>
      </c>
      <c r="BL120" s="327">
        <f t="shared" si="22"/>
        <v>-0.13237678967879213</v>
      </c>
      <c r="BM120" s="327">
        <f t="shared" si="23"/>
        <v>7.8724615019359984E-2</v>
      </c>
      <c r="BN120" s="327">
        <f t="shared" si="24"/>
        <v>-7.4850380312153075E-2</v>
      </c>
    </row>
    <row r="121" spans="2:66" x14ac:dyDescent="0.3">
      <c r="B121" s="69">
        <v>42520</v>
      </c>
      <c r="C121" s="57">
        <v>19.592699000000003</v>
      </c>
      <c r="D121" s="57">
        <v>49210.75</v>
      </c>
      <c r="E121" s="19"/>
      <c r="F121" s="48">
        <f t="shared" si="13"/>
        <v>-2.8419500916427531E-2</v>
      </c>
      <c r="G121" s="48">
        <f t="shared" si="14"/>
        <v>-1.8090523450937201E-2</v>
      </c>
      <c r="I121" s="48">
        <f t="shared" si="15"/>
        <v>-2.883115298640752E-2</v>
      </c>
      <c r="J121" s="48">
        <f t="shared" si="16"/>
        <v>-1.8256157617023011E-2</v>
      </c>
      <c r="P121" s="26">
        <f t="shared" si="17"/>
        <v>-2.883115298640752E-2</v>
      </c>
      <c r="Q121" s="26">
        <f t="shared" si="18"/>
        <v>-1.8256157617023011E-2</v>
      </c>
      <c r="S121" s="69">
        <v>42555</v>
      </c>
      <c r="T121" s="48">
        <v>6.9866548471305412E-2</v>
      </c>
      <c r="U121" s="48">
        <v>2.1338363599200962E-2</v>
      </c>
      <c r="V121" s="300"/>
      <c r="W121" s="69">
        <v>43724</v>
      </c>
      <c r="X121" s="48">
        <v>-1.7626617405721814E-2</v>
      </c>
      <c r="Y121" s="48">
        <v>1.7111773738241666E-2</v>
      </c>
      <c r="Z121" s="300"/>
      <c r="AA121" s="300"/>
      <c r="BI121" s="327">
        <f t="shared" si="19"/>
        <v>2.1006371667672825E-3</v>
      </c>
      <c r="BJ121" s="327">
        <f t="shared" si="20"/>
        <v>1.937117353603452E-3</v>
      </c>
      <c r="BK121" s="327">
        <f t="shared" si="21"/>
        <v>0.13657806401232669</v>
      </c>
      <c r="BL121" s="327">
        <f t="shared" si="22"/>
        <v>-0.13237678967879213</v>
      </c>
      <c r="BM121" s="327">
        <f t="shared" si="23"/>
        <v>7.8724615019359984E-2</v>
      </c>
      <c r="BN121" s="327">
        <f t="shared" si="24"/>
        <v>-7.4850380312153075E-2</v>
      </c>
    </row>
    <row r="122" spans="2:66" x14ac:dyDescent="0.3">
      <c r="B122" s="69">
        <v>42527</v>
      </c>
      <c r="C122" s="57">
        <v>20.599170600000001</v>
      </c>
      <c r="D122" s="57">
        <v>49684.6</v>
      </c>
      <c r="E122" s="19"/>
      <c r="F122" s="48">
        <f t="shared" si="13"/>
        <v>5.1369727060064374E-2</v>
      </c>
      <c r="G122" s="48">
        <f t="shared" si="14"/>
        <v>9.628993665002028E-3</v>
      </c>
      <c r="I122" s="48">
        <f t="shared" si="15"/>
        <v>5.0093816007958501E-2</v>
      </c>
      <c r="J122" s="48">
        <f t="shared" si="16"/>
        <v>9.5829303649249339E-3</v>
      </c>
      <c r="P122" s="26">
        <f t="shared" si="17"/>
        <v>5.0093816007958501E-2</v>
      </c>
      <c r="Q122" s="26">
        <f t="shared" si="18"/>
        <v>9.5829303649249339E-3</v>
      </c>
      <c r="S122" s="69">
        <v>42562</v>
      </c>
      <c r="T122" s="48">
        <v>6.9885855800360289E-2</v>
      </c>
      <c r="U122" s="48">
        <v>2.1231175146601618E-2</v>
      </c>
      <c r="V122" s="300"/>
      <c r="W122" s="69">
        <v>43731</v>
      </c>
      <c r="X122" s="48">
        <v>-1.2558703035176392E-2</v>
      </c>
      <c r="Y122" s="48">
        <v>9.4393158693855464E-3</v>
      </c>
      <c r="Z122" s="300"/>
      <c r="AA122" s="300"/>
      <c r="BI122" s="327">
        <f t="shared" si="19"/>
        <v>2.1006371667672825E-3</v>
      </c>
      <c r="BJ122" s="327">
        <f t="shared" si="20"/>
        <v>1.937117353603452E-3</v>
      </c>
      <c r="BK122" s="327">
        <f t="shared" si="21"/>
        <v>0.13657806401232669</v>
      </c>
      <c r="BL122" s="327">
        <f t="shared" si="22"/>
        <v>-0.13237678967879213</v>
      </c>
      <c r="BM122" s="327">
        <f t="shared" si="23"/>
        <v>7.8724615019359984E-2</v>
      </c>
      <c r="BN122" s="327">
        <f t="shared" si="24"/>
        <v>-7.4850380312153075E-2</v>
      </c>
    </row>
    <row r="123" spans="2:66" x14ac:dyDescent="0.3">
      <c r="B123" s="69">
        <v>42534</v>
      </c>
      <c r="C123" s="57">
        <v>21.078597600000002</v>
      </c>
      <c r="D123" s="57">
        <v>50463.6</v>
      </c>
      <c r="E123" s="19"/>
      <c r="F123" s="48">
        <f t="shared" si="13"/>
        <v>2.3274092404477642E-2</v>
      </c>
      <c r="G123" s="48">
        <f t="shared" si="14"/>
        <v>1.567890251707782E-2</v>
      </c>
      <c r="I123" s="48">
        <f t="shared" si="15"/>
        <v>2.3007381096805293E-2</v>
      </c>
      <c r="J123" s="48">
        <f t="shared" si="16"/>
        <v>1.5557258375214595E-2</v>
      </c>
      <c r="P123" s="26">
        <f t="shared" si="17"/>
        <v>2.3007381096805293E-2</v>
      </c>
      <c r="Q123" s="26">
        <f t="shared" si="18"/>
        <v>1.5557258375214595E-2</v>
      </c>
      <c r="S123" s="69">
        <v>42569</v>
      </c>
      <c r="T123" s="48">
        <v>7.761200149186194E-2</v>
      </c>
      <c r="U123" s="48">
        <v>5.021666694572776E-2</v>
      </c>
      <c r="V123" s="300"/>
      <c r="W123" s="69">
        <v>43738</v>
      </c>
      <c r="X123" s="48">
        <v>-2.3665038707389358E-2</v>
      </c>
      <c r="Y123" s="48">
        <v>1.0626485793203432E-3</v>
      </c>
      <c r="Z123" s="300"/>
      <c r="AA123" s="300"/>
      <c r="BI123" s="327">
        <f t="shared" si="19"/>
        <v>2.1006371667672825E-3</v>
      </c>
      <c r="BJ123" s="327">
        <f t="shared" si="20"/>
        <v>1.937117353603452E-3</v>
      </c>
      <c r="BK123" s="327">
        <f t="shared" si="21"/>
        <v>0.13657806401232669</v>
      </c>
      <c r="BL123" s="327">
        <f t="shared" si="22"/>
        <v>-0.13237678967879213</v>
      </c>
      <c r="BM123" s="327">
        <f t="shared" si="23"/>
        <v>7.8724615019359984E-2</v>
      </c>
      <c r="BN123" s="327">
        <f t="shared" si="24"/>
        <v>-7.4850380312153075E-2</v>
      </c>
    </row>
    <row r="124" spans="2:66" x14ac:dyDescent="0.3">
      <c r="B124" s="69">
        <v>42541</v>
      </c>
      <c r="C124" s="57">
        <v>21.4256572</v>
      </c>
      <c r="D124" s="57">
        <v>49367.6</v>
      </c>
      <c r="E124" s="19"/>
      <c r="F124" s="48">
        <f t="shared" si="13"/>
        <v>1.6465023270808121E-2</v>
      </c>
      <c r="G124" s="48">
        <f t="shared" si="14"/>
        <v>-2.1718624909836004E-2</v>
      </c>
      <c r="I124" s="48">
        <f t="shared" si="15"/>
        <v>1.6330944513256413E-2</v>
      </c>
      <c r="J124" s="48">
        <f t="shared" si="16"/>
        <v>-2.1957945735179445E-2</v>
      </c>
      <c r="P124" s="26">
        <f t="shared" si="17"/>
        <v>1.6330944513256413E-2</v>
      </c>
      <c r="Q124" s="26">
        <f t="shared" si="18"/>
        <v>-2.1957945735179445E-2</v>
      </c>
      <c r="S124" s="69">
        <v>42576</v>
      </c>
      <c r="T124" s="48">
        <v>-1.4830205496155708E-2</v>
      </c>
      <c r="U124" s="48">
        <v>2.6403337463640798E-2</v>
      </c>
      <c r="V124" s="300"/>
      <c r="W124" s="69">
        <v>43745</v>
      </c>
      <c r="X124" s="48">
        <v>7.9239070871471914E-3</v>
      </c>
      <c r="Y124" s="48">
        <v>-2.6665717330148046E-2</v>
      </c>
      <c r="Z124" s="300"/>
      <c r="AA124" s="300"/>
      <c r="BI124" s="327">
        <f t="shared" si="19"/>
        <v>2.1006371667672825E-3</v>
      </c>
      <c r="BJ124" s="327">
        <f t="shared" si="20"/>
        <v>1.937117353603452E-3</v>
      </c>
      <c r="BK124" s="327">
        <f t="shared" si="21"/>
        <v>0.13657806401232669</v>
      </c>
      <c r="BL124" s="327">
        <f t="shared" si="22"/>
        <v>-0.13237678967879213</v>
      </c>
      <c r="BM124" s="327">
        <f t="shared" si="23"/>
        <v>7.8724615019359984E-2</v>
      </c>
      <c r="BN124" s="327">
        <f t="shared" si="24"/>
        <v>-7.4850380312153075E-2</v>
      </c>
    </row>
    <row r="125" spans="2:66" x14ac:dyDescent="0.3">
      <c r="B125" s="69">
        <v>42548</v>
      </c>
      <c r="C125" s="57">
        <v>21.793698999999997</v>
      </c>
      <c r="D125" s="57">
        <v>50381</v>
      </c>
      <c r="E125" s="19"/>
      <c r="F125" s="48">
        <f t="shared" si="13"/>
        <v>1.7177620110527814E-2</v>
      </c>
      <c r="G125" s="48">
        <f t="shared" si="14"/>
        <v>2.0527633508617082E-2</v>
      </c>
      <c r="I125" s="48">
        <f t="shared" si="15"/>
        <v>1.7031752859505294E-2</v>
      </c>
      <c r="J125" s="48">
        <f t="shared" si="16"/>
        <v>2.0319781302537754E-2</v>
      </c>
      <c r="P125" s="26">
        <f t="shared" si="17"/>
        <v>1.7031752859505294E-2</v>
      </c>
      <c r="Q125" s="26">
        <f t="shared" si="18"/>
        <v>2.0319781302537754E-2</v>
      </c>
      <c r="S125" s="69">
        <v>42583</v>
      </c>
      <c r="T125" s="48">
        <v>-1.3922077356356695E-3</v>
      </c>
      <c r="U125" s="48">
        <v>2.0240819781439032E-3</v>
      </c>
      <c r="V125" s="300"/>
      <c r="W125" s="69">
        <v>43752</v>
      </c>
      <c r="X125" s="48">
        <v>-1.9940877918888177E-2</v>
      </c>
      <c r="Y125" s="48">
        <v>2.8543321645150572E-3</v>
      </c>
      <c r="Z125" s="300"/>
      <c r="AA125" s="300"/>
      <c r="BI125" s="327">
        <f t="shared" si="19"/>
        <v>2.1006371667672825E-3</v>
      </c>
      <c r="BJ125" s="327">
        <f t="shared" si="20"/>
        <v>1.937117353603452E-3</v>
      </c>
      <c r="BK125" s="327">
        <f t="shared" si="21"/>
        <v>0.13657806401232669</v>
      </c>
      <c r="BL125" s="327">
        <f t="shared" si="22"/>
        <v>-0.13237678967879213</v>
      </c>
      <c r="BM125" s="327">
        <f t="shared" si="23"/>
        <v>7.8724615019359984E-2</v>
      </c>
      <c r="BN125" s="327">
        <f t="shared" si="24"/>
        <v>-7.4850380312153075E-2</v>
      </c>
    </row>
    <row r="126" spans="2:66" x14ac:dyDescent="0.3">
      <c r="B126" s="69">
        <v>42555</v>
      </c>
      <c r="C126" s="57">
        <v>23.370801399999998</v>
      </c>
      <c r="D126" s="57">
        <v>51467.6</v>
      </c>
      <c r="E126" s="19"/>
      <c r="F126" s="48">
        <f t="shared" si="13"/>
        <v>7.2365062947781444E-2</v>
      </c>
      <c r="G126" s="48">
        <f t="shared" si="14"/>
        <v>2.156765447291642E-2</v>
      </c>
      <c r="I126" s="48">
        <f t="shared" si="15"/>
        <v>6.9866548471305412E-2</v>
      </c>
      <c r="J126" s="48">
        <f t="shared" si="16"/>
        <v>2.1338363599200962E-2</v>
      </c>
      <c r="P126" s="26">
        <f t="shared" si="17"/>
        <v>6.9866548471305412E-2</v>
      </c>
      <c r="Q126" s="26">
        <f t="shared" si="18"/>
        <v>2.1338363599200962E-2</v>
      </c>
      <c r="S126" s="69">
        <v>42590</v>
      </c>
      <c r="T126" s="48">
        <v>-1.2066003085232049E-2</v>
      </c>
      <c r="U126" s="48">
        <v>6.1771006375265086E-3</v>
      </c>
      <c r="V126" s="300"/>
      <c r="W126" s="69">
        <v>43759</v>
      </c>
      <c r="X126" s="48">
        <v>6.2301430943780224E-3</v>
      </c>
      <c r="Y126" s="48">
        <v>2.7968927666153384E-2</v>
      </c>
      <c r="Z126" s="300"/>
      <c r="AA126" s="300"/>
      <c r="BI126" s="327">
        <f t="shared" si="19"/>
        <v>2.1006371667672825E-3</v>
      </c>
      <c r="BJ126" s="327">
        <f t="shared" si="20"/>
        <v>1.937117353603452E-3</v>
      </c>
      <c r="BK126" s="327">
        <f t="shared" si="21"/>
        <v>0.13657806401232669</v>
      </c>
      <c r="BL126" s="327">
        <f t="shared" si="22"/>
        <v>-0.13237678967879213</v>
      </c>
      <c r="BM126" s="327">
        <f t="shared" si="23"/>
        <v>7.8724615019359984E-2</v>
      </c>
      <c r="BN126" s="327">
        <f t="shared" si="24"/>
        <v>-7.4850380312153075E-2</v>
      </c>
    </row>
    <row r="127" spans="2:66" x14ac:dyDescent="0.3">
      <c r="B127" s="69">
        <v>42562</v>
      </c>
      <c r="C127" s="57">
        <v>25.062514799999999</v>
      </c>
      <c r="D127" s="57">
        <v>52572</v>
      </c>
      <c r="E127" s="19"/>
      <c r="F127" s="48">
        <f t="shared" si="13"/>
        <v>7.2385767652794364E-2</v>
      </c>
      <c r="G127" s="48">
        <f t="shared" si="14"/>
        <v>2.1458160085179756E-2</v>
      </c>
      <c r="I127" s="48">
        <f t="shared" si="15"/>
        <v>6.9885855800360289E-2</v>
      </c>
      <c r="J127" s="48">
        <f t="shared" si="16"/>
        <v>2.1231175146601618E-2</v>
      </c>
      <c r="P127" s="26">
        <f t="shared" si="17"/>
        <v>6.9885855800360289E-2</v>
      </c>
      <c r="Q127" s="26">
        <f t="shared" si="18"/>
        <v>2.1231175146601618E-2</v>
      </c>
      <c r="S127" s="69">
        <v>42597</v>
      </c>
      <c r="T127" s="48">
        <v>-3.9930077460624477E-3</v>
      </c>
      <c r="U127" s="48">
        <v>1.4654666043279018E-2</v>
      </c>
      <c r="V127" s="300"/>
      <c r="W127" s="69">
        <v>43766</v>
      </c>
      <c r="X127" s="48">
        <v>9.7908120941201035E-3</v>
      </c>
      <c r="Y127" s="48">
        <v>2.2165397238588454E-2</v>
      </c>
      <c r="Z127" s="300"/>
      <c r="AA127" s="300"/>
      <c r="BI127" s="327">
        <f t="shared" si="19"/>
        <v>2.1006371667672825E-3</v>
      </c>
      <c r="BJ127" s="327">
        <f t="shared" si="20"/>
        <v>1.937117353603452E-3</v>
      </c>
      <c r="BK127" s="327">
        <f t="shared" si="21"/>
        <v>0.13657806401232669</v>
      </c>
      <c r="BL127" s="327">
        <f t="shared" si="22"/>
        <v>-0.13237678967879213</v>
      </c>
      <c r="BM127" s="327">
        <f t="shared" si="23"/>
        <v>7.8724615019359984E-2</v>
      </c>
      <c r="BN127" s="327">
        <f t="shared" si="24"/>
        <v>-7.4850380312153075E-2</v>
      </c>
    </row>
    <row r="128" spans="2:66" x14ac:dyDescent="0.3">
      <c r="B128" s="69">
        <v>42569</v>
      </c>
      <c r="C128" s="57">
        <v>27.085141599999996</v>
      </c>
      <c r="D128" s="57">
        <v>55279.4</v>
      </c>
      <c r="E128" s="19"/>
      <c r="F128" s="48">
        <f t="shared" si="13"/>
        <v>8.0703266058520073E-2</v>
      </c>
      <c r="G128" s="48">
        <f t="shared" si="14"/>
        <v>5.1498896751122292E-2</v>
      </c>
      <c r="I128" s="48">
        <f t="shared" si="15"/>
        <v>7.761200149186194E-2</v>
      </c>
      <c r="J128" s="48">
        <f t="shared" si="16"/>
        <v>5.021666694572776E-2</v>
      </c>
      <c r="P128" s="26">
        <f t="shared" si="17"/>
        <v>7.761200149186194E-2</v>
      </c>
      <c r="Q128" s="26">
        <f t="shared" si="18"/>
        <v>5.021666694572776E-2</v>
      </c>
      <c r="S128" s="69">
        <v>42604</v>
      </c>
      <c r="T128" s="48">
        <v>-9.959387069743468E-3</v>
      </c>
      <c r="U128" s="48">
        <v>1.3247356641546073E-2</v>
      </c>
      <c r="V128" s="300"/>
      <c r="W128" s="69">
        <v>43773</v>
      </c>
      <c r="X128" s="48">
        <v>3.2117812554851792E-2</v>
      </c>
      <c r="Y128" s="48">
        <v>4.6758939259209324E-3</v>
      </c>
      <c r="Z128" s="300"/>
      <c r="AA128" s="300"/>
      <c r="BI128" s="327">
        <f t="shared" si="19"/>
        <v>2.1006371667672825E-3</v>
      </c>
      <c r="BJ128" s="327">
        <f t="shared" si="20"/>
        <v>1.937117353603452E-3</v>
      </c>
      <c r="BK128" s="327">
        <f t="shared" si="21"/>
        <v>0.13657806401232669</v>
      </c>
      <c r="BL128" s="327">
        <f t="shared" si="22"/>
        <v>-0.13237678967879213</v>
      </c>
      <c r="BM128" s="327">
        <f t="shared" si="23"/>
        <v>7.8724615019359984E-2</v>
      </c>
      <c r="BN128" s="327">
        <f t="shared" si="24"/>
        <v>-7.4850380312153075E-2</v>
      </c>
    </row>
    <row r="129" spans="2:66" x14ac:dyDescent="0.3">
      <c r="B129" s="69">
        <v>42576</v>
      </c>
      <c r="C129" s="57">
        <v>26.686427200000004</v>
      </c>
      <c r="D129" s="57">
        <v>56758.400000000001</v>
      </c>
      <c r="E129" s="19"/>
      <c r="F129" s="48">
        <f t="shared" si="13"/>
        <v>-1.4720779602643508E-2</v>
      </c>
      <c r="G129" s="48">
        <f t="shared" si="14"/>
        <v>2.6754993722797327E-2</v>
      </c>
      <c r="I129" s="48">
        <f t="shared" si="15"/>
        <v>-1.4830205496155708E-2</v>
      </c>
      <c r="J129" s="48">
        <f t="shared" si="16"/>
        <v>2.6403337463640798E-2</v>
      </c>
      <c r="P129" s="26">
        <f t="shared" si="17"/>
        <v>-1.4830205496155708E-2</v>
      </c>
      <c r="Q129" s="26">
        <f t="shared" si="18"/>
        <v>2.6403337463640798E-2</v>
      </c>
      <c r="S129" s="69">
        <v>42611</v>
      </c>
      <c r="T129" s="48">
        <v>-7.8015530973908421E-3</v>
      </c>
      <c r="U129" s="48">
        <v>-1.5202061222813883E-2</v>
      </c>
      <c r="V129" s="300"/>
      <c r="W129" s="69">
        <v>43780</v>
      </c>
      <c r="X129" s="48">
        <v>-2.2512406393300127E-2</v>
      </c>
      <c r="Y129" s="48">
        <v>4.1231151201254791E-3</v>
      </c>
      <c r="Z129" s="300"/>
      <c r="AA129" s="300"/>
      <c r="BI129" s="327">
        <f t="shared" si="19"/>
        <v>2.1006371667672825E-3</v>
      </c>
      <c r="BJ129" s="327">
        <f t="shared" si="20"/>
        <v>1.937117353603452E-3</v>
      </c>
      <c r="BK129" s="327">
        <f t="shared" si="21"/>
        <v>0.13657806401232669</v>
      </c>
      <c r="BL129" s="327">
        <f t="shared" si="22"/>
        <v>-0.13237678967879213</v>
      </c>
      <c r="BM129" s="327">
        <f t="shared" si="23"/>
        <v>7.8724615019359984E-2</v>
      </c>
      <c r="BN129" s="327">
        <f t="shared" si="24"/>
        <v>-7.4850380312153075E-2</v>
      </c>
    </row>
    <row r="130" spans="2:66" x14ac:dyDescent="0.3">
      <c r="B130" s="69">
        <v>42583</v>
      </c>
      <c r="C130" s="57">
        <v>26.6493</v>
      </c>
      <c r="D130" s="57">
        <v>56873.4</v>
      </c>
      <c r="E130" s="19"/>
      <c r="F130" s="48">
        <f t="shared" si="13"/>
        <v>-1.3912390640289374E-3</v>
      </c>
      <c r="G130" s="48">
        <f t="shared" si="14"/>
        <v>2.0261318148502294E-3</v>
      </c>
      <c r="I130" s="48">
        <f t="shared" si="15"/>
        <v>-1.3922077356356695E-3</v>
      </c>
      <c r="J130" s="48">
        <f t="shared" si="16"/>
        <v>2.0240819781439032E-3</v>
      </c>
      <c r="P130" s="26">
        <f t="shared" si="17"/>
        <v>-1.3922077356356695E-3</v>
      </c>
      <c r="Q130" s="26">
        <f t="shared" si="18"/>
        <v>2.0240819781439032E-3</v>
      </c>
      <c r="S130" s="69">
        <v>42618</v>
      </c>
      <c r="T130" s="48">
        <v>3.6858823520410929E-2</v>
      </c>
      <c r="U130" s="48">
        <v>1.4076438568389327E-2</v>
      </c>
      <c r="V130" s="300"/>
      <c r="W130" s="69">
        <v>43787</v>
      </c>
      <c r="X130" s="48">
        <v>-2.7856432930513458E-2</v>
      </c>
      <c r="Y130" s="48">
        <v>-1.9006530685265578E-2</v>
      </c>
      <c r="Z130" s="300"/>
      <c r="AA130" s="300"/>
      <c r="BI130" s="327">
        <f t="shared" si="19"/>
        <v>2.1006371667672825E-3</v>
      </c>
      <c r="BJ130" s="327">
        <f t="shared" si="20"/>
        <v>1.937117353603452E-3</v>
      </c>
      <c r="BK130" s="327">
        <f t="shared" si="21"/>
        <v>0.13657806401232669</v>
      </c>
      <c r="BL130" s="327">
        <f t="shared" si="22"/>
        <v>-0.13237678967879213</v>
      </c>
      <c r="BM130" s="327">
        <f t="shared" si="23"/>
        <v>7.8724615019359984E-2</v>
      </c>
      <c r="BN130" s="327">
        <f t="shared" si="24"/>
        <v>-7.4850380312153075E-2</v>
      </c>
    </row>
    <row r="131" spans="2:66" x14ac:dyDescent="0.3">
      <c r="B131" s="69">
        <v>42590</v>
      </c>
      <c r="C131" s="57">
        <v>26.329681599999997</v>
      </c>
      <c r="D131" s="57">
        <v>57225.8</v>
      </c>
      <c r="E131" s="19"/>
      <c r="F131" s="48">
        <f t="shared" si="13"/>
        <v>-1.1993500767374821E-2</v>
      </c>
      <c r="G131" s="48">
        <f t="shared" si="14"/>
        <v>6.1962182672392618E-3</v>
      </c>
      <c r="I131" s="48">
        <f t="shared" si="15"/>
        <v>-1.2066003085232049E-2</v>
      </c>
      <c r="J131" s="48">
        <f t="shared" si="16"/>
        <v>6.1771006375265086E-3</v>
      </c>
      <c r="P131" s="26">
        <f t="shared" si="17"/>
        <v>-1.2066003085232049E-2</v>
      </c>
      <c r="Q131" s="26">
        <f t="shared" si="18"/>
        <v>6.1771006375265086E-3</v>
      </c>
      <c r="S131" s="69">
        <v>42625</v>
      </c>
      <c r="T131" s="48">
        <v>6.3203480705574227E-3</v>
      </c>
      <c r="U131" s="48">
        <v>7.760880639432215E-3</v>
      </c>
      <c r="V131" s="300"/>
      <c r="W131" s="69">
        <v>43794</v>
      </c>
      <c r="X131" s="48">
        <v>1.8661966405686081E-2</v>
      </c>
      <c r="Y131" s="48">
        <v>1.0815286869902073E-2</v>
      </c>
      <c r="Z131" s="300"/>
      <c r="AA131" s="300"/>
      <c r="BI131" s="327">
        <f t="shared" si="19"/>
        <v>2.1006371667672825E-3</v>
      </c>
      <c r="BJ131" s="327">
        <f t="shared" si="20"/>
        <v>1.937117353603452E-3</v>
      </c>
      <c r="BK131" s="327">
        <f t="shared" si="21"/>
        <v>0.13657806401232669</v>
      </c>
      <c r="BL131" s="327">
        <f t="shared" si="22"/>
        <v>-0.13237678967879213</v>
      </c>
      <c r="BM131" s="327">
        <f t="shared" si="23"/>
        <v>7.8724615019359984E-2</v>
      </c>
      <c r="BN131" s="327">
        <f t="shared" si="24"/>
        <v>-7.4850380312153075E-2</v>
      </c>
    </row>
    <row r="132" spans="2:66" x14ac:dyDescent="0.3">
      <c r="B132" s="69">
        <v>42597</v>
      </c>
      <c r="C132" s="57">
        <v>26.224756599999999</v>
      </c>
      <c r="D132" s="57">
        <v>58070.6</v>
      </c>
      <c r="E132" s="19"/>
      <c r="F132" s="48">
        <f t="shared" si="13"/>
        <v>-3.9850462908749273E-3</v>
      </c>
      <c r="G132" s="48">
        <f t="shared" si="14"/>
        <v>1.4762572126558293E-2</v>
      </c>
      <c r="I132" s="48">
        <f t="shared" si="15"/>
        <v>-3.9930077460624477E-3</v>
      </c>
      <c r="J132" s="48">
        <f t="shared" si="16"/>
        <v>1.4654666043279018E-2</v>
      </c>
      <c r="P132" s="26">
        <f t="shared" si="17"/>
        <v>-3.9930077460624477E-3</v>
      </c>
      <c r="Q132" s="26">
        <f t="shared" si="18"/>
        <v>1.4654666043279018E-2</v>
      </c>
      <c r="S132" s="69">
        <v>42632</v>
      </c>
      <c r="T132" s="48">
        <v>-5.3390783087898699E-2</v>
      </c>
      <c r="U132" s="48">
        <v>-3.4222786688052682E-2</v>
      </c>
      <c r="V132" s="300"/>
      <c r="W132" s="69">
        <v>43801</v>
      </c>
      <c r="X132" s="48">
        <v>2.5940751150317309E-2</v>
      </c>
      <c r="Y132" s="48">
        <v>4.7531033409333838E-3</v>
      </c>
      <c r="Z132" s="300"/>
      <c r="AA132" s="300"/>
      <c r="BI132" s="327">
        <f t="shared" si="19"/>
        <v>2.1006371667672825E-3</v>
      </c>
      <c r="BJ132" s="327">
        <f t="shared" si="20"/>
        <v>1.937117353603452E-3</v>
      </c>
      <c r="BK132" s="327">
        <f t="shared" si="21"/>
        <v>0.13657806401232669</v>
      </c>
      <c r="BL132" s="327">
        <f t="shared" si="22"/>
        <v>-0.13237678967879213</v>
      </c>
      <c r="BM132" s="327">
        <f t="shared" si="23"/>
        <v>7.8724615019359984E-2</v>
      </c>
      <c r="BN132" s="327">
        <f t="shared" si="24"/>
        <v>-7.4850380312153075E-2</v>
      </c>
    </row>
    <row r="133" spans="2:66" x14ac:dyDescent="0.3">
      <c r="B133" s="69">
        <v>42604</v>
      </c>
      <c r="C133" s="57">
        <v>25.964870400000002</v>
      </c>
      <c r="D133" s="57">
        <v>58845</v>
      </c>
      <c r="E133" s="19"/>
      <c r="F133" s="48">
        <f t="shared" si="13"/>
        <v>-9.9099566094732472E-3</v>
      </c>
      <c r="G133" s="48">
        <f t="shared" si="14"/>
        <v>1.3335491625710905E-2</v>
      </c>
      <c r="I133" s="48">
        <f t="shared" si="15"/>
        <v>-9.959387069743468E-3</v>
      </c>
      <c r="J133" s="48">
        <f t="shared" si="16"/>
        <v>1.3247356641546073E-2</v>
      </c>
      <c r="P133" s="26">
        <f t="shared" si="17"/>
        <v>-9.959387069743468E-3</v>
      </c>
      <c r="Q133" s="26">
        <f t="shared" si="18"/>
        <v>1.3247356641546073E-2</v>
      </c>
      <c r="S133" s="69">
        <v>42639</v>
      </c>
      <c r="T133" s="48">
        <v>1.6627433895492295E-2</v>
      </c>
      <c r="U133" s="48">
        <v>1.956837636248104E-2</v>
      </c>
      <c r="V133" s="300"/>
      <c r="W133" s="69">
        <v>43808</v>
      </c>
      <c r="X133" s="48">
        <v>8.739602383098094E-3</v>
      </c>
      <c r="Y133" s="48">
        <v>2.1296508649950894E-2</v>
      </c>
      <c r="Z133" s="300"/>
      <c r="AA133" s="300"/>
      <c r="BI133" s="327">
        <f t="shared" si="19"/>
        <v>2.1006371667672825E-3</v>
      </c>
      <c r="BJ133" s="327">
        <f t="shared" si="20"/>
        <v>1.937117353603452E-3</v>
      </c>
      <c r="BK133" s="327">
        <f t="shared" si="21"/>
        <v>0.13657806401232669</v>
      </c>
      <c r="BL133" s="327">
        <f t="shared" si="22"/>
        <v>-0.13237678967879213</v>
      </c>
      <c r="BM133" s="327">
        <f t="shared" si="23"/>
        <v>7.8724615019359984E-2</v>
      </c>
      <c r="BN133" s="327">
        <f t="shared" si="24"/>
        <v>-7.4850380312153075E-2</v>
      </c>
    </row>
    <row r="134" spans="2:66" x14ac:dyDescent="0.3">
      <c r="B134" s="69">
        <v>42611</v>
      </c>
      <c r="C134" s="57">
        <v>25.763092199999999</v>
      </c>
      <c r="D134" s="57">
        <v>57957.2</v>
      </c>
      <c r="E134" s="19"/>
      <c r="F134" s="48">
        <f t="shared" si="13"/>
        <v>-7.7711999671680188E-3</v>
      </c>
      <c r="G134" s="48">
        <f t="shared" si="14"/>
        <v>-1.5087093210978009E-2</v>
      </c>
      <c r="I134" s="48">
        <f t="shared" si="15"/>
        <v>-7.8015530973908421E-3</v>
      </c>
      <c r="J134" s="48">
        <f t="shared" si="16"/>
        <v>-1.5202061222813883E-2</v>
      </c>
      <c r="P134" s="26">
        <f t="shared" si="17"/>
        <v>-7.8015530973908421E-3</v>
      </c>
      <c r="Q134" s="26">
        <f t="shared" si="18"/>
        <v>-1.5202061222813883E-2</v>
      </c>
      <c r="S134" s="69">
        <v>42646</v>
      </c>
      <c r="T134" s="48">
        <v>2.3179097465643148E-2</v>
      </c>
      <c r="U134" s="48">
        <v>6.9717861325542989E-3</v>
      </c>
      <c r="V134" s="300"/>
      <c r="W134" s="69">
        <v>43815</v>
      </c>
      <c r="X134" s="48">
        <v>-1.4330354020831867E-2</v>
      </c>
      <c r="Y134" s="48">
        <v>1.1375641796977896E-2</v>
      </c>
      <c r="Z134" s="300"/>
      <c r="AA134" s="300"/>
      <c r="BI134" s="327">
        <f t="shared" si="19"/>
        <v>2.1006371667672825E-3</v>
      </c>
      <c r="BJ134" s="327">
        <f t="shared" si="20"/>
        <v>1.937117353603452E-3</v>
      </c>
      <c r="BK134" s="327">
        <f t="shared" si="21"/>
        <v>0.13657806401232669</v>
      </c>
      <c r="BL134" s="327">
        <f t="shared" si="22"/>
        <v>-0.13237678967879213</v>
      </c>
      <c r="BM134" s="327">
        <f t="shared" si="23"/>
        <v>7.8724615019359984E-2</v>
      </c>
      <c r="BN134" s="327">
        <f t="shared" si="24"/>
        <v>-7.4850380312153075E-2</v>
      </c>
    </row>
    <row r="135" spans="2:66" x14ac:dyDescent="0.3">
      <c r="B135" s="69">
        <v>42618</v>
      </c>
      <c r="C135" s="57">
        <v>26.730407000000003</v>
      </c>
      <c r="D135" s="57">
        <v>58778.8</v>
      </c>
      <c r="E135" s="19"/>
      <c r="F135" s="48">
        <f t="shared" si="13"/>
        <v>3.7546533331119569E-2</v>
      </c>
      <c r="G135" s="48">
        <f t="shared" si="14"/>
        <v>1.4175978135589906E-2</v>
      </c>
      <c r="I135" s="48">
        <f t="shared" si="15"/>
        <v>3.6858823520410929E-2</v>
      </c>
      <c r="J135" s="48">
        <f t="shared" si="16"/>
        <v>1.4076438568389327E-2</v>
      </c>
      <c r="P135" s="26">
        <f t="shared" si="17"/>
        <v>3.6858823520410929E-2</v>
      </c>
      <c r="Q135" s="26">
        <f t="shared" si="18"/>
        <v>1.4076438568389327E-2</v>
      </c>
      <c r="S135" s="69">
        <v>42653</v>
      </c>
      <c r="T135" s="48">
        <v>1.6044085454786357E-2</v>
      </c>
      <c r="U135" s="48">
        <v>3.0481594506714657E-2</v>
      </c>
      <c r="V135" s="300"/>
      <c r="W135" s="69">
        <v>43822</v>
      </c>
      <c r="X135" s="48">
        <v>-2.9998421831981235E-2</v>
      </c>
      <c r="Y135" s="48">
        <v>2.6074913877900219E-2</v>
      </c>
      <c r="Z135" s="300"/>
      <c r="AA135" s="300"/>
      <c r="BI135" s="327">
        <f t="shared" si="19"/>
        <v>2.1006371667672825E-3</v>
      </c>
      <c r="BJ135" s="327">
        <f t="shared" si="20"/>
        <v>1.937117353603452E-3</v>
      </c>
      <c r="BK135" s="327">
        <f t="shared" si="21"/>
        <v>0.13657806401232669</v>
      </c>
      <c r="BL135" s="327">
        <f t="shared" si="22"/>
        <v>-0.13237678967879213</v>
      </c>
      <c r="BM135" s="327">
        <f t="shared" si="23"/>
        <v>7.8724615019359984E-2</v>
      </c>
      <c r="BN135" s="327">
        <f t="shared" si="24"/>
        <v>-7.4850380312153075E-2</v>
      </c>
    </row>
    <row r="136" spans="2:66" x14ac:dyDescent="0.3">
      <c r="B136" s="69">
        <v>42625</v>
      </c>
      <c r="C136" s="57">
        <v>26.899887499999998</v>
      </c>
      <c r="D136" s="57">
        <v>59236.75</v>
      </c>
      <c r="E136" s="19"/>
      <c r="F136" s="48">
        <f t="shared" si="13"/>
        <v>6.3403636166106114E-3</v>
      </c>
      <c r="G136" s="48">
        <f t="shared" si="14"/>
        <v>7.7910743329228094E-3</v>
      </c>
      <c r="I136" s="48">
        <f t="shared" si="15"/>
        <v>6.3203480705574227E-3</v>
      </c>
      <c r="J136" s="48">
        <f t="shared" si="16"/>
        <v>7.760880639432215E-3</v>
      </c>
      <c r="P136" s="26">
        <f t="shared" si="17"/>
        <v>6.3203480705574227E-3</v>
      </c>
      <c r="Q136" s="26">
        <f t="shared" si="18"/>
        <v>7.760880639432215E-3</v>
      </c>
      <c r="S136" s="69">
        <v>42660</v>
      </c>
      <c r="T136" s="48">
        <v>4.9914291504671851E-3</v>
      </c>
      <c r="U136" s="48">
        <v>1.7148353450632741E-2</v>
      </c>
      <c r="V136" s="300"/>
      <c r="W136" s="69">
        <v>43829</v>
      </c>
      <c r="X136" s="48">
        <v>4.3828940475999091E-2</v>
      </c>
      <c r="Y136" s="48">
        <v>1.6938134700523851E-2</v>
      </c>
      <c r="Z136" s="300"/>
      <c r="AA136" s="300"/>
      <c r="BI136" s="327">
        <f t="shared" si="19"/>
        <v>2.1006371667672825E-3</v>
      </c>
      <c r="BJ136" s="327">
        <f t="shared" si="20"/>
        <v>1.937117353603452E-3</v>
      </c>
      <c r="BK136" s="327">
        <f t="shared" si="21"/>
        <v>0.13657806401232669</v>
      </c>
      <c r="BL136" s="327">
        <f t="shared" si="22"/>
        <v>-0.13237678967879213</v>
      </c>
      <c r="BM136" s="327">
        <f t="shared" si="23"/>
        <v>7.8724615019359984E-2</v>
      </c>
      <c r="BN136" s="327">
        <f t="shared" si="24"/>
        <v>-7.4850380312153075E-2</v>
      </c>
    </row>
    <row r="137" spans="2:66" x14ac:dyDescent="0.3">
      <c r="B137" s="69">
        <v>42632</v>
      </c>
      <c r="C137" s="57">
        <v>25.501348200000002</v>
      </c>
      <c r="D137" s="57">
        <v>57243.8</v>
      </c>
      <c r="E137" s="19"/>
      <c r="F137" s="48">
        <f t="shared" si="13"/>
        <v>-5.1990525982682834E-2</v>
      </c>
      <c r="G137" s="48">
        <f t="shared" si="14"/>
        <v>-3.3643810641198146E-2</v>
      </c>
      <c r="I137" s="48">
        <f t="shared" si="15"/>
        <v>-5.3390783087898699E-2</v>
      </c>
      <c r="J137" s="48">
        <f t="shared" si="16"/>
        <v>-3.4222786688052682E-2</v>
      </c>
      <c r="P137" s="26">
        <f t="shared" si="17"/>
        <v>-5.3390783087898699E-2</v>
      </c>
      <c r="Q137" s="26">
        <f t="shared" si="18"/>
        <v>-3.4222786688052682E-2</v>
      </c>
      <c r="S137" s="69">
        <v>42667</v>
      </c>
      <c r="T137" s="48">
        <v>-1.2004753066960476E-3</v>
      </c>
      <c r="U137" s="48">
        <v>3.5184945925574543E-2</v>
      </c>
      <c r="V137" s="300"/>
      <c r="W137" s="69">
        <v>43836</v>
      </c>
      <c r="X137" s="48">
        <v>-4.1261972990891517E-3</v>
      </c>
      <c r="Y137" s="48">
        <v>9.8370452026565001E-3</v>
      </c>
      <c r="Z137" s="300"/>
      <c r="AA137" s="300"/>
      <c r="BI137" s="327">
        <f t="shared" si="19"/>
        <v>2.1006371667672825E-3</v>
      </c>
      <c r="BJ137" s="327">
        <f t="shared" si="20"/>
        <v>1.937117353603452E-3</v>
      </c>
      <c r="BK137" s="327">
        <f t="shared" si="21"/>
        <v>0.13657806401232669</v>
      </c>
      <c r="BL137" s="327">
        <f t="shared" si="22"/>
        <v>-0.13237678967879213</v>
      </c>
      <c r="BM137" s="327">
        <f t="shared" si="23"/>
        <v>7.8724615019359984E-2</v>
      </c>
      <c r="BN137" s="327">
        <f t="shared" si="24"/>
        <v>-7.4850380312153075E-2</v>
      </c>
    </row>
    <row r="138" spans="2:66" x14ac:dyDescent="0.3">
      <c r="B138" s="69">
        <v>42639</v>
      </c>
      <c r="C138" s="57">
        <v>25.928915</v>
      </c>
      <c r="D138" s="57">
        <v>58375</v>
      </c>
      <c r="E138" s="19"/>
      <c r="F138" s="48">
        <f t="shared" si="13"/>
        <v>1.6766439038701453E-2</v>
      </c>
      <c r="G138" s="48">
        <f t="shared" si="14"/>
        <v>1.9761092030927241E-2</v>
      </c>
      <c r="I138" s="48">
        <f t="shared" si="15"/>
        <v>1.6627433895492295E-2</v>
      </c>
      <c r="J138" s="48">
        <f t="shared" si="16"/>
        <v>1.956837636248104E-2</v>
      </c>
      <c r="P138" s="26">
        <f t="shared" si="17"/>
        <v>1.6627433895492295E-2</v>
      </c>
      <c r="Q138" s="26">
        <f t="shared" si="18"/>
        <v>1.956837636248104E-2</v>
      </c>
      <c r="S138" s="69">
        <v>42674</v>
      </c>
      <c r="T138" s="48">
        <v>-2.8267867957185245E-3</v>
      </c>
      <c r="U138" s="48">
        <v>5.8738374790354847E-3</v>
      </c>
      <c r="V138" s="300"/>
      <c r="W138" s="69">
        <v>43843</v>
      </c>
      <c r="X138" s="48">
        <v>-1.9232786506644874E-2</v>
      </c>
      <c r="Y138" s="48">
        <v>-1.1813827676468569E-2</v>
      </c>
      <c r="Z138" s="300"/>
      <c r="AA138" s="300"/>
      <c r="BI138" s="327">
        <f t="shared" si="19"/>
        <v>2.1006371667672825E-3</v>
      </c>
      <c r="BJ138" s="327">
        <f t="shared" si="20"/>
        <v>1.937117353603452E-3</v>
      </c>
      <c r="BK138" s="327">
        <f t="shared" si="21"/>
        <v>0.13657806401232669</v>
      </c>
      <c r="BL138" s="327">
        <f t="shared" si="22"/>
        <v>-0.13237678967879213</v>
      </c>
      <c r="BM138" s="327">
        <f t="shared" si="23"/>
        <v>7.8724615019359984E-2</v>
      </c>
      <c r="BN138" s="327">
        <f t="shared" si="24"/>
        <v>-7.4850380312153075E-2</v>
      </c>
    </row>
    <row r="139" spans="2:66" x14ac:dyDescent="0.3">
      <c r="B139" s="69">
        <v>42646</v>
      </c>
      <c r="C139" s="57">
        <v>26.536943400000002</v>
      </c>
      <c r="D139" s="57">
        <v>58783.4</v>
      </c>
      <c r="E139" s="19"/>
      <c r="F139" s="48">
        <f t="shared" si="13"/>
        <v>2.3449820403206312E-2</v>
      </c>
      <c r="G139" s="48">
        <f t="shared" si="14"/>
        <v>6.9961456102785036E-3</v>
      </c>
      <c r="I139" s="48">
        <f t="shared" si="15"/>
        <v>2.3179097465643148E-2</v>
      </c>
      <c r="J139" s="48">
        <f t="shared" si="16"/>
        <v>6.9717861325542989E-3</v>
      </c>
      <c r="P139" s="26">
        <f t="shared" si="17"/>
        <v>2.3179097465643148E-2</v>
      </c>
      <c r="Q139" s="26">
        <f t="shared" si="18"/>
        <v>6.9717861325542989E-3</v>
      </c>
      <c r="S139" s="69">
        <v>42681</v>
      </c>
      <c r="T139" s="48">
        <v>8.9640572885367545E-3</v>
      </c>
      <c r="U139" s="48">
        <v>-2.4481885203602644E-2</v>
      </c>
      <c r="V139" s="300"/>
      <c r="W139" s="69">
        <v>43850</v>
      </c>
      <c r="X139" s="48">
        <v>3.78418586768096E-2</v>
      </c>
      <c r="Y139" s="48">
        <v>1.095265245908479E-2</v>
      </c>
      <c r="Z139" s="300"/>
      <c r="AA139" s="300"/>
      <c r="BI139" s="327">
        <f t="shared" si="19"/>
        <v>2.1006371667672825E-3</v>
      </c>
      <c r="BJ139" s="327">
        <f t="shared" si="20"/>
        <v>1.937117353603452E-3</v>
      </c>
      <c r="BK139" s="327">
        <f t="shared" si="21"/>
        <v>0.13657806401232669</v>
      </c>
      <c r="BL139" s="327">
        <f t="shared" si="22"/>
        <v>-0.13237678967879213</v>
      </c>
      <c r="BM139" s="327">
        <f t="shared" si="23"/>
        <v>7.8724615019359984E-2</v>
      </c>
      <c r="BN139" s="327">
        <f t="shared" si="24"/>
        <v>-7.4850380312153075E-2</v>
      </c>
    </row>
    <row r="140" spans="2:66" x14ac:dyDescent="0.3">
      <c r="B140" s="69">
        <v>42653</v>
      </c>
      <c r="C140" s="57">
        <v>26.9661382</v>
      </c>
      <c r="D140" s="57">
        <v>60602.8</v>
      </c>
      <c r="E140" s="19"/>
      <c r="F140" s="48">
        <f t="shared" si="13"/>
        <v>1.6173482888763857E-2</v>
      </c>
      <c r="G140" s="48">
        <f t="shared" si="14"/>
        <v>3.0950914714017896E-2</v>
      </c>
      <c r="I140" s="48">
        <f t="shared" si="15"/>
        <v>1.6044085454786357E-2</v>
      </c>
      <c r="J140" s="48">
        <f t="shared" si="16"/>
        <v>3.0481594506714657E-2</v>
      </c>
      <c r="P140" s="26">
        <f t="shared" si="17"/>
        <v>1.6044085454786357E-2</v>
      </c>
      <c r="Q140" s="26">
        <f t="shared" si="18"/>
        <v>3.0481594506714657E-2</v>
      </c>
      <c r="S140" s="69">
        <v>42688</v>
      </c>
      <c r="T140" s="48">
        <v>-2.3097072679720627E-2</v>
      </c>
      <c r="U140" s="48">
        <v>-1.9165768161982365E-2</v>
      </c>
      <c r="V140" s="300"/>
      <c r="W140" s="69">
        <v>43857</v>
      </c>
      <c r="X140" s="48">
        <v>1.4533185759182705E-2</v>
      </c>
      <c r="Y140" s="48">
        <v>-4.8813966185497627E-4</v>
      </c>
      <c r="Z140" s="300"/>
      <c r="AA140" s="300"/>
      <c r="BI140" s="327">
        <f t="shared" si="19"/>
        <v>2.1006371667672825E-3</v>
      </c>
      <c r="BJ140" s="327">
        <f t="shared" si="20"/>
        <v>1.937117353603452E-3</v>
      </c>
      <c r="BK140" s="327">
        <f t="shared" si="21"/>
        <v>0.13657806401232669</v>
      </c>
      <c r="BL140" s="327">
        <f t="shared" si="22"/>
        <v>-0.13237678967879213</v>
      </c>
      <c r="BM140" s="327">
        <f t="shared" si="23"/>
        <v>7.8724615019359984E-2</v>
      </c>
      <c r="BN140" s="327">
        <f t="shared" si="24"/>
        <v>-7.4850380312153075E-2</v>
      </c>
    </row>
    <row r="141" spans="2:66" x14ac:dyDescent="0.3">
      <c r="B141" s="69">
        <v>42660</v>
      </c>
      <c r="C141" s="57">
        <v>27.10107425</v>
      </c>
      <c r="D141" s="57">
        <v>61651</v>
      </c>
      <c r="E141" s="19"/>
      <c r="F141" s="48">
        <f t="shared" si="13"/>
        <v>5.0039070852199163E-3</v>
      </c>
      <c r="G141" s="48">
        <f t="shared" si="14"/>
        <v>1.7296230537202861E-2</v>
      </c>
      <c r="I141" s="48">
        <f t="shared" si="15"/>
        <v>4.9914291504671851E-3</v>
      </c>
      <c r="J141" s="48">
        <f t="shared" si="16"/>
        <v>1.7148353450632741E-2</v>
      </c>
      <c r="P141" s="26">
        <f t="shared" si="17"/>
        <v>4.9914291504671851E-3</v>
      </c>
      <c r="Q141" s="26">
        <f t="shared" si="18"/>
        <v>1.7148353450632741E-2</v>
      </c>
      <c r="S141" s="69">
        <v>42695</v>
      </c>
      <c r="T141" s="48">
        <v>-2.7408074141312976E-2</v>
      </c>
      <c r="U141" s="48">
        <v>-1.8072912048508818E-2</v>
      </c>
      <c r="V141" s="300"/>
      <c r="W141" s="69">
        <v>43864</v>
      </c>
      <c r="X141" s="48">
        <v>-6.0466006459202878E-3</v>
      </c>
      <c r="Y141" s="48">
        <v>-2.0662740913606269E-2</v>
      </c>
      <c r="Z141" s="300"/>
      <c r="AA141" s="300"/>
      <c r="BI141" s="327">
        <f t="shared" si="19"/>
        <v>2.1006371667672825E-3</v>
      </c>
      <c r="BJ141" s="327">
        <f t="shared" si="20"/>
        <v>1.937117353603452E-3</v>
      </c>
      <c r="BK141" s="327">
        <f t="shared" si="21"/>
        <v>0.13657806401232669</v>
      </c>
      <c r="BL141" s="327">
        <f t="shared" si="22"/>
        <v>-0.13237678967879213</v>
      </c>
      <c r="BM141" s="327">
        <f t="shared" si="23"/>
        <v>7.8724615019359984E-2</v>
      </c>
      <c r="BN141" s="327">
        <f t="shared" si="24"/>
        <v>-7.4850380312153075E-2</v>
      </c>
    </row>
    <row r="142" spans="2:66" x14ac:dyDescent="0.3">
      <c r="B142" s="69">
        <v>42667</v>
      </c>
      <c r="C142" s="57">
        <v>27.068559600000004</v>
      </c>
      <c r="D142" s="57">
        <v>63858.8</v>
      </c>
      <c r="E142" s="19"/>
      <c r="F142" s="48">
        <f t="shared" si="13"/>
        <v>-1.1997550244708943E-3</v>
      </c>
      <c r="G142" s="48">
        <f t="shared" si="14"/>
        <v>3.581126015798608E-2</v>
      </c>
      <c r="I142" s="48">
        <f t="shared" si="15"/>
        <v>-1.2004753066960476E-3</v>
      </c>
      <c r="J142" s="48">
        <f t="shared" si="16"/>
        <v>3.5184945925574543E-2</v>
      </c>
      <c r="P142" s="26">
        <f t="shared" si="17"/>
        <v>-1.2004753066960476E-3</v>
      </c>
      <c r="Q142" s="26">
        <f t="shared" si="18"/>
        <v>3.5184945925574543E-2</v>
      </c>
      <c r="S142" s="69">
        <v>42702</v>
      </c>
      <c r="T142" s="48">
        <v>6.6727802666881803E-2</v>
      </c>
      <c r="U142" s="48">
        <v>2.5499940005672225E-2</v>
      </c>
      <c r="V142" s="300"/>
      <c r="W142" s="69">
        <v>43871</v>
      </c>
      <c r="X142" s="48">
        <v>-3.5548251381280087E-2</v>
      </c>
      <c r="Y142" s="48">
        <v>-4.6427221771280138E-3</v>
      </c>
      <c r="Z142" s="300"/>
      <c r="AA142" s="300"/>
      <c r="BI142" s="327">
        <f t="shared" si="19"/>
        <v>2.1006371667672825E-3</v>
      </c>
      <c r="BJ142" s="327">
        <f t="shared" si="20"/>
        <v>1.937117353603452E-3</v>
      </c>
      <c r="BK142" s="327">
        <f t="shared" si="21"/>
        <v>0.13657806401232669</v>
      </c>
      <c r="BL142" s="327">
        <f t="shared" si="22"/>
        <v>-0.13237678967879213</v>
      </c>
      <c r="BM142" s="327">
        <f t="shared" si="23"/>
        <v>7.8724615019359984E-2</v>
      </c>
      <c r="BN142" s="327">
        <f t="shared" si="24"/>
        <v>-7.4850380312153075E-2</v>
      </c>
    </row>
    <row r="143" spans="2:66" x14ac:dyDescent="0.3">
      <c r="B143" s="69">
        <v>42674</v>
      </c>
      <c r="C143" s="57">
        <v>26.992150600000002</v>
      </c>
      <c r="D143" s="57">
        <v>64235</v>
      </c>
      <c r="E143" s="19"/>
      <c r="F143" s="48">
        <f t="shared" si="13"/>
        <v>-2.8227951959439723E-3</v>
      </c>
      <c r="G143" s="48">
        <f t="shared" si="14"/>
        <v>5.8911222885491554E-3</v>
      </c>
      <c r="I143" s="48">
        <f t="shared" si="15"/>
        <v>-2.8267867957185245E-3</v>
      </c>
      <c r="J143" s="48">
        <f t="shared" si="16"/>
        <v>5.8738374790354847E-3</v>
      </c>
      <c r="P143" s="26">
        <f t="shared" si="17"/>
        <v>-2.8267867957185245E-3</v>
      </c>
      <c r="Q143" s="26">
        <f t="shared" si="18"/>
        <v>5.8738374790354847E-3</v>
      </c>
      <c r="S143" s="69">
        <v>42709</v>
      </c>
      <c r="T143" s="48">
        <v>-6.4122045592452997E-3</v>
      </c>
      <c r="U143" s="48">
        <v>-2.3525577940377736E-2</v>
      </c>
      <c r="V143" s="300"/>
      <c r="W143" s="69">
        <v>43878</v>
      </c>
      <c r="X143" s="48">
        <v>-8.9753827425530092E-3</v>
      </c>
      <c r="Y143" s="48">
        <v>7.4436768525995437E-3</v>
      </c>
      <c r="Z143" s="300"/>
      <c r="AA143" s="300"/>
      <c r="BI143" s="327">
        <f t="shared" si="19"/>
        <v>2.1006371667672825E-3</v>
      </c>
      <c r="BJ143" s="327">
        <f t="shared" si="20"/>
        <v>1.937117353603452E-3</v>
      </c>
      <c r="BK143" s="327">
        <f t="shared" si="21"/>
        <v>0.13657806401232669</v>
      </c>
      <c r="BL143" s="327">
        <f t="shared" si="22"/>
        <v>-0.13237678967879213</v>
      </c>
      <c r="BM143" s="327">
        <f t="shared" si="23"/>
        <v>7.8724615019359984E-2</v>
      </c>
      <c r="BN143" s="327">
        <f t="shared" si="24"/>
        <v>-7.4850380312153075E-2</v>
      </c>
    </row>
    <row r="144" spans="2:66" x14ac:dyDescent="0.3">
      <c r="B144" s="69">
        <v>42681</v>
      </c>
      <c r="C144" s="57">
        <v>27.235197499999998</v>
      </c>
      <c r="D144" s="57">
        <v>62681.5</v>
      </c>
      <c r="E144" s="19"/>
      <c r="F144" s="48">
        <f t="shared" ref="F144:F207" si="25">C144/C143-1</f>
        <v>9.0043547697158388E-3</v>
      </c>
      <c r="G144" s="48">
        <f t="shared" ref="G144:G207" si="26">D144/D143-1</f>
        <v>-2.4184634545029948E-2</v>
      </c>
      <c r="I144" s="48">
        <f t="shared" ref="I144:I207" si="27">LN(1+F144)</f>
        <v>8.9640572885367545E-3</v>
      </c>
      <c r="J144" s="48">
        <f t="shared" ref="J144:J207" si="28">LN(1+G144)</f>
        <v>-2.4481885203602644E-2</v>
      </c>
      <c r="P144" s="26">
        <f t="shared" ref="P144:P207" si="29">IF(OR(I144&gt;(M$17+M$16*L$21),I144&lt;(M$17-M$16*L$21)),"",I144)</f>
        <v>8.9640572885367545E-3</v>
      </c>
      <c r="Q144" s="26">
        <f t="shared" ref="Q144:Q207" si="30">IF(OR(J144&gt;(N$17+N$16*L$21),J144&lt;(N$17-N$16*L$21)),"",J144)</f>
        <v>-2.4481885203602644E-2</v>
      </c>
      <c r="S144" s="69">
        <v>42716</v>
      </c>
      <c r="T144" s="48">
        <v>-5.3751239367821248E-3</v>
      </c>
      <c r="U144" s="48">
        <v>1.0274080985414227E-3</v>
      </c>
      <c r="V144" s="300"/>
      <c r="W144" s="69">
        <v>43885</v>
      </c>
      <c r="X144" s="48">
        <v>1.628289525547465E-2</v>
      </c>
      <c r="Y144" s="48">
        <v>-4.6775559105166576E-3</v>
      </c>
      <c r="Z144" s="300"/>
      <c r="AA144" s="300"/>
      <c r="BI144" s="327">
        <f t="shared" si="19"/>
        <v>2.1006371667672825E-3</v>
      </c>
      <c r="BJ144" s="327">
        <f t="shared" si="20"/>
        <v>1.937117353603452E-3</v>
      </c>
      <c r="BK144" s="327">
        <f t="shared" si="21"/>
        <v>0.13657806401232669</v>
      </c>
      <c r="BL144" s="327">
        <f t="shared" si="22"/>
        <v>-0.13237678967879213</v>
      </c>
      <c r="BM144" s="327">
        <f t="shared" si="23"/>
        <v>7.8724615019359984E-2</v>
      </c>
      <c r="BN144" s="327">
        <f t="shared" si="24"/>
        <v>-7.4850380312153075E-2</v>
      </c>
    </row>
    <row r="145" spans="2:66" x14ac:dyDescent="0.3">
      <c r="B145" s="69">
        <v>42688</v>
      </c>
      <c r="C145" s="57">
        <v>26.613353199999999</v>
      </c>
      <c r="D145" s="57">
        <v>61491.6</v>
      </c>
      <c r="E145" s="19"/>
      <c r="F145" s="48">
        <f t="shared" si="25"/>
        <v>-2.2832377110538649E-2</v>
      </c>
      <c r="G145" s="48">
        <f t="shared" si="26"/>
        <v>-1.8983272576438059E-2</v>
      </c>
      <c r="I145" s="48">
        <f t="shared" si="27"/>
        <v>-2.3097072679720627E-2</v>
      </c>
      <c r="J145" s="48">
        <f t="shared" si="28"/>
        <v>-1.9165768161982365E-2</v>
      </c>
      <c r="P145" s="26">
        <f t="shared" si="29"/>
        <v>-2.3097072679720627E-2</v>
      </c>
      <c r="Q145" s="26">
        <f t="shared" si="30"/>
        <v>-1.9165768161982365E-2</v>
      </c>
      <c r="S145" s="69">
        <v>42723</v>
      </c>
      <c r="T145" s="48">
        <v>1.704067643022858E-2</v>
      </c>
      <c r="U145" s="48">
        <v>-3.8608206417716645E-2</v>
      </c>
      <c r="V145" s="300"/>
      <c r="W145" s="69">
        <v>43899</v>
      </c>
      <c r="X145" s="48">
        <v>-5.0533305500765527E-2</v>
      </c>
      <c r="Y145" s="48">
        <v>-4.6798592650011017E-2</v>
      </c>
      <c r="Z145" s="300"/>
      <c r="AA145" s="300"/>
      <c r="BI145" s="327">
        <f t="shared" ref="BI145:BI208" si="31">BI144</f>
        <v>2.1006371667672825E-3</v>
      </c>
      <c r="BJ145" s="327">
        <f t="shared" ref="BJ145:BJ208" si="32">BJ144</f>
        <v>1.937117353603452E-3</v>
      </c>
      <c r="BK145" s="327">
        <f t="shared" ref="BK145:BK208" si="33">BK144</f>
        <v>0.13657806401232669</v>
      </c>
      <c r="BL145" s="327">
        <f t="shared" ref="BL145:BL208" si="34">BL144</f>
        <v>-0.13237678967879213</v>
      </c>
      <c r="BM145" s="327">
        <f t="shared" ref="BM145:BM208" si="35">BM144</f>
        <v>7.8724615019359984E-2</v>
      </c>
      <c r="BN145" s="327">
        <f t="shared" ref="BN145:BN208" si="36">BN144</f>
        <v>-7.4850380312153075E-2</v>
      </c>
    </row>
    <row r="146" spans="2:66" x14ac:dyDescent="0.3">
      <c r="B146" s="69">
        <v>42695</v>
      </c>
      <c r="C146" s="57">
        <v>25.893837749999999</v>
      </c>
      <c r="D146" s="57">
        <v>60390.25</v>
      </c>
      <c r="E146" s="19"/>
      <c r="F146" s="48">
        <f t="shared" si="25"/>
        <v>-2.7035880995259109E-2</v>
      </c>
      <c r="G146" s="48">
        <f t="shared" si="26"/>
        <v>-1.7910576403931566E-2</v>
      </c>
      <c r="I146" s="48">
        <f t="shared" si="27"/>
        <v>-2.7408074141312976E-2</v>
      </c>
      <c r="J146" s="48">
        <f t="shared" si="28"/>
        <v>-1.8072912048508818E-2</v>
      </c>
      <c r="P146" s="26">
        <f t="shared" si="29"/>
        <v>-2.7408074141312976E-2</v>
      </c>
      <c r="Q146" s="26">
        <f t="shared" si="30"/>
        <v>-1.8072912048508818E-2</v>
      </c>
      <c r="S146" s="69">
        <v>42730</v>
      </c>
      <c r="T146" s="48">
        <v>1.79123799112701E-2</v>
      </c>
      <c r="U146" s="48">
        <v>-8.0871379767388455E-3</v>
      </c>
      <c r="V146" s="300"/>
      <c r="W146" s="69">
        <v>43927</v>
      </c>
      <c r="X146" s="48">
        <v>1.8609775871560486E-2</v>
      </c>
      <c r="Y146" s="48">
        <v>-2.906621713769833E-2</v>
      </c>
      <c r="Z146" s="300"/>
      <c r="AA146" s="300"/>
      <c r="BI146" s="327">
        <f t="shared" si="31"/>
        <v>2.1006371667672825E-3</v>
      </c>
      <c r="BJ146" s="327">
        <f t="shared" si="32"/>
        <v>1.937117353603452E-3</v>
      </c>
      <c r="BK146" s="327">
        <f t="shared" si="33"/>
        <v>0.13657806401232669</v>
      </c>
      <c r="BL146" s="327">
        <f t="shared" si="34"/>
        <v>-0.13237678967879213</v>
      </c>
      <c r="BM146" s="327">
        <f t="shared" si="35"/>
        <v>7.8724615019359984E-2</v>
      </c>
      <c r="BN146" s="327">
        <f t="shared" si="36"/>
        <v>-7.4850380312153075E-2</v>
      </c>
    </row>
    <row r="147" spans="2:66" x14ac:dyDescent="0.3">
      <c r="B147" s="69">
        <v>42702</v>
      </c>
      <c r="C147" s="57">
        <v>27.680628000000002</v>
      </c>
      <c r="D147" s="57">
        <v>61950</v>
      </c>
      <c r="E147" s="19"/>
      <c r="F147" s="48">
        <f t="shared" si="25"/>
        <v>6.9004458406324964E-2</v>
      </c>
      <c r="G147" s="48">
        <f t="shared" si="26"/>
        <v>2.5827844726590721E-2</v>
      </c>
      <c r="I147" s="48">
        <f t="shared" si="27"/>
        <v>6.6727802666881803E-2</v>
      </c>
      <c r="J147" s="48">
        <f t="shared" si="28"/>
        <v>2.5499940005672225E-2</v>
      </c>
      <c r="P147" s="26">
        <f t="shared" si="29"/>
        <v>6.6727802666881803E-2</v>
      </c>
      <c r="Q147" s="26">
        <f t="shared" si="30"/>
        <v>2.5499940005672225E-2</v>
      </c>
      <c r="S147" s="69">
        <v>42737</v>
      </c>
      <c r="T147" s="48">
        <v>4.1804499139247046E-2</v>
      </c>
      <c r="U147" s="48">
        <v>3.0080946970303675E-2</v>
      </c>
      <c r="V147" s="300"/>
      <c r="W147" s="69">
        <v>43941</v>
      </c>
      <c r="X147" s="48">
        <v>6.3943056479732058E-2</v>
      </c>
      <c r="Y147" s="48">
        <v>1.3133875127927231E-2</v>
      </c>
      <c r="Z147" s="300"/>
      <c r="AA147" s="300"/>
      <c r="BI147" s="327">
        <f t="shared" si="31"/>
        <v>2.1006371667672825E-3</v>
      </c>
      <c r="BJ147" s="327">
        <f t="shared" si="32"/>
        <v>1.937117353603452E-3</v>
      </c>
      <c r="BK147" s="327">
        <f t="shared" si="33"/>
        <v>0.13657806401232669</v>
      </c>
      <c r="BL147" s="327">
        <f t="shared" si="34"/>
        <v>-0.13237678967879213</v>
      </c>
      <c r="BM147" s="327">
        <f t="shared" si="35"/>
        <v>7.8724615019359984E-2</v>
      </c>
      <c r="BN147" s="327">
        <f t="shared" si="36"/>
        <v>-7.4850380312153075E-2</v>
      </c>
    </row>
    <row r="148" spans="2:66" x14ac:dyDescent="0.3">
      <c r="B148" s="69">
        <v>42709</v>
      </c>
      <c r="C148" s="57">
        <v>27.503702000000004</v>
      </c>
      <c r="D148" s="57">
        <v>60509.599999999999</v>
      </c>
      <c r="E148" s="19"/>
      <c r="F148" s="48">
        <f t="shared" si="25"/>
        <v>-6.3916902463339031E-3</v>
      </c>
      <c r="G148" s="48">
        <f t="shared" si="26"/>
        <v>-2.3251008878127588E-2</v>
      </c>
      <c r="I148" s="48">
        <f t="shared" si="27"/>
        <v>-6.4122045592452997E-3</v>
      </c>
      <c r="J148" s="48">
        <f t="shared" si="28"/>
        <v>-2.3525577940377736E-2</v>
      </c>
      <c r="P148" s="26">
        <f t="shared" si="29"/>
        <v>-6.4122045592452997E-3</v>
      </c>
      <c r="Q148" s="26">
        <f t="shared" si="30"/>
        <v>-2.3525577940377736E-2</v>
      </c>
      <c r="S148" s="69">
        <v>42744</v>
      </c>
      <c r="T148" s="48">
        <v>7.1150748282095997E-3</v>
      </c>
      <c r="U148" s="48">
        <v>3.616715226956041E-2</v>
      </c>
      <c r="V148" s="300"/>
      <c r="W148" s="69">
        <v>43948</v>
      </c>
      <c r="X148" s="48">
        <v>1.6465939233401936E-2</v>
      </c>
      <c r="Y148" s="48">
        <v>-5.3663925037796727E-3</v>
      </c>
      <c r="Z148" s="300"/>
      <c r="AA148" s="300"/>
      <c r="BI148" s="327">
        <f t="shared" si="31"/>
        <v>2.1006371667672825E-3</v>
      </c>
      <c r="BJ148" s="327">
        <f t="shared" si="32"/>
        <v>1.937117353603452E-3</v>
      </c>
      <c r="BK148" s="327">
        <f t="shared" si="33"/>
        <v>0.13657806401232669</v>
      </c>
      <c r="BL148" s="327">
        <f t="shared" si="34"/>
        <v>-0.13237678967879213</v>
      </c>
      <c r="BM148" s="327">
        <f t="shared" si="35"/>
        <v>7.8724615019359984E-2</v>
      </c>
      <c r="BN148" s="327">
        <f t="shared" si="36"/>
        <v>-7.4850380312153075E-2</v>
      </c>
    </row>
    <row r="149" spans="2:66" x14ac:dyDescent="0.3">
      <c r="B149" s="69">
        <v>42716</v>
      </c>
      <c r="C149" s="57">
        <v>27.356262800000003</v>
      </c>
      <c r="D149" s="57">
        <v>60571.8</v>
      </c>
      <c r="E149" s="19"/>
      <c r="F149" s="48">
        <f t="shared" si="25"/>
        <v>-5.3607038063457901E-3</v>
      </c>
      <c r="G149" s="48">
        <f t="shared" si="26"/>
        <v>1.0279360630380818E-3</v>
      </c>
      <c r="I149" s="48">
        <f t="shared" si="27"/>
        <v>-5.3751239367821248E-3</v>
      </c>
      <c r="J149" s="48">
        <f t="shared" si="28"/>
        <v>1.0274080985414227E-3</v>
      </c>
      <c r="P149" s="26">
        <f t="shared" si="29"/>
        <v>-5.3751239367821248E-3</v>
      </c>
      <c r="Q149" s="26">
        <f t="shared" si="30"/>
        <v>1.0274080985414227E-3</v>
      </c>
      <c r="S149" s="69">
        <v>42751</v>
      </c>
      <c r="T149" s="48">
        <v>6.3936048601364953E-2</v>
      </c>
      <c r="U149" s="48">
        <v>2.2969575301931711E-2</v>
      </c>
      <c r="V149" s="300"/>
      <c r="W149" s="69">
        <v>43955</v>
      </c>
      <c r="X149" s="48">
        <v>-8.5700922310648336E-3</v>
      </c>
      <c r="Y149" s="48">
        <v>3.1156731176611347E-2</v>
      </c>
      <c r="Z149" s="300"/>
      <c r="AA149" s="300"/>
      <c r="BI149" s="327">
        <f t="shared" si="31"/>
        <v>2.1006371667672825E-3</v>
      </c>
      <c r="BJ149" s="327">
        <f t="shared" si="32"/>
        <v>1.937117353603452E-3</v>
      </c>
      <c r="BK149" s="327">
        <f t="shared" si="33"/>
        <v>0.13657806401232669</v>
      </c>
      <c r="BL149" s="327">
        <f t="shared" si="34"/>
        <v>-0.13237678967879213</v>
      </c>
      <c r="BM149" s="327">
        <f t="shared" si="35"/>
        <v>7.8724615019359984E-2</v>
      </c>
      <c r="BN149" s="327">
        <f t="shared" si="36"/>
        <v>-7.4850380312153075E-2</v>
      </c>
    </row>
    <row r="150" spans="2:66" x14ac:dyDescent="0.3">
      <c r="B150" s="69">
        <v>42723</v>
      </c>
      <c r="C150" s="57">
        <v>27.826426600000001</v>
      </c>
      <c r="D150" s="57">
        <v>58277.8</v>
      </c>
      <c r="E150" s="19"/>
      <c r="F150" s="48">
        <f t="shared" si="25"/>
        <v>1.7186697007458118E-2</v>
      </c>
      <c r="G150" s="48">
        <f t="shared" si="26"/>
        <v>-3.7872409272961982E-2</v>
      </c>
      <c r="I150" s="48">
        <f t="shared" si="27"/>
        <v>1.704067643022858E-2</v>
      </c>
      <c r="J150" s="48">
        <f t="shared" si="28"/>
        <v>-3.8608206417716645E-2</v>
      </c>
      <c r="P150" s="26">
        <f t="shared" si="29"/>
        <v>1.704067643022858E-2</v>
      </c>
      <c r="Q150" s="26">
        <f t="shared" si="30"/>
        <v>-3.8608206417716645E-2</v>
      </c>
      <c r="S150" s="69">
        <v>42758</v>
      </c>
      <c r="T150" s="48">
        <v>2.8867899505494468E-2</v>
      </c>
      <c r="U150" s="48">
        <v>2.1010886578017161E-2</v>
      </c>
      <c r="V150" s="300"/>
      <c r="W150" s="69">
        <v>43962</v>
      </c>
      <c r="X150" s="48">
        <v>-1.0184121272766428E-2</v>
      </c>
      <c r="Y150" s="48">
        <v>-2.210155793426E-2</v>
      </c>
      <c r="Z150" s="300"/>
      <c r="AA150" s="300"/>
      <c r="AB150" s="265"/>
      <c r="AC150" s="48"/>
      <c r="AD150" s="48"/>
      <c r="BI150" s="327">
        <f t="shared" si="31"/>
        <v>2.1006371667672825E-3</v>
      </c>
      <c r="BJ150" s="327">
        <f t="shared" si="32"/>
        <v>1.937117353603452E-3</v>
      </c>
      <c r="BK150" s="327">
        <f t="shared" si="33"/>
        <v>0.13657806401232669</v>
      </c>
      <c r="BL150" s="327">
        <f t="shared" si="34"/>
        <v>-0.13237678967879213</v>
      </c>
      <c r="BM150" s="327">
        <f t="shared" si="35"/>
        <v>7.8724615019359984E-2</v>
      </c>
      <c r="BN150" s="327">
        <f t="shared" si="36"/>
        <v>-7.4850380312153075E-2</v>
      </c>
    </row>
    <row r="151" spans="2:66" x14ac:dyDescent="0.3">
      <c r="B151" s="69">
        <v>42730</v>
      </c>
      <c r="C151" s="57">
        <v>28.329355</v>
      </c>
      <c r="D151" s="57">
        <v>57808.4</v>
      </c>
      <c r="E151" s="19"/>
      <c r="F151" s="48">
        <f t="shared" si="25"/>
        <v>1.8073768767707943E-2</v>
      </c>
      <c r="G151" s="48">
        <f t="shared" si="26"/>
        <v>-8.0545250507054744E-3</v>
      </c>
      <c r="I151" s="48">
        <f t="shared" si="27"/>
        <v>1.79123799112701E-2</v>
      </c>
      <c r="J151" s="48">
        <f t="shared" si="28"/>
        <v>-8.0871379767388455E-3</v>
      </c>
      <c r="P151" s="26">
        <f t="shared" si="29"/>
        <v>1.79123799112701E-2</v>
      </c>
      <c r="Q151" s="26">
        <f t="shared" si="30"/>
        <v>-8.0871379767388455E-3</v>
      </c>
      <c r="S151" s="69">
        <v>42765</v>
      </c>
      <c r="T151" s="48">
        <v>3.7987536323881958E-2</v>
      </c>
      <c r="U151" s="48">
        <v>1.6087270887520863E-2</v>
      </c>
      <c r="V151" s="300"/>
      <c r="W151" s="69">
        <v>43969</v>
      </c>
      <c r="X151" s="48">
        <v>-4.3545317966985596E-2</v>
      </c>
      <c r="Y151" s="48">
        <v>-6.5265981850210382E-3</v>
      </c>
      <c r="Z151" s="300"/>
      <c r="AA151" s="300"/>
      <c r="BI151" s="327">
        <f t="shared" si="31"/>
        <v>2.1006371667672825E-3</v>
      </c>
      <c r="BJ151" s="327">
        <f t="shared" si="32"/>
        <v>1.937117353603452E-3</v>
      </c>
      <c r="BK151" s="327">
        <f t="shared" si="33"/>
        <v>0.13657806401232669</v>
      </c>
      <c r="BL151" s="327">
        <f t="shared" si="34"/>
        <v>-0.13237678967879213</v>
      </c>
      <c r="BM151" s="327">
        <f t="shared" si="35"/>
        <v>7.8724615019359984E-2</v>
      </c>
      <c r="BN151" s="327">
        <f t="shared" si="36"/>
        <v>-7.4850380312153075E-2</v>
      </c>
    </row>
    <row r="152" spans="2:66" x14ac:dyDescent="0.3">
      <c r="B152" s="69">
        <v>42737</v>
      </c>
      <c r="C152" s="57">
        <v>29.538752500000001</v>
      </c>
      <c r="D152" s="57">
        <v>59573.75</v>
      </c>
      <c r="E152" s="19"/>
      <c r="F152" s="48">
        <f t="shared" si="25"/>
        <v>4.2690611911213594E-2</v>
      </c>
      <c r="G152" s="48">
        <f t="shared" si="26"/>
        <v>3.0537949502148498E-2</v>
      </c>
      <c r="I152" s="48">
        <f t="shared" si="27"/>
        <v>4.1804499139247046E-2</v>
      </c>
      <c r="J152" s="48">
        <f t="shared" si="28"/>
        <v>3.0080946970303675E-2</v>
      </c>
      <c r="P152" s="26">
        <f t="shared" si="29"/>
        <v>4.1804499139247046E-2</v>
      </c>
      <c r="Q152" s="26">
        <f t="shared" si="30"/>
        <v>3.0080946970303675E-2</v>
      </c>
      <c r="S152" s="69">
        <v>42772</v>
      </c>
      <c r="T152" s="48">
        <v>7.7081816903106642E-2</v>
      </c>
      <c r="U152" s="48">
        <v>-1.5136448757434943E-2</v>
      </c>
      <c r="V152" s="300"/>
      <c r="W152" s="69">
        <v>43976</v>
      </c>
      <c r="X152" s="48">
        <v>0.10041904806204383</v>
      </c>
      <c r="Y152" s="48">
        <v>4.8421399166015129E-2</v>
      </c>
      <c r="Z152" s="300"/>
      <c r="AA152" s="300"/>
      <c r="BI152" s="327">
        <f t="shared" si="31"/>
        <v>2.1006371667672825E-3</v>
      </c>
      <c r="BJ152" s="327">
        <f t="shared" si="32"/>
        <v>1.937117353603452E-3</v>
      </c>
      <c r="BK152" s="327">
        <f t="shared" si="33"/>
        <v>0.13657806401232669</v>
      </c>
      <c r="BL152" s="327">
        <f t="shared" si="34"/>
        <v>-0.13237678967879213</v>
      </c>
      <c r="BM152" s="327">
        <f t="shared" si="35"/>
        <v>7.8724615019359984E-2</v>
      </c>
      <c r="BN152" s="327">
        <f t="shared" si="36"/>
        <v>-7.4850380312153075E-2</v>
      </c>
    </row>
    <row r="153" spans="2:66" x14ac:dyDescent="0.3">
      <c r="B153" s="69">
        <v>42744</v>
      </c>
      <c r="C153" s="57">
        <v>29.749672400000001</v>
      </c>
      <c r="D153" s="57">
        <v>61767.8</v>
      </c>
      <c r="E153" s="19"/>
      <c r="F153" s="48">
        <f t="shared" si="25"/>
        <v>7.1404471126530478E-3</v>
      </c>
      <c r="G153" s="48">
        <f t="shared" si="26"/>
        <v>3.6829140351245293E-2</v>
      </c>
      <c r="I153" s="48">
        <f t="shared" si="27"/>
        <v>7.1150748282095997E-3</v>
      </c>
      <c r="J153" s="48">
        <f t="shared" si="28"/>
        <v>3.616715226956041E-2</v>
      </c>
      <c r="P153" s="26">
        <f t="shared" si="29"/>
        <v>7.1150748282095997E-3</v>
      </c>
      <c r="Q153" s="26">
        <f t="shared" si="30"/>
        <v>3.616715226956041E-2</v>
      </c>
      <c r="S153" s="69">
        <v>42779</v>
      </c>
      <c r="T153" s="48">
        <v>5.041624086672844E-2</v>
      </c>
      <c r="U153" s="48">
        <v>1.2490087369901882E-2</v>
      </c>
      <c r="V153" s="300"/>
      <c r="W153" s="69">
        <v>43983</v>
      </c>
      <c r="X153" s="48">
        <v>0.13044750433806129</v>
      </c>
      <c r="Y153" s="48">
        <v>5.526590767404356E-2</v>
      </c>
      <c r="Z153" s="300"/>
      <c r="AA153" s="300"/>
      <c r="BI153" s="327">
        <f t="shared" si="31"/>
        <v>2.1006371667672825E-3</v>
      </c>
      <c r="BJ153" s="327">
        <f t="shared" si="32"/>
        <v>1.937117353603452E-3</v>
      </c>
      <c r="BK153" s="327">
        <f t="shared" si="33"/>
        <v>0.13657806401232669</v>
      </c>
      <c r="BL153" s="327">
        <f t="shared" si="34"/>
        <v>-0.13237678967879213</v>
      </c>
      <c r="BM153" s="327">
        <f t="shared" si="35"/>
        <v>7.8724615019359984E-2</v>
      </c>
      <c r="BN153" s="327">
        <f t="shared" si="36"/>
        <v>-7.4850380312153075E-2</v>
      </c>
    </row>
    <row r="154" spans="2:66" x14ac:dyDescent="0.3">
      <c r="B154" s="69">
        <v>42751</v>
      </c>
      <c r="C154" s="57">
        <v>31.713871400000006</v>
      </c>
      <c r="D154" s="57">
        <v>63203</v>
      </c>
      <c r="E154" s="19"/>
      <c r="F154" s="48">
        <f t="shared" si="25"/>
        <v>6.6024222841526203E-2</v>
      </c>
      <c r="G154" s="48">
        <f t="shared" si="26"/>
        <v>2.3235407445303169E-2</v>
      </c>
      <c r="I154" s="48">
        <f t="shared" si="27"/>
        <v>6.3936048601364953E-2</v>
      </c>
      <c r="J154" s="48">
        <f t="shared" si="28"/>
        <v>2.2969575301931711E-2</v>
      </c>
      <c r="P154" s="26">
        <f t="shared" si="29"/>
        <v>6.3936048601364953E-2</v>
      </c>
      <c r="Q154" s="26">
        <f t="shared" si="30"/>
        <v>2.2969575301931711E-2</v>
      </c>
      <c r="S154" s="69">
        <v>42786</v>
      </c>
      <c r="T154" s="48">
        <v>4.9777938654615009E-2</v>
      </c>
      <c r="U154" s="48">
        <v>3.5121259268208631E-2</v>
      </c>
      <c r="V154" s="300"/>
      <c r="W154" s="69">
        <v>43990</v>
      </c>
      <c r="X154" s="48">
        <v>-1.6857466335600792E-2</v>
      </c>
      <c r="Y154" s="48">
        <v>7.4541471035647358E-2</v>
      </c>
      <c r="Z154" s="300"/>
      <c r="AA154" s="300"/>
      <c r="BI154" s="327">
        <f t="shared" si="31"/>
        <v>2.1006371667672825E-3</v>
      </c>
      <c r="BJ154" s="327">
        <f t="shared" si="32"/>
        <v>1.937117353603452E-3</v>
      </c>
      <c r="BK154" s="327">
        <f t="shared" si="33"/>
        <v>0.13657806401232669</v>
      </c>
      <c r="BL154" s="327">
        <f t="shared" si="34"/>
        <v>-0.13237678967879213</v>
      </c>
      <c r="BM154" s="327">
        <f t="shared" si="35"/>
        <v>7.8724615019359984E-2</v>
      </c>
      <c r="BN154" s="327">
        <f t="shared" si="36"/>
        <v>-7.4850380312153075E-2</v>
      </c>
    </row>
    <row r="155" spans="2:66" x14ac:dyDescent="0.3">
      <c r="B155" s="69">
        <v>42758</v>
      </c>
      <c r="C155" s="57">
        <v>32.642726800000005</v>
      </c>
      <c r="D155" s="57">
        <v>64545</v>
      </c>
      <c r="E155" s="19"/>
      <c r="F155" s="48">
        <f t="shared" si="25"/>
        <v>2.928861595875687E-2</v>
      </c>
      <c r="G155" s="48">
        <f t="shared" si="26"/>
        <v>2.1233169311583255E-2</v>
      </c>
      <c r="I155" s="48">
        <f t="shared" si="27"/>
        <v>2.8867899505494468E-2</v>
      </c>
      <c r="J155" s="48">
        <f t="shared" si="28"/>
        <v>2.1010886578017161E-2</v>
      </c>
      <c r="P155" s="26">
        <f t="shared" si="29"/>
        <v>2.8867899505494468E-2</v>
      </c>
      <c r="Q155" s="26">
        <f t="shared" si="30"/>
        <v>2.1010886578017161E-2</v>
      </c>
      <c r="S155" s="69">
        <v>42793</v>
      </c>
      <c r="T155" s="48">
        <v>2.6967919244313715E-2</v>
      </c>
      <c r="U155" s="48">
        <v>2.7185374233055556E-3</v>
      </c>
      <c r="V155" s="300"/>
      <c r="W155" s="69">
        <v>43997</v>
      </c>
      <c r="X155" s="48">
        <v>3.2875087091765527E-3</v>
      </c>
      <c r="Y155" s="48">
        <v>1.2668534631452158E-3</v>
      </c>
      <c r="Z155" s="300"/>
      <c r="AA155" s="300"/>
      <c r="BI155" s="327">
        <f t="shared" si="31"/>
        <v>2.1006371667672825E-3</v>
      </c>
      <c r="BJ155" s="327">
        <f t="shared" si="32"/>
        <v>1.937117353603452E-3</v>
      </c>
      <c r="BK155" s="327">
        <f t="shared" si="33"/>
        <v>0.13657806401232669</v>
      </c>
      <c r="BL155" s="327">
        <f t="shared" si="34"/>
        <v>-0.13237678967879213</v>
      </c>
      <c r="BM155" s="327">
        <f t="shared" si="35"/>
        <v>7.8724615019359984E-2</v>
      </c>
      <c r="BN155" s="327">
        <f t="shared" si="36"/>
        <v>-7.4850380312153075E-2</v>
      </c>
    </row>
    <row r="156" spans="2:66" x14ac:dyDescent="0.3">
      <c r="B156" s="69">
        <v>42765</v>
      </c>
      <c r="C156" s="57">
        <v>33.906597250000004</v>
      </c>
      <c r="D156" s="57">
        <v>65591.75</v>
      </c>
      <c r="E156" s="19"/>
      <c r="F156" s="48">
        <f t="shared" si="25"/>
        <v>3.8718286549517034E-2</v>
      </c>
      <c r="G156" s="48">
        <f t="shared" si="26"/>
        <v>1.62173677279418E-2</v>
      </c>
      <c r="I156" s="48">
        <f t="shared" si="27"/>
        <v>3.7987536323881958E-2</v>
      </c>
      <c r="J156" s="48">
        <f t="shared" si="28"/>
        <v>1.6087270887520863E-2</v>
      </c>
      <c r="P156" s="26">
        <f t="shared" si="29"/>
        <v>3.7987536323881958E-2</v>
      </c>
      <c r="Q156" s="26">
        <f t="shared" si="30"/>
        <v>1.6087270887520863E-2</v>
      </c>
      <c r="S156" s="69">
        <v>42800</v>
      </c>
      <c r="T156" s="48">
        <v>5.5217192438980094E-2</v>
      </c>
      <c r="U156" s="48">
        <v>-2.1550441988147831E-2</v>
      </c>
      <c r="V156" s="300"/>
      <c r="W156" s="69">
        <v>44004</v>
      </c>
      <c r="X156" s="48">
        <v>4.772475865275505E-2</v>
      </c>
      <c r="Y156" s="48">
        <v>1.3411379389620072E-2</v>
      </c>
      <c r="Z156" s="300"/>
      <c r="AA156" s="300"/>
      <c r="BI156" s="327">
        <f t="shared" si="31"/>
        <v>2.1006371667672825E-3</v>
      </c>
      <c r="BJ156" s="327">
        <f t="shared" si="32"/>
        <v>1.937117353603452E-3</v>
      </c>
      <c r="BK156" s="327">
        <f t="shared" si="33"/>
        <v>0.13657806401232669</v>
      </c>
      <c r="BL156" s="327">
        <f t="shared" si="34"/>
        <v>-0.13237678967879213</v>
      </c>
      <c r="BM156" s="327">
        <f t="shared" si="35"/>
        <v>7.8724615019359984E-2</v>
      </c>
      <c r="BN156" s="327">
        <f t="shared" si="36"/>
        <v>-7.4850380312153075E-2</v>
      </c>
    </row>
    <row r="157" spans="2:66" x14ac:dyDescent="0.3">
      <c r="B157" s="69">
        <v>42772</v>
      </c>
      <c r="C157" s="57">
        <v>36.623548</v>
      </c>
      <c r="D157" s="57">
        <v>64606.400000000001</v>
      </c>
      <c r="E157" s="19"/>
      <c r="F157" s="48">
        <f t="shared" si="25"/>
        <v>8.0130445705518083E-2</v>
      </c>
      <c r="G157" s="48">
        <f t="shared" si="26"/>
        <v>-1.5022468526910804E-2</v>
      </c>
      <c r="I157" s="48">
        <f t="shared" si="27"/>
        <v>7.7081816903106642E-2</v>
      </c>
      <c r="J157" s="48">
        <f t="shared" si="28"/>
        <v>-1.5136448757434943E-2</v>
      </c>
      <c r="P157" s="26">
        <f t="shared" si="29"/>
        <v>7.7081816903106642E-2</v>
      </c>
      <c r="Q157" s="26">
        <f t="shared" si="30"/>
        <v>-1.5136448757434943E-2</v>
      </c>
      <c r="S157" s="69">
        <v>42807</v>
      </c>
      <c r="T157" s="48">
        <v>-7.372307831439677E-2</v>
      </c>
      <c r="U157" s="48">
        <v>-2.1924416047005822E-2</v>
      </c>
      <c r="V157" s="300"/>
      <c r="W157" s="69">
        <v>44011</v>
      </c>
      <c r="X157" s="48">
        <v>-1.8824351619483697E-2</v>
      </c>
      <c r="Y157" s="48">
        <v>-2.5330150005176376E-3</v>
      </c>
      <c r="Z157" s="300"/>
      <c r="AA157" s="300"/>
      <c r="BI157" s="327">
        <f t="shared" si="31"/>
        <v>2.1006371667672825E-3</v>
      </c>
      <c r="BJ157" s="327">
        <f t="shared" si="32"/>
        <v>1.937117353603452E-3</v>
      </c>
      <c r="BK157" s="327">
        <f t="shared" si="33"/>
        <v>0.13657806401232669</v>
      </c>
      <c r="BL157" s="327">
        <f t="shared" si="34"/>
        <v>-0.13237678967879213</v>
      </c>
      <c r="BM157" s="327">
        <f t="shared" si="35"/>
        <v>7.8724615019359984E-2</v>
      </c>
      <c r="BN157" s="327">
        <f t="shared" si="36"/>
        <v>-7.4850380312153075E-2</v>
      </c>
    </row>
    <row r="158" spans="2:66" x14ac:dyDescent="0.3">
      <c r="B158" s="69">
        <v>42779</v>
      </c>
      <c r="C158" s="57">
        <v>38.517306599999998</v>
      </c>
      <c r="D158" s="57">
        <v>65418.400000000001</v>
      </c>
      <c r="E158" s="19"/>
      <c r="F158" s="48">
        <f t="shared" si="25"/>
        <v>5.1708769450736991E-2</v>
      </c>
      <c r="G158" s="48">
        <f t="shared" si="26"/>
        <v>1.2568414274746864E-2</v>
      </c>
      <c r="I158" s="48">
        <f t="shared" si="27"/>
        <v>5.041624086672844E-2</v>
      </c>
      <c r="J158" s="48">
        <f t="shared" si="28"/>
        <v>1.2490087369901882E-2</v>
      </c>
      <c r="P158" s="26">
        <f t="shared" si="29"/>
        <v>5.041624086672844E-2</v>
      </c>
      <c r="Q158" s="26">
        <f t="shared" si="30"/>
        <v>1.2490087369901882E-2</v>
      </c>
      <c r="S158" s="69">
        <v>42814</v>
      </c>
      <c r="T158" s="48">
        <v>-5.6738725457885733E-2</v>
      </c>
      <c r="U158" s="48">
        <v>1.7110430936774974E-3</v>
      </c>
      <c r="V158" s="300"/>
      <c r="W158" s="69">
        <v>44018</v>
      </c>
      <c r="X158" s="48">
        <v>-6.1514912985126792E-3</v>
      </c>
      <c r="Y158" s="48">
        <v>1.5206215221776299E-2</v>
      </c>
      <c r="Z158" s="300"/>
      <c r="AA158" s="300"/>
      <c r="BI158" s="327">
        <f t="shared" si="31"/>
        <v>2.1006371667672825E-3</v>
      </c>
      <c r="BJ158" s="327">
        <f t="shared" si="32"/>
        <v>1.937117353603452E-3</v>
      </c>
      <c r="BK158" s="327">
        <f t="shared" si="33"/>
        <v>0.13657806401232669</v>
      </c>
      <c r="BL158" s="327">
        <f t="shared" si="34"/>
        <v>-0.13237678967879213</v>
      </c>
      <c r="BM158" s="327">
        <f t="shared" si="35"/>
        <v>7.8724615019359984E-2</v>
      </c>
      <c r="BN158" s="327">
        <f t="shared" si="36"/>
        <v>-7.4850380312153075E-2</v>
      </c>
    </row>
    <row r="159" spans="2:66" x14ac:dyDescent="0.3">
      <c r="B159" s="69">
        <v>42786</v>
      </c>
      <c r="C159" s="57">
        <v>40.483140399999996</v>
      </c>
      <c r="D159" s="57">
        <v>67756.800000000003</v>
      </c>
      <c r="E159" s="19"/>
      <c r="F159" s="48">
        <f t="shared" si="25"/>
        <v>5.1037675619821199E-2</v>
      </c>
      <c r="G159" s="48">
        <f t="shared" si="26"/>
        <v>3.5745294901740277E-2</v>
      </c>
      <c r="I159" s="48">
        <f t="shared" si="27"/>
        <v>4.9777938654615009E-2</v>
      </c>
      <c r="J159" s="48">
        <f t="shared" si="28"/>
        <v>3.5121259268208631E-2</v>
      </c>
      <c r="P159" s="26">
        <f t="shared" si="29"/>
        <v>4.9777938654615009E-2</v>
      </c>
      <c r="Q159" s="26">
        <f t="shared" si="30"/>
        <v>3.5121259268208631E-2</v>
      </c>
      <c r="S159" s="69">
        <v>42821</v>
      </c>
      <c r="T159" s="48">
        <v>-4.5927720706002761E-2</v>
      </c>
      <c r="U159" s="48">
        <v>-2.3656198982257692E-2</v>
      </c>
      <c r="V159" s="300"/>
      <c r="W159" s="69">
        <v>44025</v>
      </c>
      <c r="X159" s="48">
        <v>-1.619053399876445E-3</v>
      </c>
      <c r="Y159" s="48">
        <v>2.4983519216746332E-2</v>
      </c>
      <c r="Z159" s="300"/>
      <c r="AA159" s="300"/>
      <c r="BI159" s="327">
        <f t="shared" si="31"/>
        <v>2.1006371667672825E-3</v>
      </c>
      <c r="BJ159" s="327">
        <f t="shared" si="32"/>
        <v>1.937117353603452E-3</v>
      </c>
      <c r="BK159" s="327">
        <f t="shared" si="33"/>
        <v>0.13657806401232669</v>
      </c>
      <c r="BL159" s="327">
        <f t="shared" si="34"/>
        <v>-0.13237678967879213</v>
      </c>
      <c r="BM159" s="327">
        <f t="shared" si="35"/>
        <v>7.8724615019359984E-2</v>
      </c>
      <c r="BN159" s="327">
        <f t="shared" si="36"/>
        <v>-7.4850380312153075E-2</v>
      </c>
    </row>
    <row r="160" spans="2:66" x14ac:dyDescent="0.3">
      <c r="B160" s="69">
        <v>42793</v>
      </c>
      <c r="C160" s="57">
        <v>41.589740749999997</v>
      </c>
      <c r="D160" s="57">
        <v>67941.25</v>
      </c>
      <c r="E160" s="19"/>
      <c r="F160" s="48">
        <f t="shared" si="25"/>
        <v>2.7334844556673898E-2</v>
      </c>
      <c r="G160" s="48">
        <f t="shared" si="26"/>
        <v>2.7222359969774068E-3</v>
      </c>
      <c r="I160" s="48">
        <f t="shared" si="27"/>
        <v>2.6967919244313715E-2</v>
      </c>
      <c r="J160" s="48">
        <f t="shared" si="28"/>
        <v>2.7185374233055556E-3</v>
      </c>
      <c r="P160" s="26">
        <f t="shared" si="29"/>
        <v>2.6967919244313715E-2</v>
      </c>
      <c r="Q160" s="26">
        <f t="shared" si="30"/>
        <v>2.7185374233055556E-3</v>
      </c>
      <c r="S160" s="69">
        <v>42828</v>
      </c>
      <c r="T160" s="48">
        <v>-1.5525318837136679E-2</v>
      </c>
      <c r="U160" s="48">
        <v>2.3097436840739692E-2</v>
      </c>
      <c r="V160" s="300"/>
      <c r="W160" s="69">
        <v>44032</v>
      </c>
      <c r="X160" s="48">
        <v>-1.2035157902521887E-2</v>
      </c>
      <c r="Y160" s="48">
        <v>2.9196976463959308E-2</v>
      </c>
      <c r="Z160" s="300"/>
      <c r="AA160" s="300"/>
      <c r="BI160" s="327">
        <f t="shared" si="31"/>
        <v>2.1006371667672825E-3</v>
      </c>
      <c r="BJ160" s="327">
        <f t="shared" si="32"/>
        <v>1.937117353603452E-3</v>
      </c>
      <c r="BK160" s="327">
        <f t="shared" si="33"/>
        <v>0.13657806401232669</v>
      </c>
      <c r="BL160" s="327">
        <f t="shared" si="34"/>
        <v>-0.13237678967879213</v>
      </c>
      <c r="BM160" s="327">
        <f t="shared" si="35"/>
        <v>7.8724615019359984E-2</v>
      </c>
      <c r="BN160" s="327">
        <f t="shared" si="36"/>
        <v>-7.4850380312153075E-2</v>
      </c>
    </row>
    <row r="161" spans="2:66" x14ac:dyDescent="0.3">
      <c r="B161" s="69">
        <v>42800</v>
      </c>
      <c r="C161" s="57">
        <v>43.950794999999999</v>
      </c>
      <c r="D161" s="57">
        <v>66492.75</v>
      </c>
      <c r="E161" s="19"/>
      <c r="F161" s="48">
        <f t="shared" si="25"/>
        <v>5.6770112230141834E-2</v>
      </c>
      <c r="G161" s="48">
        <f t="shared" si="26"/>
        <v>-2.1319890346438997E-2</v>
      </c>
      <c r="I161" s="48">
        <f t="shared" si="27"/>
        <v>5.5217192438980094E-2</v>
      </c>
      <c r="J161" s="48">
        <f t="shared" si="28"/>
        <v>-2.1550441988147831E-2</v>
      </c>
      <c r="P161" s="26">
        <f t="shared" si="29"/>
        <v>5.5217192438980094E-2</v>
      </c>
      <c r="Q161" s="26">
        <f t="shared" si="30"/>
        <v>-2.1550441988147831E-2</v>
      </c>
      <c r="S161" s="69">
        <v>42835</v>
      </c>
      <c r="T161" s="48">
        <v>3.5809419616971913E-2</v>
      </c>
      <c r="U161" s="48">
        <v>-4.984316987709984E-3</v>
      </c>
      <c r="V161" s="300"/>
      <c r="W161" s="69">
        <v>44039</v>
      </c>
      <c r="X161" s="48">
        <v>-2.0730536295377501E-2</v>
      </c>
      <c r="Y161" s="48">
        <v>1.4893499015060905E-2</v>
      </c>
      <c r="Z161" s="300"/>
      <c r="AA161" s="300"/>
      <c r="BI161" s="327">
        <f t="shared" si="31"/>
        <v>2.1006371667672825E-3</v>
      </c>
      <c r="BJ161" s="327">
        <f t="shared" si="32"/>
        <v>1.937117353603452E-3</v>
      </c>
      <c r="BK161" s="327">
        <f t="shared" si="33"/>
        <v>0.13657806401232669</v>
      </c>
      <c r="BL161" s="327">
        <f t="shared" si="34"/>
        <v>-0.13237678967879213</v>
      </c>
      <c r="BM161" s="327">
        <f t="shared" si="35"/>
        <v>7.8724615019359984E-2</v>
      </c>
      <c r="BN161" s="327">
        <f t="shared" si="36"/>
        <v>-7.4850380312153075E-2</v>
      </c>
    </row>
    <row r="162" spans="2:66" x14ac:dyDescent="0.3">
      <c r="B162" s="69">
        <v>42807</v>
      </c>
      <c r="C162" s="57">
        <v>40.827163599999999</v>
      </c>
      <c r="D162" s="57">
        <v>65050.8</v>
      </c>
      <c r="E162" s="19"/>
      <c r="F162" s="48">
        <f t="shared" si="25"/>
        <v>-7.1071101216712895E-2</v>
      </c>
      <c r="G162" s="48">
        <f t="shared" si="26"/>
        <v>-2.16858228904655E-2</v>
      </c>
      <c r="I162" s="48">
        <f t="shared" si="27"/>
        <v>-7.372307831439677E-2</v>
      </c>
      <c r="J162" s="48">
        <f t="shared" si="28"/>
        <v>-2.1924416047005822E-2</v>
      </c>
      <c r="P162" s="26">
        <f t="shared" si="29"/>
        <v>-7.372307831439677E-2</v>
      </c>
      <c r="Q162" s="26">
        <f t="shared" si="30"/>
        <v>-2.1924416047005822E-2</v>
      </c>
      <c r="S162" s="69">
        <v>42842</v>
      </c>
      <c r="T162" s="48">
        <v>1.5809445963274042E-2</v>
      </c>
      <c r="U162" s="48">
        <v>-1.4748985348151175E-2</v>
      </c>
      <c r="V162" s="300"/>
      <c r="W162" s="69">
        <v>44046</v>
      </c>
      <c r="X162" s="48">
        <v>-3.3949443086791854E-2</v>
      </c>
      <c r="Y162" s="48">
        <v>5.2262796221542954E-3</v>
      </c>
      <c r="Z162" s="300"/>
      <c r="AA162" s="300"/>
      <c r="BI162" s="327">
        <f t="shared" si="31"/>
        <v>2.1006371667672825E-3</v>
      </c>
      <c r="BJ162" s="327">
        <f t="shared" si="32"/>
        <v>1.937117353603452E-3</v>
      </c>
      <c r="BK162" s="327">
        <f t="shared" si="33"/>
        <v>0.13657806401232669</v>
      </c>
      <c r="BL162" s="327">
        <f t="shared" si="34"/>
        <v>-0.13237678967879213</v>
      </c>
      <c r="BM162" s="327">
        <f t="shared" si="35"/>
        <v>7.8724615019359984E-2</v>
      </c>
      <c r="BN162" s="327">
        <f t="shared" si="36"/>
        <v>-7.4850380312153075E-2</v>
      </c>
    </row>
    <row r="163" spans="2:66" x14ac:dyDescent="0.3">
      <c r="B163" s="69">
        <v>42814</v>
      </c>
      <c r="C163" s="57">
        <v>38.575173999999997</v>
      </c>
      <c r="D163" s="57">
        <v>65162.2</v>
      </c>
      <c r="E163" s="19"/>
      <c r="F163" s="48">
        <f t="shared" si="25"/>
        <v>-5.5159100006643702E-2</v>
      </c>
      <c r="G163" s="48">
        <f t="shared" si="26"/>
        <v>1.7125077631634511E-3</v>
      </c>
      <c r="I163" s="48">
        <f t="shared" si="27"/>
        <v>-5.6738725457885733E-2</v>
      </c>
      <c r="J163" s="48">
        <f t="shared" si="28"/>
        <v>1.7110430936774974E-3</v>
      </c>
      <c r="P163" s="26">
        <f t="shared" si="29"/>
        <v>-5.6738725457885733E-2</v>
      </c>
      <c r="Q163" s="26">
        <f t="shared" si="30"/>
        <v>1.7110430936774974E-3</v>
      </c>
      <c r="S163" s="69">
        <v>42849</v>
      </c>
      <c r="T163" s="48">
        <v>-0.10242418315303189</v>
      </c>
      <c r="U163" s="48">
        <v>1.1856108164209666E-3</v>
      </c>
      <c r="V163" s="300"/>
      <c r="W163" s="69">
        <v>44053</v>
      </c>
      <c r="X163" s="48">
        <v>-1.7585745641857258E-2</v>
      </c>
      <c r="Y163" s="48">
        <v>-1.1791456732083152E-2</v>
      </c>
      <c r="Z163" s="300"/>
      <c r="AA163" s="300"/>
      <c r="BI163" s="327">
        <f t="shared" si="31"/>
        <v>2.1006371667672825E-3</v>
      </c>
      <c r="BJ163" s="327">
        <f t="shared" si="32"/>
        <v>1.937117353603452E-3</v>
      </c>
      <c r="BK163" s="327">
        <f t="shared" si="33"/>
        <v>0.13657806401232669</v>
      </c>
      <c r="BL163" s="327">
        <f t="shared" si="34"/>
        <v>-0.13237678967879213</v>
      </c>
      <c r="BM163" s="327">
        <f t="shared" si="35"/>
        <v>7.8724615019359984E-2</v>
      </c>
      <c r="BN163" s="327">
        <f t="shared" si="36"/>
        <v>-7.4850380312153075E-2</v>
      </c>
    </row>
    <row r="164" spans="2:66" x14ac:dyDescent="0.3">
      <c r="B164" s="69">
        <v>42821</v>
      </c>
      <c r="C164" s="57">
        <v>36.843572800000004</v>
      </c>
      <c r="D164" s="57">
        <v>63638.8</v>
      </c>
      <c r="E164" s="19"/>
      <c r="F164" s="48">
        <f t="shared" si="25"/>
        <v>-4.4889005555749262E-2</v>
      </c>
      <c r="G164" s="48">
        <f t="shared" si="26"/>
        <v>-2.3378584516790313E-2</v>
      </c>
      <c r="I164" s="48">
        <f t="shared" si="27"/>
        <v>-4.5927720706002761E-2</v>
      </c>
      <c r="J164" s="48">
        <f t="shared" si="28"/>
        <v>-2.3656198982257692E-2</v>
      </c>
      <c r="P164" s="26">
        <f t="shared" si="29"/>
        <v>-4.5927720706002761E-2</v>
      </c>
      <c r="Q164" s="26">
        <f t="shared" si="30"/>
        <v>-2.3656198982257692E-2</v>
      </c>
      <c r="S164" s="69">
        <v>42863</v>
      </c>
      <c r="T164" s="48">
        <v>7.4226563879895457E-2</v>
      </c>
      <c r="U164" s="48">
        <v>1.1628082443938202E-2</v>
      </c>
      <c r="V164" s="300"/>
      <c r="W164" s="69">
        <v>44060</v>
      </c>
      <c r="X164" s="48">
        <v>-2.0079436472265635E-2</v>
      </c>
      <c r="Y164" s="48">
        <v>-1.6985600485511034E-2</v>
      </c>
      <c r="Z164" s="300"/>
      <c r="AA164" s="300"/>
      <c r="BI164" s="327">
        <f t="shared" si="31"/>
        <v>2.1006371667672825E-3</v>
      </c>
      <c r="BJ164" s="327">
        <f t="shared" si="32"/>
        <v>1.937117353603452E-3</v>
      </c>
      <c r="BK164" s="327">
        <f t="shared" si="33"/>
        <v>0.13657806401232669</v>
      </c>
      <c r="BL164" s="327">
        <f t="shared" si="34"/>
        <v>-0.13237678967879213</v>
      </c>
      <c r="BM164" s="327">
        <f t="shared" si="35"/>
        <v>7.8724615019359984E-2</v>
      </c>
      <c r="BN164" s="327">
        <f t="shared" si="36"/>
        <v>-7.4850380312153075E-2</v>
      </c>
    </row>
    <row r="165" spans="2:66" x14ac:dyDescent="0.3">
      <c r="B165" s="69">
        <v>42828</v>
      </c>
      <c r="C165" s="57">
        <v>36.275981999999999</v>
      </c>
      <c r="D165" s="57">
        <v>65125.8</v>
      </c>
      <c r="E165" s="19"/>
      <c r="F165" s="48">
        <f t="shared" si="25"/>
        <v>-1.5405422353610754E-2</v>
      </c>
      <c r="G165" s="48">
        <f t="shared" si="26"/>
        <v>2.3366248263637868E-2</v>
      </c>
      <c r="I165" s="48">
        <f t="shared" si="27"/>
        <v>-1.5525318837136679E-2</v>
      </c>
      <c r="J165" s="48">
        <f t="shared" si="28"/>
        <v>2.3097436840739692E-2</v>
      </c>
      <c r="P165" s="26">
        <f t="shared" si="29"/>
        <v>-1.5525318837136679E-2</v>
      </c>
      <c r="Q165" s="26">
        <f t="shared" si="30"/>
        <v>2.3097436840739692E-2</v>
      </c>
      <c r="S165" s="69">
        <v>42870</v>
      </c>
      <c r="T165" s="48">
        <v>3.7677940522824896E-3</v>
      </c>
      <c r="U165" s="48">
        <v>2.6838169366325666E-2</v>
      </c>
      <c r="V165" s="300"/>
      <c r="W165" s="300"/>
      <c r="X165" s="300"/>
      <c r="Y165" s="300"/>
      <c r="Z165" s="300"/>
      <c r="AA165" s="300"/>
      <c r="BI165" s="327">
        <f t="shared" si="31"/>
        <v>2.1006371667672825E-3</v>
      </c>
      <c r="BJ165" s="327">
        <f t="shared" si="32"/>
        <v>1.937117353603452E-3</v>
      </c>
      <c r="BK165" s="327">
        <f t="shared" si="33"/>
        <v>0.13657806401232669</v>
      </c>
      <c r="BL165" s="327">
        <f t="shared" si="34"/>
        <v>-0.13237678967879213</v>
      </c>
      <c r="BM165" s="327">
        <f t="shared" si="35"/>
        <v>7.8724615019359984E-2</v>
      </c>
      <c r="BN165" s="327">
        <f t="shared" si="36"/>
        <v>-7.4850380312153075E-2</v>
      </c>
    </row>
    <row r="166" spans="2:66" x14ac:dyDescent="0.3">
      <c r="B166" s="69">
        <v>42835</v>
      </c>
      <c r="C166" s="57">
        <v>37.598542600000002</v>
      </c>
      <c r="D166" s="57">
        <v>64802</v>
      </c>
      <c r="E166" s="19"/>
      <c r="F166" s="48">
        <f t="shared" si="25"/>
        <v>3.6458299047562814E-2</v>
      </c>
      <c r="G166" s="48">
        <f t="shared" si="26"/>
        <v>-4.9719158920120687E-3</v>
      </c>
      <c r="I166" s="48">
        <f t="shared" si="27"/>
        <v>3.5809419616971913E-2</v>
      </c>
      <c r="J166" s="48">
        <f t="shared" si="28"/>
        <v>-4.984316987709984E-3</v>
      </c>
      <c r="P166" s="26">
        <f t="shared" si="29"/>
        <v>3.5809419616971913E-2</v>
      </c>
      <c r="Q166" s="26">
        <f t="shared" si="30"/>
        <v>-4.984316987709984E-3</v>
      </c>
      <c r="S166" s="69">
        <v>42877</v>
      </c>
      <c r="T166" s="48">
        <v>-9.9264190322584114E-2</v>
      </c>
      <c r="U166" s="48">
        <v>-4.7673024345041164E-2</v>
      </c>
      <c r="V166" s="300"/>
      <c r="W166" s="300"/>
      <c r="X166" s="300"/>
      <c r="Y166" s="300"/>
      <c r="Z166" s="300"/>
      <c r="AA166" s="300"/>
      <c r="BI166" s="327">
        <f t="shared" si="31"/>
        <v>2.1006371667672825E-3</v>
      </c>
      <c r="BJ166" s="327">
        <f t="shared" si="32"/>
        <v>1.937117353603452E-3</v>
      </c>
      <c r="BK166" s="327">
        <f t="shared" si="33"/>
        <v>0.13657806401232669</v>
      </c>
      <c r="BL166" s="327">
        <f t="shared" si="34"/>
        <v>-0.13237678967879213</v>
      </c>
      <c r="BM166" s="327">
        <f t="shared" si="35"/>
        <v>7.8724615019359984E-2</v>
      </c>
      <c r="BN166" s="327">
        <f t="shared" si="36"/>
        <v>-7.4850380312153075E-2</v>
      </c>
    </row>
    <row r="167" spans="2:66" x14ac:dyDescent="0.3">
      <c r="B167" s="69">
        <v>42842</v>
      </c>
      <c r="C167" s="57">
        <v>38.197678250000003</v>
      </c>
      <c r="D167" s="57">
        <v>63853.25</v>
      </c>
      <c r="E167" s="19"/>
      <c r="F167" s="48">
        <f t="shared" si="25"/>
        <v>1.5935076430329431E-2</v>
      </c>
      <c r="G167" s="48">
        <f t="shared" si="26"/>
        <v>-1.4640751828647214E-2</v>
      </c>
      <c r="I167" s="48">
        <f t="shared" si="27"/>
        <v>1.5809445963274042E-2</v>
      </c>
      <c r="J167" s="48">
        <f t="shared" si="28"/>
        <v>-1.4748985348151175E-2</v>
      </c>
      <c r="P167" s="26">
        <f t="shared" si="29"/>
        <v>1.5809445963274042E-2</v>
      </c>
      <c r="Q167" s="26">
        <f t="shared" si="30"/>
        <v>-1.4748985348151175E-2</v>
      </c>
      <c r="S167" s="69">
        <v>42884</v>
      </c>
      <c r="T167" s="48">
        <v>-2.8600451423147176E-2</v>
      </c>
      <c r="U167" s="48">
        <v>-1.6087966777921011E-2</v>
      </c>
      <c r="V167" s="300"/>
      <c r="W167" s="300"/>
      <c r="X167" s="300"/>
      <c r="Y167" s="300"/>
      <c r="Z167" s="300"/>
      <c r="AA167" s="300"/>
      <c r="BI167" s="327">
        <f t="shared" si="31"/>
        <v>2.1006371667672825E-3</v>
      </c>
      <c r="BJ167" s="327">
        <f t="shared" si="32"/>
        <v>1.937117353603452E-3</v>
      </c>
      <c r="BK167" s="327">
        <f t="shared" si="33"/>
        <v>0.13657806401232669</v>
      </c>
      <c r="BL167" s="327">
        <f t="shared" si="34"/>
        <v>-0.13237678967879213</v>
      </c>
      <c r="BM167" s="327">
        <f t="shared" si="35"/>
        <v>7.8724615019359984E-2</v>
      </c>
      <c r="BN167" s="327">
        <f t="shared" si="36"/>
        <v>-7.4850380312153075E-2</v>
      </c>
    </row>
    <row r="168" spans="2:66" x14ac:dyDescent="0.3">
      <c r="B168" s="69">
        <v>42849</v>
      </c>
      <c r="C168" s="57">
        <v>34.479003749999997</v>
      </c>
      <c r="D168" s="57">
        <v>63929</v>
      </c>
      <c r="E168" s="19"/>
      <c r="F168" s="48">
        <f t="shared" si="25"/>
        <v>-9.7353417023455013E-2</v>
      </c>
      <c r="G168" s="48">
        <f t="shared" si="26"/>
        <v>1.1863139307708437E-3</v>
      </c>
      <c r="I168" s="48">
        <f t="shared" si="27"/>
        <v>-0.10242418315303189</v>
      </c>
      <c r="J168" s="48">
        <f t="shared" si="28"/>
        <v>1.1856108164209666E-3</v>
      </c>
      <c r="P168" s="26">
        <f t="shared" si="29"/>
        <v>-0.10242418315303189</v>
      </c>
      <c r="Q168" s="26">
        <f t="shared" si="30"/>
        <v>1.1856108164209666E-3</v>
      </c>
      <c r="S168" s="69">
        <v>42891</v>
      </c>
      <c r="T168" s="48">
        <v>4.5192089314447403E-2</v>
      </c>
      <c r="U168" s="48">
        <v>-9.728804059514512E-3</v>
      </c>
      <c r="V168" s="300"/>
      <c r="W168" s="300"/>
      <c r="X168" s="300"/>
      <c r="Y168" s="300"/>
      <c r="Z168" s="300"/>
      <c r="AA168" s="300"/>
      <c r="BI168" s="327">
        <f t="shared" si="31"/>
        <v>2.1006371667672825E-3</v>
      </c>
      <c r="BJ168" s="327">
        <f t="shared" si="32"/>
        <v>1.937117353603452E-3</v>
      </c>
      <c r="BK168" s="327">
        <f t="shared" si="33"/>
        <v>0.13657806401232669</v>
      </c>
      <c r="BL168" s="327">
        <f t="shared" si="34"/>
        <v>-0.13237678967879213</v>
      </c>
      <c r="BM168" s="327">
        <f t="shared" si="35"/>
        <v>7.8724615019359984E-2</v>
      </c>
      <c r="BN168" s="327">
        <f t="shared" si="36"/>
        <v>-7.4850380312153075E-2</v>
      </c>
    </row>
    <row r="169" spans="2:66" x14ac:dyDescent="0.3">
      <c r="B169" s="69">
        <v>42856</v>
      </c>
      <c r="C169" s="57">
        <v>28.941401499999998</v>
      </c>
      <c r="D169" s="57">
        <v>65022.5</v>
      </c>
      <c r="E169" s="19"/>
      <c r="F169" s="48">
        <f t="shared" si="25"/>
        <v>-0.16060795405087658</v>
      </c>
      <c r="G169" s="48">
        <f t="shared" si="26"/>
        <v>1.7104913263151333E-2</v>
      </c>
      <c r="I169" s="48">
        <f t="shared" si="27"/>
        <v>-0.17507740400421271</v>
      </c>
      <c r="J169" s="48">
        <f t="shared" si="28"/>
        <v>1.6960271296630289E-2</v>
      </c>
      <c r="P169" s="26" t="str">
        <f t="shared" si="29"/>
        <v/>
      </c>
      <c r="Q169" s="26">
        <f t="shared" si="30"/>
        <v>1.6960271296630289E-2</v>
      </c>
      <c r="S169" s="69">
        <v>42898</v>
      </c>
      <c r="T169" s="48">
        <v>5.9524190673229796E-2</v>
      </c>
      <c r="U169" s="48">
        <v>-3.6061030021287605E-3</v>
      </c>
      <c r="V169" s="300"/>
      <c r="W169" s="300"/>
      <c r="X169" s="300"/>
      <c r="Y169" s="300"/>
      <c r="Z169" s="300"/>
      <c r="AA169" s="300"/>
      <c r="BI169" s="327">
        <f t="shared" si="31"/>
        <v>2.1006371667672825E-3</v>
      </c>
      <c r="BJ169" s="327">
        <f t="shared" si="32"/>
        <v>1.937117353603452E-3</v>
      </c>
      <c r="BK169" s="327">
        <f t="shared" si="33"/>
        <v>0.13657806401232669</v>
      </c>
      <c r="BL169" s="327">
        <f t="shared" si="34"/>
        <v>-0.13237678967879213</v>
      </c>
      <c r="BM169" s="327">
        <f t="shared" si="35"/>
        <v>7.8724615019359984E-2</v>
      </c>
      <c r="BN169" s="327">
        <f t="shared" si="36"/>
        <v>-7.4850380312153075E-2</v>
      </c>
    </row>
    <row r="170" spans="2:66" x14ac:dyDescent="0.3">
      <c r="B170" s="69">
        <v>42863</v>
      </c>
      <c r="C170" s="57">
        <v>31.171359599999999</v>
      </c>
      <c r="D170" s="57">
        <v>65783</v>
      </c>
      <c r="E170" s="19"/>
      <c r="F170" s="48">
        <f t="shared" si="25"/>
        <v>7.7050798662946507E-2</v>
      </c>
      <c r="G170" s="48">
        <f t="shared" si="26"/>
        <v>1.1695951401437865E-2</v>
      </c>
      <c r="I170" s="48">
        <f t="shared" si="27"/>
        <v>7.4226563879895457E-2</v>
      </c>
      <c r="J170" s="48">
        <f t="shared" si="28"/>
        <v>1.1628082443938202E-2</v>
      </c>
      <c r="P170" s="26">
        <f t="shared" si="29"/>
        <v>7.4226563879895457E-2</v>
      </c>
      <c r="Q170" s="26">
        <f t="shared" si="30"/>
        <v>1.1628082443938202E-2</v>
      </c>
      <c r="S170" s="69">
        <v>42905</v>
      </c>
      <c r="T170" s="48">
        <v>3.8575212715819179E-2</v>
      </c>
      <c r="U170" s="48">
        <v>-1.1423955451855256E-2</v>
      </c>
      <c r="V170" s="300"/>
      <c r="W170" s="300"/>
      <c r="X170" s="300"/>
      <c r="Y170" s="300"/>
      <c r="Z170" s="300"/>
      <c r="AA170" s="300"/>
      <c r="BI170" s="327">
        <f t="shared" si="31"/>
        <v>2.1006371667672825E-3</v>
      </c>
      <c r="BJ170" s="327">
        <f t="shared" si="32"/>
        <v>1.937117353603452E-3</v>
      </c>
      <c r="BK170" s="327">
        <f t="shared" si="33"/>
        <v>0.13657806401232669</v>
      </c>
      <c r="BL170" s="327">
        <f t="shared" si="34"/>
        <v>-0.13237678967879213</v>
      </c>
      <c r="BM170" s="327">
        <f t="shared" si="35"/>
        <v>7.8724615019359984E-2</v>
      </c>
      <c r="BN170" s="327">
        <f t="shared" si="36"/>
        <v>-7.4850380312153075E-2</v>
      </c>
    </row>
    <row r="171" spans="2:66" x14ac:dyDescent="0.3">
      <c r="B171" s="69">
        <v>42870</v>
      </c>
      <c r="C171" s="57">
        <v>31.289028399999999</v>
      </c>
      <c r="D171" s="57">
        <v>67572.399999999994</v>
      </c>
      <c r="F171" s="48">
        <f t="shared" si="25"/>
        <v>3.7749011114678321E-3</v>
      </c>
      <c r="G171" s="48">
        <f t="shared" si="26"/>
        <v>2.7201556633172697E-2</v>
      </c>
      <c r="I171" s="48">
        <f t="shared" si="27"/>
        <v>3.7677940522824896E-3</v>
      </c>
      <c r="J171" s="48">
        <f t="shared" si="28"/>
        <v>2.6838169366325666E-2</v>
      </c>
      <c r="P171" s="26">
        <f t="shared" si="29"/>
        <v>3.7677940522824896E-3</v>
      </c>
      <c r="Q171" s="26">
        <f t="shared" si="30"/>
        <v>2.6838169366325666E-2</v>
      </c>
      <c r="S171" s="69">
        <v>42912</v>
      </c>
      <c r="T171" s="48">
        <v>-1.6985563145691156E-2</v>
      </c>
      <c r="U171" s="48">
        <v>-1.0287504492294902E-2</v>
      </c>
      <c r="V171" s="300"/>
      <c r="W171" s="300"/>
      <c r="X171" s="300"/>
      <c r="Y171" s="300"/>
      <c r="Z171" s="300"/>
      <c r="AA171" s="300"/>
      <c r="BI171" s="327">
        <f t="shared" si="31"/>
        <v>2.1006371667672825E-3</v>
      </c>
      <c r="BJ171" s="327">
        <f t="shared" si="32"/>
        <v>1.937117353603452E-3</v>
      </c>
      <c r="BK171" s="327">
        <f t="shared" si="33"/>
        <v>0.13657806401232669</v>
      </c>
      <c r="BL171" s="327">
        <f t="shared" si="34"/>
        <v>-0.13237678967879213</v>
      </c>
      <c r="BM171" s="327">
        <f t="shared" si="35"/>
        <v>7.8724615019359984E-2</v>
      </c>
      <c r="BN171" s="327">
        <f t="shared" si="36"/>
        <v>-7.4850380312153075E-2</v>
      </c>
    </row>
    <row r="172" spans="2:66" x14ac:dyDescent="0.3">
      <c r="B172" s="69">
        <v>42877</v>
      </c>
      <c r="C172" s="57">
        <v>28.332323199999998</v>
      </c>
      <c r="D172" s="57">
        <v>64426.6</v>
      </c>
      <c r="F172" s="48">
        <f t="shared" si="25"/>
        <v>-9.449654882859837E-2</v>
      </c>
      <c r="G172" s="48">
        <f t="shared" si="26"/>
        <v>-4.6554510421414563E-2</v>
      </c>
      <c r="I172" s="48">
        <f t="shared" si="27"/>
        <v>-9.9264190322584114E-2</v>
      </c>
      <c r="J172" s="48">
        <f t="shared" si="28"/>
        <v>-4.7673024345041164E-2</v>
      </c>
      <c r="P172" s="26">
        <f t="shared" si="29"/>
        <v>-9.9264190322584114E-2</v>
      </c>
      <c r="Q172" s="26">
        <f t="shared" si="30"/>
        <v>-4.7673024345041164E-2</v>
      </c>
      <c r="S172" s="69">
        <v>42919</v>
      </c>
      <c r="T172" s="48">
        <v>5.9063720661348518E-2</v>
      </c>
      <c r="U172" s="48">
        <v>1.953192779259769E-2</v>
      </c>
      <c r="V172" s="300"/>
      <c r="W172" s="300"/>
      <c r="X172" s="300"/>
      <c r="Y172" s="300"/>
      <c r="Z172" s="300"/>
      <c r="AA172" s="300"/>
      <c r="BI172" s="327">
        <f t="shared" si="31"/>
        <v>2.1006371667672825E-3</v>
      </c>
      <c r="BJ172" s="327">
        <f t="shared" si="32"/>
        <v>1.937117353603452E-3</v>
      </c>
      <c r="BK172" s="327">
        <f t="shared" si="33"/>
        <v>0.13657806401232669</v>
      </c>
      <c r="BL172" s="327">
        <f t="shared" si="34"/>
        <v>-0.13237678967879213</v>
      </c>
      <c r="BM172" s="327">
        <f t="shared" si="35"/>
        <v>7.8724615019359984E-2</v>
      </c>
      <c r="BN172" s="327">
        <f t="shared" si="36"/>
        <v>-7.4850380312153075E-2</v>
      </c>
    </row>
    <row r="173" spans="2:66" x14ac:dyDescent="0.3">
      <c r="B173" s="69">
        <v>42884</v>
      </c>
      <c r="C173" s="57">
        <v>27.533484000000005</v>
      </c>
      <c r="D173" s="57">
        <v>63398.400000000001</v>
      </c>
      <c r="F173" s="48">
        <f t="shared" si="25"/>
        <v>-2.8195329919150192E-2</v>
      </c>
      <c r="G173" s="48">
        <f t="shared" si="26"/>
        <v>-1.5959246646571446E-2</v>
      </c>
      <c r="I173" s="48">
        <f t="shared" si="27"/>
        <v>-2.8600451423147176E-2</v>
      </c>
      <c r="J173" s="48">
        <f t="shared" si="28"/>
        <v>-1.6087966777921011E-2</v>
      </c>
      <c r="P173" s="26">
        <f t="shared" si="29"/>
        <v>-2.8600451423147176E-2</v>
      </c>
      <c r="Q173" s="26">
        <f t="shared" si="30"/>
        <v>-1.6087966777921011E-2</v>
      </c>
      <c r="S173" s="69">
        <v>42926</v>
      </c>
      <c r="T173" s="48">
        <v>0.11196301043315107</v>
      </c>
      <c r="U173" s="48">
        <v>6.6771760819228435E-3</v>
      </c>
      <c r="V173" s="301"/>
      <c r="W173" s="301"/>
      <c r="X173" s="301"/>
      <c r="Y173" s="301"/>
      <c r="Z173" s="301"/>
      <c r="AA173" s="301"/>
      <c r="BI173" s="327">
        <f t="shared" si="31"/>
        <v>2.1006371667672825E-3</v>
      </c>
      <c r="BJ173" s="327">
        <f t="shared" si="32"/>
        <v>1.937117353603452E-3</v>
      </c>
      <c r="BK173" s="327">
        <f t="shared" si="33"/>
        <v>0.13657806401232669</v>
      </c>
      <c r="BL173" s="327">
        <f t="shared" si="34"/>
        <v>-0.13237678967879213</v>
      </c>
      <c r="BM173" s="327">
        <f t="shared" si="35"/>
        <v>7.8724615019359984E-2</v>
      </c>
      <c r="BN173" s="327">
        <f t="shared" si="36"/>
        <v>-7.4850380312153075E-2</v>
      </c>
    </row>
    <row r="174" spans="2:66" x14ac:dyDescent="0.3">
      <c r="B174" s="69">
        <v>42891</v>
      </c>
      <c r="C174" s="57">
        <v>28.806324199999995</v>
      </c>
      <c r="D174" s="57">
        <v>62784.6</v>
      </c>
      <c r="F174" s="48">
        <f t="shared" si="25"/>
        <v>4.6228809982782781E-2</v>
      </c>
      <c r="G174" s="48">
        <f t="shared" si="26"/>
        <v>-9.6816323440339636E-3</v>
      </c>
      <c r="I174" s="48">
        <f t="shared" si="27"/>
        <v>4.5192089314447403E-2</v>
      </c>
      <c r="J174" s="48">
        <f t="shared" si="28"/>
        <v>-9.728804059514512E-3</v>
      </c>
      <c r="P174" s="26">
        <f t="shared" si="29"/>
        <v>4.5192089314447403E-2</v>
      </c>
      <c r="Q174" s="26">
        <f t="shared" si="30"/>
        <v>-9.728804059514512E-3</v>
      </c>
      <c r="S174" s="69">
        <v>42933</v>
      </c>
      <c r="T174" s="48">
        <v>2.6377558208262031E-2</v>
      </c>
      <c r="U174" s="48">
        <v>3.2227772154111448E-2</v>
      </c>
      <c r="V174" s="300"/>
      <c r="W174" s="300"/>
      <c r="X174" s="300"/>
      <c r="Y174" s="300"/>
      <c r="Z174" s="300"/>
      <c r="AA174" s="300"/>
      <c r="BI174" s="327">
        <f t="shared" si="31"/>
        <v>2.1006371667672825E-3</v>
      </c>
      <c r="BJ174" s="327">
        <f t="shared" si="32"/>
        <v>1.937117353603452E-3</v>
      </c>
      <c r="BK174" s="327">
        <f t="shared" si="33"/>
        <v>0.13657806401232669</v>
      </c>
      <c r="BL174" s="327">
        <f t="shared" si="34"/>
        <v>-0.13237678967879213</v>
      </c>
      <c r="BM174" s="327">
        <f t="shared" si="35"/>
        <v>7.8724615019359984E-2</v>
      </c>
      <c r="BN174" s="327">
        <f t="shared" si="36"/>
        <v>-7.4850380312153075E-2</v>
      </c>
    </row>
    <row r="175" spans="2:66" x14ac:dyDescent="0.3">
      <c r="B175" s="69">
        <v>42898</v>
      </c>
      <c r="C175" s="57">
        <v>30.5730574</v>
      </c>
      <c r="D175" s="57">
        <v>62558.6</v>
      </c>
      <c r="F175" s="48">
        <f t="shared" si="25"/>
        <v>6.1331434990931744E-2</v>
      </c>
      <c r="G175" s="48">
        <f t="shared" si="26"/>
        <v>-3.5996088212714161E-3</v>
      </c>
      <c r="I175" s="48">
        <f t="shared" si="27"/>
        <v>5.9524190673229796E-2</v>
      </c>
      <c r="J175" s="48">
        <f t="shared" si="28"/>
        <v>-3.6061030021287605E-3</v>
      </c>
      <c r="P175" s="26">
        <f t="shared" si="29"/>
        <v>5.9524190673229796E-2</v>
      </c>
      <c r="Q175" s="26">
        <f t="shared" si="30"/>
        <v>-3.6061030021287605E-3</v>
      </c>
      <c r="S175" s="69">
        <v>42940</v>
      </c>
      <c r="T175" s="48">
        <v>-1.259047280542255E-2</v>
      </c>
      <c r="U175" s="48">
        <v>2.2963253510255963E-3</v>
      </c>
      <c r="V175" s="300"/>
      <c r="W175" s="300"/>
      <c r="X175" s="300"/>
      <c r="Y175" s="300"/>
      <c r="Z175" s="300"/>
      <c r="AA175" s="300"/>
      <c r="BI175" s="327">
        <f t="shared" si="31"/>
        <v>2.1006371667672825E-3</v>
      </c>
      <c r="BJ175" s="327">
        <f t="shared" si="32"/>
        <v>1.937117353603452E-3</v>
      </c>
      <c r="BK175" s="327">
        <f t="shared" si="33"/>
        <v>0.13657806401232669</v>
      </c>
      <c r="BL175" s="327">
        <f t="shared" si="34"/>
        <v>-0.13237678967879213</v>
      </c>
      <c r="BM175" s="327">
        <f t="shared" si="35"/>
        <v>7.8724615019359984E-2</v>
      </c>
      <c r="BN175" s="327">
        <f t="shared" si="36"/>
        <v>-7.4850380312153075E-2</v>
      </c>
    </row>
    <row r="176" spans="2:66" x14ac:dyDescent="0.3">
      <c r="B176" s="69">
        <v>42905</v>
      </c>
      <c r="C176" s="57">
        <v>31.775461999999997</v>
      </c>
      <c r="D176" s="57">
        <v>61848</v>
      </c>
      <c r="F176" s="48">
        <f t="shared" si="25"/>
        <v>3.932889616725066E-2</v>
      </c>
      <c r="G176" s="48">
        <f t="shared" si="26"/>
        <v>-1.1358949848621958E-2</v>
      </c>
      <c r="I176" s="48">
        <f t="shared" si="27"/>
        <v>3.8575212715819179E-2</v>
      </c>
      <c r="J176" s="48">
        <f t="shared" si="28"/>
        <v>-1.1423955451855256E-2</v>
      </c>
      <c r="P176" s="26">
        <f t="shared" si="29"/>
        <v>3.8575212715819179E-2</v>
      </c>
      <c r="Q176" s="26">
        <f t="shared" si="30"/>
        <v>-1.1423955451855256E-2</v>
      </c>
      <c r="S176" s="69">
        <v>42947</v>
      </c>
      <c r="T176" s="48">
        <v>-3.4508810868776114E-2</v>
      </c>
      <c r="U176" s="48">
        <v>6.5368222675924667E-3</v>
      </c>
      <c r="V176" s="300"/>
      <c r="W176" s="300"/>
      <c r="X176" s="300"/>
      <c r="Y176" s="300"/>
      <c r="Z176" s="300"/>
      <c r="AA176" s="300"/>
      <c r="BI176" s="327">
        <f t="shared" si="31"/>
        <v>2.1006371667672825E-3</v>
      </c>
      <c r="BJ176" s="327">
        <f t="shared" si="32"/>
        <v>1.937117353603452E-3</v>
      </c>
      <c r="BK176" s="327">
        <f t="shared" si="33"/>
        <v>0.13657806401232669</v>
      </c>
      <c r="BL176" s="327">
        <f t="shared" si="34"/>
        <v>-0.13237678967879213</v>
      </c>
      <c r="BM176" s="327">
        <f t="shared" si="35"/>
        <v>7.8724615019359984E-2</v>
      </c>
      <c r="BN176" s="327">
        <f t="shared" si="36"/>
        <v>-7.4850380312153075E-2</v>
      </c>
    </row>
    <row r="177" spans="2:66" x14ac:dyDescent="0.3">
      <c r="B177" s="69">
        <v>42912</v>
      </c>
      <c r="C177" s="57">
        <v>31.240295800000002</v>
      </c>
      <c r="D177" s="57">
        <v>61215</v>
      </c>
      <c r="F177" s="48">
        <f t="shared" si="25"/>
        <v>-1.6842121760495377E-2</v>
      </c>
      <c r="G177" s="48">
        <f t="shared" si="26"/>
        <v>-1.0234769111369779E-2</v>
      </c>
      <c r="I177" s="48">
        <f t="shared" si="27"/>
        <v>-1.6985563145691156E-2</v>
      </c>
      <c r="J177" s="48">
        <f t="shared" si="28"/>
        <v>-1.0287504492294902E-2</v>
      </c>
      <c r="P177" s="26">
        <f t="shared" si="29"/>
        <v>-1.6985563145691156E-2</v>
      </c>
      <c r="Q177" s="26">
        <f t="shared" si="30"/>
        <v>-1.0287504492294902E-2</v>
      </c>
      <c r="S177" s="69">
        <v>42954</v>
      </c>
      <c r="T177" s="48">
        <v>5.3238145065283467E-3</v>
      </c>
      <c r="U177" s="48">
        <v>2.3827035695477138E-2</v>
      </c>
      <c r="V177" s="300"/>
      <c r="W177" s="300"/>
      <c r="X177" s="300"/>
      <c r="Y177" s="300"/>
      <c r="Z177" s="300"/>
      <c r="AA177" s="300"/>
      <c r="BI177" s="327">
        <f t="shared" si="31"/>
        <v>2.1006371667672825E-3</v>
      </c>
      <c r="BJ177" s="327">
        <f t="shared" si="32"/>
        <v>1.937117353603452E-3</v>
      </c>
      <c r="BK177" s="327">
        <f t="shared" si="33"/>
        <v>0.13657806401232669</v>
      </c>
      <c r="BL177" s="327">
        <f t="shared" si="34"/>
        <v>-0.13237678967879213</v>
      </c>
      <c r="BM177" s="327">
        <f t="shared" si="35"/>
        <v>7.8724615019359984E-2</v>
      </c>
      <c r="BN177" s="327">
        <f t="shared" si="36"/>
        <v>-7.4850380312153075E-2</v>
      </c>
    </row>
    <row r="178" spans="2:66" x14ac:dyDescent="0.3">
      <c r="B178" s="69">
        <v>42919</v>
      </c>
      <c r="C178" s="57">
        <v>33.141044000000001</v>
      </c>
      <c r="D178" s="57">
        <v>62422.400000000001</v>
      </c>
      <c r="F178" s="48">
        <f t="shared" si="25"/>
        <v>6.0842836193631733E-2</v>
      </c>
      <c r="G178" s="48">
        <f t="shared" si="26"/>
        <v>1.9723923874867211E-2</v>
      </c>
      <c r="I178" s="48">
        <f t="shared" si="27"/>
        <v>5.9063720661348518E-2</v>
      </c>
      <c r="J178" s="48">
        <f t="shared" si="28"/>
        <v>1.953192779259769E-2</v>
      </c>
      <c r="P178" s="26">
        <f t="shared" si="29"/>
        <v>5.9063720661348518E-2</v>
      </c>
      <c r="Q178" s="26">
        <f t="shared" si="30"/>
        <v>1.953192779259769E-2</v>
      </c>
      <c r="S178" s="69">
        <v>42961</v>
      </c>
      <c r="T178" s="48">
        <v>-2.441792714805914E-2</v>
      </c>
      <c r="U178" s="48">
        <v>8.727947986071783E-3</v>
      </c>
      <c r="V178" s="300"/>
      <c r="W178" s="300"/>
      <c r="X178" s="300"/>
      <c r="Y178" s="300"/>
      <c r="Z178" s="300"/>
      <c r="AA178" s="300"/>
      <c r="BI178" s="327">
        <f t="shared" si="31"/>
        <v>2.1006371667672825E-3</v>
      </c>
      <c r="BJ178" s="327">
        <f t="shared" si="32"/>
        <v>1.937117353603452E-3</v>
      </c>
      <c r="BK178" s="327">
        <f t="shared" si="33"/>
        <v>0.13657806401232669</v>
      </c>
      <c r="BL178" s="327">
        <f t="shared" si="34"/>
        <v>-0.13237678967879213</v>
      </c>
      <c r="BM178" s="327">
        <f t="shared" si="35"/>
        <v>7.8724615019359984E-2</v>
      </c>
      <c r="BN178" s="327">
        <f t="shared" si="36"/>
        <v>-7.4850380312153075E-2</v>
      </c>
    </row>
    <row r="179" spans="2:66" x14ac:dyDescent="0.3">
      <c r="B179" s="69">
        <v>42926</v>
      </c>
      <c r="C179" s="57">
        <v>37.067312800000003</v>
      </c>
      <c r="D179" s="57">
        <v>62840.6</v>
      </c>
      <c r="F179" s="48">
        <f t="shared" si="25"/>
        <v>0.11847148810399588</v>
      </c>
      <c r="G179" s="48">
        <f t="shared" si="26"/>
        <v>6.6995181216997768E-3</v>
      </c>
      <c r="I179" s="48">
        <f t="shared" si="27"/>
        <v>0.11196301043315107</v>
      </c>
      <c r="J179" s="48">
        <f t="shared" si="28"/>
        <v>6.6771760819228435E-3</v>
      </c>
      <c r="P179" s="26">
        <f t="shared" si="29"/>
        <v>0.11196301043315107</v>
      </c>
      <c r="Q179" s="26">
        <f t="shared" si="30"/>
        <v>6.6771760819228435E-3</v>
      </c>
      <c r="S179" s="69">
        <v>42968</v>
      </c>
      <c r="T179" s="48">
        <v>-3.922082994015999E-2</v>
      </c>
      <c r="U179" s="48">
        <v>1.1962251854119884E-2</v>
      </c>
      <c r="V179" s="300"/>
      <c r="W179" s="300"/>
      <c r="X179" s="300"/>
      <c r="Y179" s="300"/>
      <c r="Z179" s="300"/>
      <c r="AA179" s="300"/>
      <c r="BI179" s="327">
        <f t="shared" si="31"/>
        <v>2.1006371667672825E-3</v>
      </c>
      <c r="BJ179" s="327">
        <f t="shared" si="32"/>
        <v>1.937117353603452E-3</v>
      </c>
      <c r="BK179" s="327">
        <f t="shared" si="33"/>
        <v>0.13657806401232669</v>
      </c>
      <c r="BL179" s="327">
        <f t="shared" si="34"/>
        <v>-0.13237678967879213</v>
      </c>
      <c r="BM179" s="327">
        <f t="shared" si="35"/>
        <v>7.8724615019359984E-2</v>
      </c>
      <c r="BN179" s="327">
        <f t="shared" si="36"/>
        <v>-7.4850380312153075E-2</v>
      </c>
    </row>
    <row r="180" spans="2:66" x14ac:dyDescent="0.3">
      <c r="B180" s="69">
        <v>42933</v>
      </c>
      <c r="C180" s="57">
        <v>38.058067400000006</v>
      </c>
      <c r="D180" s="57">
        <v>64898.8</v>
      </c>
      <c r="F180" s="48">
        <f t="shared" si="25"/>
        <v>2.6728525084775079E-2</v>
      </c>
      <c r="G180" s="48">
        <f t="shared" si="26"/>
        <v>3.275271082707687E-2</v>
      </c>
      <c r="I180" s="48">
        <f t="shared" si="27"/>
        <v>2.6377558208262031E-2</v>
      </c>
      <c r="J180" s="48">
        <f t="shared" si="28"/>
        <v>3.2227772154111448E-2</v>
      </c>
      <c r="P180" s="26">
        <f t="shared" si="29"/>
        <v>2.6377558208262031E-2</v>
      </c>
      <c r="Q180" s="26">
        <f t="shared" si="30"/>
        <v>3.2227772154111448E-2</v>
      </c>
      <c r="S180" s="69">
        <v>42975</v>
      </c>
      <c r="T180" s="48">
        <v>1.1928667456794001E-2</v>
      </c>
      <c r="U180" s="48">
        <v>3.2868420704677138E-2</v>
      </c>
      <c r="V180" s="300" t="s">
        <v>5881</v>
      </c>
      <c r="W180" s="300"/>
      <c r="X180" s="300"/>
      <c r="Y180" s="300"/>
      <c r="Z180" s="300"/>
      <c r="AA180" s="300"/>
      <c r="BI180" s="327">
        <f t="shared" si="31"/>
        <v>2.1006371667672825E-3</v>
      </c>
      <c r="BJ180" s="327">
        <f t="shared" si="32"/>
        <v>1.937117353603452E-3</v>
      </c>
      <c r="BK180" s="327">
        <f t="shared" si="33"/>
        <v>0.13657806401232669</v>
      </c>
      <c r="BL180" s="327">
        <f t="shared" si="34"/>
        <v>-0.13237678967879213</v>
      </c>
      <c r="BM180" s="327">
        <f t="shared" si="35"/>
        <v>7.8724615019359984E-2</v>
      </c>
      <c r="BN180" s="327">
        <f t="shared" si="36"/>
        <v>-7.4850380312153075E-2</v>
      </c>
    </row>
    <row r="181" spans="2:66" x14ac:dyDescent="0.3">
      <c r="B181" s="69">
        <v>42940</v>
      </c>
      <c r="C181" s="57">
        <v>37.581902200000002</v>
      </c>
      <c r="D181" s="57">
        <v>65048</v>
      </c>
      <c r="F181" s="48">
        <f t="shared" si="25"/>
        <v>-1.2511544398599805E-2</v>
      </c>
      <c r="G181" s="48">
        <f t="shared" si="26"/>
        <v>2.2989639253729877E-3</v>
      </c>
      <c r="I181" s="48">
        <f t="shared" si="27"/>
        <v>-1.259047280542255E-2</v>
      </c>
      <c r="J181" s="48">
        <f t="shared" si="28"/>
        <v>2.2963253510255963E-3</v>
      </c>
      <c r="P181" s="26">
        <f t="shared" si="29"/>
        <v>-1.259047280542255E-2</v>
      </c>
      <c r="Q181" s="26">
        <f t="shared" si="30"/>
        <v>2.2963253510255963E-3</v>
      </c>
      <c r="S181" s="69">
        <v>42982</v>
      </c>
      <c r="T181" s="48">
        <v>2.6306635893849867E-2</v>
      </c>
      <c r="U181" s="48">
        <v>9.5384057256603077E-3</v>
      </c>
      <c r="V181" s="300"/>
      <c r="W181" s="300"/>
      <c r="X181" s="300"/>
      <c r="Y181" s="300"/>
      <c r="Z181" s="300"/>
      <c r="AA181" s="300"/>
      <c r="BI181" s="327">
        <f t="shared" si="31"/>
        <v>2.1006371667672825E-3</v>
      </c>
      <c r="BJ181" s="327">
        <f t="shared" si="32"/>
        <v>1.937117353603452E-3</v>
      </c>
      <c r="BK181" s="327">
        <f t="shared" si="33"/>
        <v>0.13657806401232669</v>
      </c>
      <c r="BL181" s="327">
        <f t="shared" si="34"/>
        <v>-0.13237678967879213</v>
      </c>
      <c r="BM181" s="327">
        <f t="shared" si="35"/>
        <v>7.8724615019359984E-2</v>
      </c>
      <c r="BN181" s="327">
        <f t="shared" si="36"/>
        <v>-7.4850380312153075E-2</v>
      </c>
    </row>
    <row r="182" spans="2:66" x14ac:dyDescent="0.3">
      <c r="B182" s="69">
        <v>42947</v>
      </c>
      <c r="C182" s="57">
        <v>36.307117600000005</v>
      </c>
      <c r="D182" s="57">
        <v>65474.6</v>
      </c>
      <c r="F182" s="48">
        <f t="shared" si="25"/>
        <v>-3.3920172353596234E-2</v>
      </c>
      <c r="G182" s="48">
        <f t="shared" si="26"/>
        <v>6.5582339195671135E-3</v>
      </c>
      <c r="I182" s="48">
        <f t="shared" si="27"/>
        <v>-3.4508810868776114E-2</v>
      </c>
      <c r="J182" s="48">
        <f t="shared" si="28"/>
        <v>6.5368222675924667E-3</v>
      </c>
      <c r="P182" s="26">
        <f t="shared" si="29"/>
        <v>-3.4508810868776114E-2</v>
      </c>
      <c r="Q182" s="26">
        <f t="shared" si="30"/>
        <v>6.5368222675924667E-3</v>
      </c>
      <c r="S182" s="69">
        <v>42989</v>
      </c>
      <c r="T182" s="48">
        <v>3.1188427669986193E-2</v>
      </c>
      <c r="U182" s="48">
        <v>2.5158790096630228E-2</v>
      </c>
      <c r="V182" s="300"/>
      <c r="W182" s="300"/>
      <c r="X182" s="300"/>
      <c r="Y182" s="300"/>
      <c r="Z182" s="300"/>
      <c r="AA182" s="300"/>
      <c r="BI182" s="327">
        <f t="shared" si="31"/>
        <v>2.1006371667672825E-3</v>
      </c>
      <c r="BJ182" s="327">
        <f t="shared" si="32"/>
        <v>1.937117353603452E-3</v>
      </c>
      <c r="BK182" s="327">
        <f t="shared" si="33"/>
        <v>0.13657806401232669</v>
      </c>
      <c r="BL182" s="327">
        <f t="shared" si="34"/>
        <v>-0.13237678967879213</v>
      </c>
      <c r="BM182" s="327">
        <f t="shared" si="35"/>
        <v>7.8724615019359984E-2</v>
      </c>
      <c r="BN182" s="327">
        <f t="shared" si="36"/>
        <v>-7.4850380312153075E-2</v>
      </c>
    </row>
    <row r="183" spans="2:66" x14ac:dyDescent="0.3">
      <c r="B183" s="69">
        <v>42954</v>
      </c>
      <c r="C183" s="57">
        <v>36.5009254</v>
      </c>
      <c r="D183" s="57">
        <v>67053.399999999994</v>
      </c>
      <c r="F183" s="48">
        <f t="shared" si="25"/>
        <v>5.3380111892991078E-3</v>
      </c>
      <c r="G183" s="48">
        <f t="shared" si="26"/>
        <v>2.4113167548942549E-2</v>
      </c>
      <c r="I183" s="48">
        <f t="shared" si="27"/>
        <v>5.3238145065283467E-3</v>
      </c>
      <c r="J183" s="48">
        <f t="shared" si="28"/>
        <v>2.3827035695477138E-2</v>
      </c>
      <c r="P183" s="26">
        <f t="shared" si="29"/>
        <v>5.3238145065283467E-3</v>
      </c>
      <c r="Q183" s="26">
        <f t="shared" si="30"/>
        <v>2.3827035695477138E-2</v>
      </c>
      <c r="S183" s="69">
        <v>42996</v>
      </c>
      <c r="T183" s="48">
        <v>3.146612154208645E-3</v>
      </c>
      <c r="U183" s="48">
        <v>2.5690416149142664E-2</v>
      </c>
      <c r="V183" s="300"/>
      <c r="W183" s="300"/>
      <c r="X183" s="300"/>
      <c r="Y183" s="300"/>
      <c r="Z183" s="300"/>
      <c r="AA183" s="300"/>
      <c r="BI183" s="327">
        <f t="shared" si="31"/>
        <v>2.1006371667672825E-3</v>
      </c>
      <c r="BJ183" s="327">
        <f t="shared" si="32"/>
        <v>1.937117353603452E-3</v>
      </c>
      <c r="BK183" s="327">
        <f t="shared" si="33"/>
        <v>0.13657806401232669</v>
      </c>
      <c r="BL183" s="327">
        <f t="shared" si="34"/>
        <v>-0.13237678967879213</v>
      </c>
      <c r="BM183" s="327">
        <f t="shared" si="35"/>
        <v>7.8724615019359984E-2</v>
      </c>
      <c r="BN183" s="327">
        <f t="shared" si="36"/>
        <v>-7.4850380312153075E-2</v>
      </c>
    </row>
    <row r="184" spans="2:66" x14ac:dyDescent="0.3">
      <c r="B184" s="69">
        <v>42961</v>
      </c>
      <c r="C184" s="57">
        <v>35.620441999999997</v>
      </c>
      <c r="D184" s="57">
        <v>67641.2</v>
      </c>
      <c r="F184" s="48">
        <f t="shared" si="25"/>
        <v>-2.4122221295792223E-2</v>
      </c>
      <c r="G184" s="48">
        <f t="shared" si="26"/>
        <v>8.7661475779006182E-3</v>
      </c>
      <c r="I184" s="48">
        <f t="shared" si="27"/>
        <v>-2.441792714805914E-2</v>
      </c>
      <c r="J184" s="48">
        <f t="shared" si="28"/>
        <v>8.727947986071783E-3</v>
      </c>
      <c r="P184" s="26">
        <f t="shared" si="29"/>
        <v>-2.441792714805914E-2</v>
      </c>
      <c r="Q184" s="26">
        <f t="shared" si="30"/>
        <v>8.727947986071783E-3</v>
      </c>
      <c r="S184" s="69">
        <v>43003</v>
      </c>
      <c r="T184" s="48">
        <v>-1.5628757312486967E-2</v>
      </c>
      <c r="U184" s="48">
        <v>4.47191595358568E-3</v>
      </c>
      <c r="V184" s="300"/>
      <c r="W184" s="300"/>
      <c r="X184" s="300"/>
      <c r="Y184" s="300"/>
      <c r="Z184" s="300"/>
      <c r="AA184" s="300"/>
      <c r="BI184" s="327">
        <f t="shared" si="31"/>
        <v>2.1006371667672825E-3</v>
      </c>
      <c r="BJ184" s="327">
        <f t="shared" si="32"/>
        <v>1.937117353603452E-3</v>
      </c>
      <c r="BK184" s="327">
        <f t="shared" si="33"/>
        <v>0.13657806401232669</v>
      </c>
      <c r="BL184" s="327">
        <f t="shared" si="34"/>
        <v>-0.13237678967879213</v>
      </c>
      <c r="BM184" s="327">
        <f t="shared" si="35"/>
        <v>7.8724615019359984E-2</v>
      </c>
      <c r="BN184" s="327">
        <f t="shared" si="36"/>
        <v>-7.4850380312153075E-2</v>
      </c>
    </row>
    <row r="185" spans="2:66" x14ac:dyDescent="0.3">
      <c r="B185" s="69">
        <v>42968</v>
      </c>
      <c r="C185" s="57">
        <v>34.250421000000003</v>
      </c>
      <c r="D185" s="57">
        <v>68455.199999999997</v>
      </c>
      <c r="F185" s="48">
        <f t="shared" si="25"/>
        <v>-3.8461650756607568E-2</v>
      </c>
      <c r="G185" s="48">
        <f t="shared" si="26"/>
        <v>1.2034085734729638E-2</v>
      </c>
      <c r="I185" s="48">
        <f t="shared" si="27"/>
        <v>-3.922082994015999E-2</v>
      </c>
      <c r="J185" s="48">
        <f t="shared" si="28"/>
        <v>1.1962251854119884E-2</v>
      </c>
      <c r="P185" s="26">
        <f t="shared" si="29"/>
        <v>-3.922082994015999E-2</v>
      </c>
      <c r="Q185" s="26">
        <f t="shared" si="30"/>
        <v>1.1962251854119884E-2</v>
      </c>
      <c r="S185" s="69">
        <v>43010</v>
      </c>
      <c r="T185" s="48">
        <v>-2.4986667734509305E-2</v>
      </c>
      <c r="U185" s="48">
        <v>-1.8931975859989483E-2</v>
      </c>
      <c r="V185" s="300"/>
      <c r="W185" s="300"/>
      <c r="X185" s="300"/>
      <c r="Y185" s="300"/>
      <c r="Z185" s="300"/>
      <c r="AA185" s="300"/>
      <c r="BI185" s="327">
        <f t="shared" si="31"/>
        <v>2.1006371667672825E-3</v>
      </c>
      <c r="BJ185" s="327">
        <f t="shared" si="32"/>
        <v>1.937117353603452E-3</v>
      </c>
      <c r="BK185" s="327">
        <f t="shared" si="33"/>
        <v>0.13657806401232669</v>
      </c>
      <c r="BL185" s="327">
        <f t="shared" si="34"/>
        <v>-0.13237678967879213</v>
      </c>
      <c r="BM185" s="327">
        <f t="shared" si="35"/>
        <v>7.8724615019359984E-2</v>
      </c>
      <c r="BN185" s="327">
        <f t="shared" si="36"/>
        <v>-7.4850380312153075E-2</v>
      </c>
    </row>
    <row r="186" spans="2:66" x14ac:dyDescent="0.3">
      <c r="B186" s="69">
        <v>42975</v>
      </c>
      <c r="C186" s="57">
        <v>34.661429399999996</v>
      </c>
      <c r="D186" s="57">
        <v>70742.600000000006</v>
      </c>
      <c r="F186" s="48">
        <f t="shared" si="25"/>
        <v>1.2000097750623162E-2</v>
      </c>
      <c r="G186" s="48">
        <f t="shared" si="26"/>
        <v>3.3414554336266722E-2</v>
      </c>
      <c r="I186" s="48">
        <f t="shared" si="27"/>
        <v>1.1928667456794001E-2</v>
      </c>
      <c r="J186" s="48">
        <f t="shared" si="28"/>
        <v>3.2868420704677138E-2</v>
      </c>
      <c r="P186" s="26">
        <f t="shared" si="29"/>
        <v>1.1928667456794001E-2</v>
      </c>
      <c r="Q186" s="26">
        <f t="shared" si="30"/>
        <v>3.2868420704677138E-2</v>
      </c>
      <c r="S186" s="69">
        <v>43017</v>
      </c>
      <c r="T186" s="48">
        <v>2.7595756465896525E-2</v>
      </c>
      <c r="U186" s="48">
        <v>3.0363020192801127E-2</v>
      </c>
      <c r="V186" s="300"/>
      <c r="W186" s="300"/>
      <c r="X186" s="300"/>
      <c r="Y186" s="300"/>
      <c r="Z186" s="300"/>
      <c r="AA186" s="300"/>
      <c r="BI186" s="327">
        <f t="shared" si="31"/>
        <v>2.1006371667672825E-3</v>
      </c>
      <c r="BJ186" s="327">
        <f t="shared" si="32"/>
        <v>1.937117353603452E-3</v>
      </c>
      <c r="BK186" s="327">
        <f t="shared" si="33"/>
        <v>0.13657806401232669</v>
      </c>
      <c r="BL186" s="327">
        <f t="shared" si="34"/>
        <v>-0.13237678967879213</v>
      </c>
      <c r="BM186" s="327">
        <f t="shared" si="35"/>
        <v>7.8724615019359984E-2</v>
      </c>
      <c r="BN186" s="327">
        <f t="shared" si="36"/>
        <v>-7.4850380312153075E-2</v>
      </c>
    </row>
    <row r="187" spans="2:66" x14ac:dyDescent="0.3">
      <c r="B187" s="69">
        <v>42982</v>
      </c>
      <c r="C187" s="57">
        <v>35.5853544</v>
      </c>
      <c r="D187" s="57">
        <v>71420.600000000006</v>
      </c>
      <c r="F187" s="48">
        <f t="shared" si="25"/>
        <v>2.6655709703651276E-2</v>
      </c>
      <c r="G187" s="48">
        <f t="shared" si="26"/>
        <v>9.5840412990193524E-3</v>
      </c>
      <c r="I187" s="48">
        <f t="shared" si="27"/>
        <v>2.6306635893849867E-2</v>
      </c>
      <c r="J187" s="48">
        <f t="shared" si="28"/>
        <v>9.5384057256603077E-3</v>
      </c>
      <c r="P187" s="26">
        <f t="shared" si="29"/>
        <v>2.6306635893849867E-2</v>
      </c>
      <c r="Q187" s="26">
        <f t="shared" si="30"/>
        <v>9.5384057256603077E-3</v>
      </c>
      <c r="S187" s="69">
        <v>43024</v>
      </c>
      <c r="T187" s="48">
        <v>4.9408437359393731E-3</v>
      </c>
      <c r="U187" s="48">
        <v>6.6438227929153113E-3</v>
      </c>
      <c r="V187" s="300"/>
      <c r="W187" s="300"/>
      <c r="X187" s="300"/>
      <c r="Y187" s="300"/>
      <c r="Z187" s="300"/>
      <c r="AA187" s="300"/>
      <c r="BI187" s="327">
        <f t="shared" si="31"/>
        <v>2.1006371667672825E-3</v>
      </c>
      <c r="BJ187" s="327">
        <f t="shared" si="32"/>
        <v>1.937117353603452E-3</v>
      </c>
      <c r="BK187" s="327">
        <f t="shared" si="33"/>
        <v>0.13657806401232669</v>
      </c>
      <c r="BL187" s="327">
        <f t="shared" si="34"/>
        <v>-0.13237678967879213</v>
      </c>
      <c r="BM187" s="327">
        <f t="shared" si="35"/>
        <v>7.8724615019359984E-2</v>
      </c>
      <c r="BN187" s="327">
        <f t="shared" si="36"/>
        <v>-7.4850380312153075E-2</v>
      </c>
    </row>
    <row r="188" spans="2:66" x14ac:dyDescent="0.3">
      <c r="B188" s="69">
        <v>42989</v>
      </c>
      <c r="C188" s="57">
        <v>36.712694249999998</v>
      </c>
      <c r="D188" s="57">
        <v>73240.25</v>
      </c>
      <c r="F188" s="48">
        <f t="shared" si="25"/>
        <v>3.1679882609234378E-2</v>
      </c>
      <c r="G188" s="48">
        <f t="shared" si="26"/>
        <v>2.5477943338476416E-2</v>
      </c>
      <c r="I188" s="48">
        <f t="shared" si="27"/>
        <v>3.1188427669986193E-2</v>
      </c>
      <c r="J188" s="48">
        <f t="shared" si="28"/>
        <v>2.5158790096630228E-2</v>
      </c>
      <c r="P188" s="26">
        <f t="shared" si="29"/>
        <v>3.1188427669986193E-2</v>
      </c>
      <c r="Q188" s="26">
        <f t="shared" si="30"/>
        <v>2.5158790096630228E-2</v>
      </c>
      <c r="S188" s="69">
        <v>43031</v>
      </c>
      <c r="T188" s="48">
        <v>-3.725854317367925E-2</v>
      </c>
      <c r="U188" s="48">
        <v>-8.9385055143492639E-3</v>
      </c>
      <c r="V188" s="300"/>
      <c r="W188" s="300"/>
      <c r="X188" s="300"/>
      <c r="Y188" s="300"/>
      <c r="Z188" s="300"/>
      <c r="AA188" s="300"/>
      <c r="BI188" s="327">
        <f t="shared" si="31"/>
        <v>2.1006371667672825E-3</v>
      </c>
      <c r="BJ188" s="327">
        <f t="shared" si="32"/>
        <v>1.937117353603452E-3</v>
      </c>
      <c r="BK188" s="327">
        <f t="shared" si="33"/>
        <v>0.13657806401232669</v>
      </c>
      <c r="BL188" s="327">
        <f t="shared" si="34"/>
        <v>-0.13237678967879213</v>
      </c>
      <c r="BM188" s="327">
        <f t="shared" si="35"/>
        <v>7.8724615019359984E-2</v>
      </c>
      <c r="BN188" s="327">
        <f t="shared" si="36"/>
        <v>-7.4850380312153075E-2</v>
      </c>
    </row>
    <row r="189" spans="2:66" x14ac:dyDescent="0.3">
      <c r="B189" s="69">
        <v>42996</v>
      </c>
      <c r="C189" s="57">
        <v>36.828396799999993</v>
      </c>
      <c r="D189" s="57">
        <v>75146.2</v>
      </c>
      <c r="F189" s="48">
        <f t="shared" si="25"/>
        <v>3.1515679348430581E-3</v>
      </c>
      <c r="G189" s="48">
        <f t="shared" si="26"/>
        <v>2.6023259068613136E-2</v>
      </c>
      <c r="I189" s="48">
        <f t="shared" si="27"/>
        <v>3.146612154208645E-3</v>
      </c>
      <c r="J189" s="48">
        <f t="shared" si="28"/>
        <v>2.5690416149142664E-2</v>
      </c>
      <c r="P189" s="26">
        <f t="shared" si="29"/>
        <v>3.146612154208645E-3</v>
      </c>
      <c r="Q189" s="26">
        <f t="shared" si="30"/>
        <v>2.5690416149142664E-2</v>
      </c>
      <c r="S189" s="69">
        <v>43038</v>
      </c>
      <c r="T189" s="48">
        <v>-2.2042701268809448E-2</v>
      </c>
      <c r="U189" s="48">
        <v>-3.1187079232113243E-3</v>
      </c>
      <c r="V189" s="300"/>
      <c r="W189" s="300"/>
      <c r="X189" s="300"/>
      <c r="Y189" s="300"/>
      <c r="Z189" s="300"/>
      <c r="AA189" s="300"/>
      <c r="BI189" s="327">
        <f t="shared" si="31"/>
        <v>2.1006371667672825E-3</v>
      </c>
      <c r="BJ189" s="327">
        <f t="shared" si="32"/>
        <v>1.937117353603452E-3</v>
      </c>
      <c r="BK189" s="327">
        <f t="shared" si="33"/>
        <v>0.13657806401232669</v>
      </c>
      <c r="BL189" s="327">
        <f t="shared" si="34"/>
        <v>-0.13237678967879213</v>
      </c>
      <c r="BM189" s="327">
        <f t="shared" si="35"/>
        <v>7.8724615019359984E-2</v>
      </c>
      <c r="BN189" s="327">
        <f t="shared" si="36"/>
        <v>-7.4850380312153075E-2</v>
      </c>
    </row>
    <row r="190" spans="2:66" x14ac:dyDescent="0.3">
      <c r="B190" s="69">
        <v>43003</v>
      </c>
      <c r="C190" s="57">
        <v>36.257289199999995</v>
      </c>
      <c r="D190" s="57">
        <v>75483</v>
      </c>
      <c r="F190" s="48">
        <f t="shared" si="25"/>
        <v>-1.5507262048398474E-2</v>
      </c>
      <c r="G190" s="48">
        <f t="shared" si="26"/>
        <v>4.4819298913318928E-3</v>
      </c>
      <c r="I190" s="48">
        <f t="shared" si="27"/>
        <v>-1.5628757312486967E-2</v>
      </c>
      <c r="J190" s="48">
        <f t="shared" si="28"/>
        <v>4.47191595358568E-3</v>
      </c>
      <c r="P190" s="26">
        <f t="shared" si="29"/>
        <v>-1.5628757312486967E-2</v>
      </c>
      <c r="Q190" s="26">
        <f t="shared" si="30"/>
        <v>4.47191595358568E-3</v>
      </c>
      <c r="S190" s="69">
        <v>43045</v>
      </c>
      <c r="T190" s="48">
        <v>-1.3098672743529894E-2</v>
      </c>
      <c r="U190" s="48">
        <v>-2.4651297169928268E-2</v>
      </c>
      <c r="V190" s="300"/>
      <c r="W190" s="300"/>
      <c r="X190" s="300"/>
      <c r="Y190" s="300"/>
      <c r="Z190" s="300"/>
      <c r="AA190" s="300"/>
      <c r="BI190" s="327">
        <f t="shared" si="31"/>
        <v>2.1006371667672825E-3</v>
      </c>
      <c r="BJ190" s="327">
        <f t="shared" si="32"/>
        <v>1.937117353603452E-3</v>
      </c>
      <c r="BK190" s="327">
        <f t="shared" si="33"/>
        <v>0.13657806401232669</v>
      </c>
      <c r="BL190" s="327">
        <f t="shared" si="34"/>
        <v>-0.13237678967879213</v>
      </c>
      <c r="BM190" s="327">
        <f t="shared" si="35"/>
        <v>7.8724615019359984E-2</v>
      </c>
      <c r="BN190" s="327">
        <f t="shared" si="36"/>
        <v>-7.4850380312153075E-2</v>
      </c>
    </row>
    <row r="191" spans="2:66" x14ac:dyDescent="0.3">
      <c r="B191" s="69">
        <v>43010</v>
      </c>
      <c r="C191" s="57">
        <v>35.362565000000004</v>
      </c>
      <c r="D191" s="57">
        <v>74067.399999999994</v>
      </c>
      <c r="F191" s="48">
        <f t="shared" si="25"/>
        <v>-2.467708479430375E-2</v>
      </c>
      <c r="G191" s="48">
        <f t="shared" si="26"/>
        <v>-1.8753891604732287E-2</v>
      </c>
      <c r="I191" s="48">
        <f t="shared" si="27"/>
        <v>-2.4986667734509305E-2</v>
      </c>
      <c r="J191" s="48">
        <f t="shared" si="28"/>
        <v>-1.8931975859989483E-2</v>
      </c>
      <c r="P191" s="26">
        <f t="shared" si="29"/>
        <v>-2.4986667734509305E-2</v>
      </c>
      <c r="Q191" s="26">
        <f t="shared" si="30"/>
        <v>-1.8931975859989483E-2</v>
      </c>
      <c r="S191" s="69">
        <v>43052</v>
      </c>
      <c r="T191" s="48">
        <v>-1.3297450090856948E-2</v>
      </c>
      <c r="U191" s="48">
        <v>-1.6596790174541253E-2</v>
      </c>
      <c r="V191" s="300"/>
      <c r="W191" s="300"/>
      <c r="X191" s="300"/>
      <c r="Y191" s="300"/>
      <c r="Z191" s="300"/>
      <c r="AA191" s="300"/>
      <c r="BI191" s="327">
        <f t="shared" si="31"/>
        <v>2.1006371667672825E-3</v>
      </c>
      <c r="BJ191" s="327">
        <f t="shared" si="32"/>
        <v>1.937117353603452E-3</v>
      </c>
      <c r="BK191" s="327">
        <f t="shared" si="33"/>
        <v>0.13657806401232669</v>
      </c>
      <c r="BL191" s="327">
        <f t="shared" si="34"/>
        <v>-0.13237678967879213</v>
      </c>
      <c r="BM191" s="327">
        <f t="shared" si="35"/>
        <v>7.8724615019359984E-2</v>
      </c>
      <c r="BN191" s="327">
        <f t="shared" si="36"/>
        <v>-7.4850380312153075E-2</v>
      </c>
    </row>
    <row r="192" spans="2:66" x14ac:dyDescent="0.3">
      <c r="B192" s="69">
        <v>43017</v>
      </c>
      <c r="C192" s="57">
        <v>36.352011200000007</v>
      </c>
      <c r="D192" s="57">
        <v>76350.8</v>
      </c>
      <c r="F192" s="48">
        <f t="shared" si="25"/>
        <v>2.7980046130703595E-2</v>
      </c>
      <c r="G192" s="48">
        <f t="shared" si="26"/>
        <v>3.0828677663857551E-2</v>
      </c>
      <c r="I192" s="48">
        <f t="shared" si="27"/>
        <v>2.7595756465896525E-2</v>
      </c>
      <c r="J192" s="48">
        <f t="shared" si="28"/>
        <v>3.0363020192801127E-2</v>
      </c>
      <c r="P192" s="26">
        <f t="shared" si="29"/>
        <v>2.7595756465896525E-2</v>
      </c>
      <c r="Q192" s="26">
        <f t="shared" si="30"/>
        <v>3.0363020192801127E-2</v>
      </c>
      <c r="S192" s="69">
        <v>43059</v>
      </c>
      <c r="T192" s="48">
        <v>5.8209654153805841E-3</v>
      </c>
      <c r="U192" s="48">
        <v>-8.4247580196401255E-3</v>
      </c>
      <c r="V192" s="300"/>
      <c r="W192" s="300"/>
      <c r="X192" s="300"/>
      <c r="Y192" s="300"/>
      <c r="Z192" s="300"/>
      <c r="AA192" s="300"/>
      <c r="BI192" s="327">
        <f t="shared" si="31"/>
        <v>2.1006371667672825E-3</v>
      </c>
      <c r="BJ192" s="327">
        <f t="shared" si="32"/>
        <v>1.937117353603452E-3</v>
      </c>
      <c r="BK192" s="327">
        <f t="shared" si="33"/>
        <v>0.13657806401232669</v>
      </c>
      <c r="BL192" s="327">
        <f t="shared" si="34"/>
        <v>-0.13237678967879213</v>
      </c>
      <c r="BM192" s="327">
        <f t="shared" si="35"/>
        <v>7.8724615019359984E-2</v>
      </c>
      <c r="BN192" s="327">
        <f t="shared" si="36"/>
        <v>-7.4850380312153075E-2</v>
      </c>
    </row>
    <row r="193" spans="2:66" x14ac:dyDescent="0.3">
      <c r="B193" s="69">
        <v>43024</v>
      </c>
      <c r="C193" s="57">
        <v>36.532065250000002</v>
      </c>
      <c r="D193" s="57">
        <v>76859.75</v>
      </c>
      <c r="F193" s="48">
        <f t="shared" si="25"/>
        <v>4.9530698318005495E-3</v>
      </c>
      <c r="G193" s="48">
        <f t="shared" si="26"/>
        <v>6.6659419416692511E-3</v>
      </c>
      <c r="I193" s="48">
        <f t="shared" si="27"/>
        <v>4.9408437359393731E-3</v>
      </c>
      <c r="J193" s="48">
        <f t="shared" si="28"/>
        <v>6.6438227929153113E-3</v>
      </c>
      <c r="P193" s="26">
        <f t="shared" si="29"/>
        <v>4.9408437359393731E-3</v>
      </c>
      <c r="Q193" s="26">
        <f t="shared" si="30"/>
        <v>6.6438227929153113E-3</v>
      </c>
      <c r="S193" s="69">
        <v>43066</v>
      </c>
      <c r="T193" s="48">
        <v>7.8222424969414311E-2</v>
      </c>
      <c r="U193" s="48">
        <v>2.8711611652666901E-2</v>
      </c>
      <c r="V193" s="300"/>
      <c r="W193" s="300"/>
      <c r="X193" s="300"/>
      <c r="Y193" s="300"/>
      <c r="Z193" s="300"/>
      <c r="AA193" s="300"/>
      <c r="BI193" s="327">
        <f t="shared" si="31"/>
        <v>2.1006371667672825E-3</v>
      </c>
      <c r="BJ193" s="327">
        <f t="shared" si="32"/>
        <v>1.937117353603452E-3</v>
      </c>
      <c r="BK193" s="327">
        <f t="shared" si="33"/>
        <v>0.13657806401232669</v>
      </c>
      <c r="BL193" s="327">
        <f t="shared" si="34"/>
        <v>-0.13237678967879213</v>
      </c>
      <c r="BM193" s="327">
        <f t="shared" si="35"/>
        <v>7.8724615019359984E-2</v>
      </c>
      <c r="BN193" s="327">
        <f t="shared" si="36"/>
        <v>-7.4850380312153075E-2</v>
      </c>
    </row>
    <row r="194" spans="2:66" x14ac:dyDescent="0.3">
      <c r="B194" s="69">
        <v>43031</v>
      </c>
      <c r="C194" s="57">
        <v>35.195978600000004</v>
      </c>
      <c r="D194" s="57">
        <v>76175.8</v>
      </c>
      <c r="F194" s="48">
        <f t="shared" si="25"/>
        <v>-3.6572984331894487E-2</v>
      </c>
      <c r="G194" s="48">
        <f t="shared" si="26"/>
        <v>-8.8986758348810202E-3</v>
      </c>
      <c r="I194" s="48">
        <f t="shared" si="27"/>
        <v>-3.725854317367925E-2</v>
      </c>
      <c r="J194" s="48">
        <f t="shared" si="28"/>
        <v>-8.9385055143492639E-3</v>
      </c>
      <c r="P194" s="26">
        <f t="shared" si="29"/>
        <v>-3.725854317367925E-2</v>
      </c>
      <c r="Q194" s="26">
        <f t="shared" si="30"/>
        <v>-8.9385055143492639E-3</v>
      </c>
      <c r="S194" s="69">
        <v>43073</v>
      </c>
      <c r="T194" s="48">
        <v>-2.5546712779321266E-2</v>
      </c>
      <c r="U194" s="48">
        <v>-2.0794736117194138E-2</v>
      </c>
      <c r="V194" s="300"/>
      <c r="W194" s="300"/>
      <c r="X194" s="300"/>
      <c r="Y194" s="300"/>
      <c r="Z194" s="300"/>
      <c r="AA194" s="300"/>
      <c r="BI194" s="327">
        <f t="shared" si="31"/>
        <v>2.1006371667672825E-3</v>
      </c>
      <c r="BJ194" s="327">
        <f t="shared" si="32"/>
        <v>1.937117353603452E-3</v>
      </c>
      <c r="BK194" s="327">
        <f t="shared" si="33"/>
        <v>0.13657806401232669</v>
      </c>
      <c r="BL194" s="327">
        <f t="shared" si="34"/>
        <v>-0.13237678967879213</v>
      </c>
      <c r="BM194" s="327">
        <f t="shared" si="35"/>
        <v>7.8724615019359984E-2</v>
      </c>
      <c r="BN194" s="327">
        <f t="shared" si="36"/>
        <v>-7.4850380312153075E-2</v>
      </c>
    </row>
    <row r="195" spans="2:66" x14ac:dyDescent="0.3">
      <c r="B195" s="69">
        <v>43038</v>
      </c>
      <c r="C195" s="57">
        <v>34.428652200000002</v>
      </c>
      <c r="D195" s="57">
        <v>75938.600000000006</v>
      </c>
      <c r="F195" s="48">
        <f t="shared" si="25"/>
        <v>-2.1801536156178969E-2</v>
      </c>
      <c r="G195" s="48">
        <f t="shared" si="26"/>
        <v>-3.1138498053187025E-3</v>
      </c>
      <c r="I195" s="48">
        <f t="shared" si="27"/>
        <v>-2.2042701268809448E-2</v>
      </c>
      <c r="J195" s="48">
        <f t="shared" si="28"/>
        <v>-3.1187079232113243E-3</v>
      </c>
      <c r="P195" s="26">
        <f t="shared" si="29"/>
        <v>-2.2042701268809448E-2</v>
      </c>
      <c r="Q195" s="26">
        <f t="shared" si="30"/>
        <v>-3.1187079232113243E-3</v>
      </c>
      <c r="S195" s="69">
        <v>43080</v>
      </c>
      <c r="T195" s="48">
        <v>1.4480160048535119E-2</v>
      </c>
      <c r="U195" s="48">
        <v>-9.1209048106208183E-4</v>
      </c>
      <c r="V195" s="300"/>
      <c r="W195" s="300"/>
      <c r="X195" s="300"/>
      <c r="Y195" s="300"/>
      <c r="Z195" s="300"/>
      <c r="AA195" s="300"/>
      <c r="BI195" s="327">
        <f t="shared" si="31"/>
        <v>2.1006371667672825E-3</v>
      </c>
      <c r="BJ195" s="327">
        <f t="shared" si="32"/>
        <v>1.937117353603452E-3</v>
      </c>
      <c r="BK195" s="327">
        <f t="shared" si="33"/>
        <v>0.13657806401232669</v>
      </c>
      <c r="BL195" s="327">
        <f t="shared" si="34"/>
        <v>-0.13237678967879213</v>
      </c>
      <c r="BM195" s="327">
        <f t="shared" si="35"/>
        <v>7.8724615019359984E-2</v>
      </c>
      <c r="BN195" s="327">
        <f t="shared" si="36"/>
        <v>-7.4850380312153075E-2</v>
      </c>
    </row>
    <row r="196" spans="2:66" x14ac:dyDescent="0.3">
      <c r="B196" s="69">
        <v>43045</v>
      </c>
      <c r="C196" s="57">
        <v>33.980623250000001</v>
      </c>
      <c r="D196" s="57">
        <v>74089.5</v>
      </c>
      <c r="F196" s="48">
        <f t="shared" si="25"/>
        <v>-1.3013258474289024E-2</v>
      </c>
      <c r="G196" s="48">
        <f t="shared" si="26"/>
        <v>-2.4349935342500517E-2</v>
      </c>
      <c r="I196" s="48">
        <f t="shared" si="27"/>
        <v>-1.3098672743529894E-2</v>
      </c>
      <c r="J196" s="48">
        <f t="shared" si="28"/>
        <v>-2.4651297169928268E-2</v>
      </c>
      <c r="P196" s="26">
        <f t="shared" si="29"/>
        <v>-1.3098672743529894E-2</v>
      </c>
      <c r="Q196" s="26">
        <f t="shared" si="30"/>
        <v>-2.4651297169928268E-2</v>
      </c>
      <c r="S196" s="69">
        <v>43087</v>
      </c>
      <c r="T196" s="48">
        <v>-1.0949114009908133E-2</v>
      </c>
      <c r="U196" s="48">
        <v>2.8735612523834099E-3</v>
      </c>
      <c r="V196" s="300"/>
      <c r="W196" s="300"/>
      <c r="X196" s="300"/>
      <c r="Y196" s="300"/>
      <c r="Z196" s="300"/>
      <c r="AA196" s="300"/>
      <c r="BI196" s="327">
        <f t="shared" si="31"/>
        <v>2.1006371667672825E-3</v>
      </c>
      <c r="BJ196" s="327">
        <f t="shared" si="32"/>
        <v>1.937117353603452E-3</v>
      </c>
      <c r="BK196" s="327">
        <f t="shared" si="33"/>
        <v>0.13657806401232669</v>
      </c>
      <c r="BL196" s="327">
        <f t="shared" si="34"/>
        <v>-0.13237678967879213</v>
      </c>
      <c r="BM196" s="327">
        <f t="shared" si="35"/>
        <v>7.8724615019359984E-2</v>
      </c>
      <c r="BN196" s="327">
        <f t="shared" si="36"/>
        <v>-7.4850380312153075E-2</v>
      </c>
    </row>
    <row r="197" spans="2:66" x14ac:dyDescent="0.3">
      <c r="B197" s="69">
        <v>43052</v>
      </c>
      <c r="C197" s="57">
        <v>33.531758600000003</v>
      </c>
      <c r="D197" s="57">
        <v>72870</v>
      </c>
      <c r="F197" s="48">
        <f t="shared" si="25"/>
        <v>-1.320942958278426E-2</v>
      </c>
      <c r="G197" s="48">
        <f t="shared" si="26"/>
        <v>-1.6459822242018141E-2</v>
      </c>
      <c r="I197" s="48">
        <f t="shared" si="27"/>
        <v>-1.3297450090856948E-2</v>
      </c>
      <c r="J197" s="48">
        <f t="shared" si="28"/>
        <v>-1.6596790174541253E-2</v>
      </c>
      <c r="P197" s="26">
        <f t="shared" si="29"/>
        <v>-1.3297450090856948E-2</v>
      </c>
      <c r="Q197" s="26">
        <f t="shared" si="30"/>
        <v>-1.6596790174541253E-2</v>
      </c>
      <c r="S197" s="69">
        <v>43094</v>
      </c>
      <c r="T197" s="48">
        <v>4.0958490997959002E-3</v>
      </c>
      <c r="U197" s="48">
        <v>1.5173570101991742E-2</v>
      </c>
      <c r="V197" s="300"/>
      <c r="W197" s="300"/>
      <c r="X197" s="300"/>
      <c r="Y197" s="300"/>
      <c r="Z197" s="300"/>
      <c r="AA197" s="300"/>
      <c r="BI197" s="327">
        <f t="shared" si="31"/>
        <v>2.1006371667672825E-3</v>
      </c>
      <c r="BJ197" s="327">
        <f t="shared" si="32"/>
        <v>1.937117353603452E-3</v>
      </c>
      <c r="BK197" s="327">
        <f t="shared" si="33"/>
        <v>0.13657806401232669</v>
      </c>
      <c r="BL197" s="327">
        <f t="shared" si="34"/>
        <v>-0.13237678967879213</v>
      </c>
      <c r="BM197" s="327">
        <f t="shared" si="35"/>
        <v>7.8724615019359984E-2</v>
      </c>
      <c r="BN197" s="327">
        <f t="shared" si="36"/>
        <v>-7.4850380312153075E-2</v>
      </c>
    </row>
    <row r="198" spans="2:66" x14ac:dyDescent="0.3">
      <c r="B198" s="69">
        <v>43059</v>
      </c>
      <c r="C198" s="57">
        <v>33.727515000000004</v>
      </c>
      <c r="D198" s="57">
        <v>72258.666666666672</v>
      </c>
      <c r="F198" s="48">
        <f t="shared" si="25"/>
        <v>5.837940155038579E-3</v>
      </c>
      <c r="G198" s="48">
        <f t="shared" si="26"/>
        <v>-8.3893691962855232E-3</v>
      </c>
      <c r="I198" s="48">
        <f t="shared" si="27"/>
        <v>5.8209654153805841E-3</v>
      </c>
      <c r="J198" s="48">
        <f t="shared" si="28"/>
        <v>-8.4247580196401255E-3</v>
      </c>
      <c r="P198" s="26">
        <f t="shared" si="29"/>
        <v>5.8209654153805841E-3</v>
      </c>
      <c r="Q198" s="26">
        <f t="shared" si="30"/>
        <v>-8.4247580196401255E-3</v>
      </c>
      <c r="S198" s="69">
        <v>43101</v>
      </c>
      <c r="T198" s="48">
        <v>3.2817057343088367E-2</v>
      </c>
      <c r="U198" s="48">
        <v>2.7285977874601498E-2</v>
      </c>
      <c r="V198" s="300"/>
      <c r="W198" s="300"/>
      <c r="X198" s="300"/>
      <c r="Y198" s="300"/>
      <c r="Z198" s="300"/>
      <c r="AA198" s="300"/>
      <c r="BI198" s="327">
        <f t="shared" si="31"/>
        <v>2.1006371667672825E-3</v>
      </c>
      <c r="BJ198" s="327">
        <f t="shared" si="32"/>
        <v>1.937117353603452E-3</v>
      </c>
      <c r="BK198" s="327">
        <f t="shared" si="33"/>
        <v>0.13657806401232669</v>
      </c>
      <c r="BL198" s="327">
        <f t="shared" si="34"/>
        <v>-0.13237678967879213</v>
      </c>
      <c r="BM198" s="327">
        <f t="shared" si="35"/>
        <v>7.8724615019359984E-2</v>
      </c>
      <c r="BN198" s="327">
        <f t="shared" si="36"/>
        <v>-7.4850380312153075E-2</v>
      </c>
    </row>
    <row r="199" spans="2:66" x14ac:dyDescent="0.3">
      <c r="B199" s="69">
        <v>43066</v>
      </c>
      <c r="C199" s="57">
        <v>36.471692000000004</v>
      </c>
      <c r="D199" s="57">
        <v>74363.399999999994</v>
      </c>
      <c r="F199" s="48">
        <f t="shared" si="25"/>
        <v>8.1363154089472589E-2</v>
      </c>
      <c r="G199" s="48">
        <f t="shared" si="26"/>
        <v>2.912776322102073E-2</v>
      </c>
      <c r="I199" s="48">
        <f t="shared" si="27"/>
        <v>7.8222424969414311E-2</v>
      </c>
      <c r="J199" s="48">
        <f t="shared" si="28"/>
        <v>2.8711611652666901E-2</v>
      </c>
      <c r="P199" s="26">
        <f t="shared" si="29"/>
        <v>7.8222424969414311E-2</v>
      </c>
      <c r="Q199" s="26">
        <f t="shared" si="30"/>
        <v>2.8711611652666901E-2</v>
      </c>
      <c r="S199" s="69">
        <v>43108</v>
      </c>
      <c r="T199" s="48">
        <v>-3.904975638942541E-3</v>
      </c>
      <c r="U199" s="48">
        <v>3.1738273556156667E-2</v>
      </c>
      <c r="V199" s="300"/>
      <c r="W199" s="300"/>
      <c r="X199" s="300"/>
      <c r="Y199" s="300"/>
      <c r="Z199" s="300"/>
      <c r="AA199" s="300"/>
      <c r="BI199" s="327">
        <f t="shared" si="31"/>
        <v>2.1006371667672825E-3</v>
      </c>
      <c r="BJ199" s="327">
        <f t="shared" si="32"/>
        <v>1.937117353603452E-3</v>
      </c>
      <c r="BK199" s="327">
        <f t="shared" si="33"/>
        <v>0.13657806401232669</v>
      </c>
      <c r="BL199" s="327">
        <f t="shared" si="34"/>
        <v>-0.13237678967879213</v>
      </c>
      <c r="BM199" s="327">
        <f t="shared" si="35"/>
        <v>7.8724615019359984E-2</v>
      </c>
      <c r="BN199" s="327">
        <f t="shared" si="36"/>
        <v>-7.4850380312153075E-2</v>
      </c>
    </row>
    <row r="200" spans="2:66" x14ac:dyDescent="0.3">
      <c r="B200" s="69">
        <v>43073</v>
      </c>
      <c r="C200" s="57">
        <v>35.551760799999997</v>
      </c>
      <c r="D200" s="57">
        <v>72833</v>
      </c>
      <c r="F200" s="48">
        <f t="shared" si="25"/>
        <v>-2.5223156633369492E-2</v>
      </c>
      <c r="G200" s="48">
        <f t="shared" si="26"/>
        <v>-2.0580016513499833E-2</v>
      </c>
      <c r="I200" s="48">
        <f t="shared" si="27"/>
        <v>-2.5546712779321266E-2</v>
      </c>
      <c r="J200" s="48">
        <f t="shared" si="28"/>
        <v>-2.0794736117194138E-2</v>
      </c>
      <c r="P200" s="26">
        <f t="shared" si="29"/>
        <v>-2.5546712779321266E-2</v>
      </c>
      <c r="Q200" s="26">
        <f t="shared" si="30"/>
        <v>-2.0794736117194138E-2</v>
      </c>
      <c r="S200" s="69">
        <v>43115</v>
      </c>
      <c r="T200" s="48">
        <v>3.4046288000201107E-3</v>
      </c>
      <c r="U200" s="48">
        <v>6.4628119950170693E-3</v>
      </c>
      <c r="V200" s="300"/>
      <c r="W200" s="300"/>
      <c r="X200" s="300"/>
      <c r="Y200" s="300"/>
      <c r="Z200" s="300"/>
      <c r="AA200" s="300"/>
      <c r="BI200" s="327">
        <f t="shared" si="31"/>
        <v>2.1006371667672825E-3</v>
      </c>
      <c r="BJ200" s="327">
        <f t="shared" si="32"/>
        <v>1.937117353603452E-3</v>
      </c>
      <c r="BK200" s="327">
        <f t="shared" si="33"/>
        <v>0.13657806401232669</v>
      </c>
      <c r="BL200" s="327">
        <f t="shared" si="34"/>
        <v>-0.13237678967879213</v>
      </c>
      <c r="BM200" s="327">
        <f t="shared" si="35"/>
        <v>7.8724615019359984E-2</v>
      </c>
      <c r="BN200" s="327">
        <f t="shared" si="36"/>
        <v>-7.4850380312153075E-2</v>
      </c>
    </row>
    <row r="201" spans="2:66" x14ac:dyDescent="0.3">
      <c r="B201" s="69">
        <v>43080</v>
      </c>
      <c r="C201" s="57">
        <v>36.070301200000003</v>
      </c>
      <c r="D201" s="57">
        <v>72766.600000000006</v>
      </c>
      <c r="F201" s="48">
        <f t="shared" si="25"/>
        <v>1.4585505424530298E-2</v>
      </c>
      <c r="G201" s="48">
        <f t="shared" si="26"/>
        <v>-9.1167465297314898E-4</v>
      </c>
      <c r="I201" s="48">
        <f t="shared" si="27"/>
        <v>1.4480160048535119E-2</v>
      </c>
      <c r="J201" s="48">
        <f t="shared" si="28"/>
        <v>-9.1209048106208183E-4</v>
      </c>
      <c r="P201" s="26">
        <f t="shared" si="29"/>
        <v>1.4480160048535119E-2</v>
      </c>
      <c r="Q201" s="26">
        <f t="shared" si="30"/>
        <v>-9.1209048106208183E-4</v>
      </c>
      <c r="S201" s="69">
        <v>43122</v>
      </c>
      <c r="T201" s="48">
        <v>2.0279019988780352E-2</v>
      </c>
      <c r="U201" s="48">
        <v>2.335909110394525E-2</v>
      </c>
      <c r="V201" s="300"/>
      <c r="W201" s="300"/>
      <c r="X201" s="300"/>
      <c r="Y201" s="300"/>
      <c r="Z201" s="300"/>
      <c r="AA201" s="300"/>
      <c r="BI201" s="327">
        <f t="shared" si="31"/>
        <v>2.1006371667672825E-3</v>
      </c>
      <c r="BJ201" s="327">
        <f t="shared" si="32"/>
        <v>1.937117353603452E-3</v>
      </c>
      <c r="BK201" s="327">
        <f t="shared" si="33"/>
        <v>0.13657806401232669</v>
      </c>
      <c r="BL201" s="327">
        <f t="shared" si="34"/>
        <v>-0.13237678967879213</v>
      </c>
      <c r="BM201" s="327">
        <f t="shared" si="35"/>
        <v>7.8724615019359984E-2</v>
      </c>
      <c r="BN201" s="327">
        <f t="shared" si="36"/>
        <v>-7.4850380312153075E-2</v>
      </c>
    </row>
    <row r="202" spans="2:66" x14ac:dyDescent="0.3">
      <c r="B202" s="69">
        <v>43087</v>
      </c>
      <c r="C202" s="57">
        <v>35.677517600000002</v>
      </c>
      <c r="D202" s="57">
        <v>72976</v>
      </c>
      <c r="F202" s="48">
        <f t="shared" si="25"/>
        <v>-1.0889390632535134E-2</v>
      </c>
      <c r="G202" s="48">
        <f t="shared" si="26"/>
        <v>2.8776938870305191E-3</v>
      </c>
      <c r="I202" s="48">
        <f t="shared" si="27"/>
        <v>-1.0949114009908133E-2</v>
      </c>
      <c r="J202" s="48">
        <f t="shared" si="28"/>
        <v>2.8735612523834099E-3</v>
      </c>
      <c r="P202" s="26">
        <f t="shared" si="29"/>
        <v>-1.0949114009908133E-2</v>
      </c>
      <c r="Q202" s="26">
        <f t="shared" si="30"/>
        <v>2.8735612523834099E-3</v>
      </c>
      <c r="S202" s="69">
        <v>43129</v>
      </c>
      <c r="T202" s="48">
        <v>3.0586320500472133E-2</v>
      </c>
      <c r="U202" s="48">
        <v>3.2452229715975375E-2</v>
      </c>
      <c r="V202" s="300"/>
      <c r="W202" s="300"/>
      <c r="X202" s="300"/>
      <c r="Y202" s="300"/>
      <c r="Z202" s="300"/>
      <c r="AA202" s="300"/>
      <c r="BI202" s="327">
        <f t="shared" si="31"/>
        <v>2.1006371667672825E-3</v>
      </c>
      <c r="BJ202" s="327">
        <f t="shared" si="32"/>
        <v>1.937117353603452E-3</v>
      </c>
      <c r="BK202" s="327">
        <f t="shared" si="33"/>
        <v>0.13657806401232669</v>
      </c>
      <c r="BL202" s="327">
        <f t="shared" si="34"/>
        <v>-0.13237678967879213</v>
      </c>
      <c r="BM202" s="327">
        <f t="shared" si="35"/>
        <v>7.8724615019359984E-2</v>
      </c>
      <c r="BN202" s="327">
        <f t="shared" si="36"/>
        <v>-7.4850380312153075E-2</v>
      </c>
    </row>
    <row r="203" spans="2:66" x14ac:dyDescent="0.3">
      <c r="B203" s="69">
        <v>43094</v>
      </c>
      <c r="C203" s="57">
        <v>35.823947000000004</v>
      </c>
      <c r="D203" s="57">
        <v>74091.75</v>
      </c>
      <c r="F203" s="48">
        <f t="shared" si="25"/>
        <v>4.1042485534363848E-3</v>
      </c>
      <c r="G203" s="48">
        <f t="shared" si="26"/>
        <v>1.5289273185704833E-2</v>
      </c>
      <c r="I203" s="48">
        <f t="shared" si="27"/>
        <v>4.0958490997959002E-3</v>
      </c>
      <c r="J203" s="48">
        <f t="shared" si="28"/>
        <v>1.5173570101991742E-2</v>
      </c>
      <c r="P203" s="26">
        <f t="shared" si="29"/>
        <v>4.0958490997959002E-3</v>
      </c>
      <c r="Q203" s="26">
        <f t="shared" si="30"/>
        <v>1.5173570101991742E-2</v>
      </c>
      <c r="S203" s="69">
        <v>43136</v>
      </c>
      <c r="T203" s="48">
        <v>-5.1350763284250872E-3</v>
      </c>
      <c r="U203" s="48">
        <v>6.0981630848041188E-3</v>
      </c>
      <c r="V203" s="300"/>
      <c r="W203" s="300"/>
      <c r="X203" s="300"/>
      <c r="Y203" s="300"/>
      <c r="Z203" s="300"/>
      <c r="AA203" s="300"/>
      <c r="BI203" s="327">
        <f t="shared" si="31"/>
        <v>2.1006371667672825E-3</v>
      </c>
      <c r="BJ203" s="327">
        <f t="shared" si="32"/>
        <v>1.937117353603452E-3</v>
      </c>
      <c r="BK203" s="327">
        <f t="shared" si="33"/>
        <v>0.13657806401232669</v>
      </c>
      <c r="BL203" s="327">
        <f t="shared" si="34"/>
        <v>-0.13237678967879213</v>
      </c>
      <c r="BM203" s="327">
        <f t="shared" si="35"/>
        <v>7.8724615019359984E-2</v>
      </c>
      <c r="BN203" s="327">
        <f t="shared" si="36"/>
        <v>-7.4850380312153075E-2</v>
      </c>
    </row>
    <row r="204" spans="2:66" x14ac:dyDescent="0.3">
      <c r="B204" s="69">
        <v>43101</v>
      </c>
      <c r="C204" s="57">
        <v>37.01908675</v>
      </c>
      <c r="D204" s="57">
        <v>76141.25</v>
      </c>
      <c r="F204" s="48">
        <f t="shared" si="25"/>
        <v>3.3361476053992423E-2</v>
      </c>
      <c r="G204" s="48">
        <f t="shared" si="26"/>
        <v>2.7661649238950314E-2</v>
      </c>
      <c r="I204" s="48">
        <f t="shared" si="27"/>
        <v>3.2817057343088367E-2</v>
      </c>
      <c r="J204" s="48">
        <f t="shared" si="28"/>
        <v>2.7285977874601498E-2</v>
      </c>
      <c r="P204" s="26">
        <f t="shared" si="29"/>
        <v>3.2817057343088367E-2</v>
      </c>
      <c r="Q204" s="26">
        <f t="shared" si="30"/>
        <v>2.7285977874601498E-2</v>
      </c>
      <c r="S204" s="69">
        <v>43143</v>
      </c>
      <c r="T204" s="48">
        <v>-2.5246020403188983E-2</v>
      </c>
      <c r="U204" s="48">
        <v>-2.2654712929304703E-2</v>
      </c>
      <c r="V204" s="300"/>
      <c r="W204" s="300"/>
      <c r="X204" s="300"/>
      <c r="Y204" s="300"/>
      <c r="Z204" s="300"/>
      <c r="AA204" s="300"/>
      <c r="BI204" s="327">
        <f t="shared" si="31"/>
        <v>2.1006371667672825E-3</v>
      </c>
      <c r="BJ204" s="327">
        <f t="shared" si="32"/>
        <v>1.937117353603452E-3</v>
      </c>
      <c r="BK204" s="327">
        <f t="shared" si="33"/>
        <v>0.13657806401232669</v>
      </c>
      <c r="BL204" s="327">
        <f t="shared" si="34"/>
        <v>-0.13237678967879213</v>
      </c>
      <c r="BM204" s="327">
        <f t="shared" si="35"/>
        <v>7.8724615019359984E-2</v>
      </c>
      <c r="BN204" s="327">
        <f t="shared" si="36"/>
        <v>-7.4850380312153075E-2</v>
      </c>
    </row>
    <row r="205" spans="2:66" x14ac:dyDescent="0.3">
      <c r="B205" s="69">
        <v>43108</v>
      </c>
      <c r="C205" s="57">
        <v>36.874810000000004</v>
      </c>
      <c r="D205" s="57">
        <v>78596.600000000006</v>
      </c>
      <c r="F205" s="48">
        <f t="shared" si="25"/>
        <v>-3.8973611362791427E-3</v>
      </c>
      <c r="G205" s="48">
        <f t="shared" si="26"/>
        <v>3.2247303531266036E-2</v>
      </c>
      <c r="I205" s="48">
        <f t="shared" si="27"/>
        <v>-3.904975638942541E-3</v>
      </c>
      <c r="J205" s="48">
        <f t="shared" si="28"/>
        <v>3.1738273556156667E-2</v>
      </c>
      <c r="P205" s="26">
        <f t="shared" si="29"/>
        <v>-3.904975638942541E-3</v>
      </c>
      <c r="Q205" s="26">
        <f t="shared" si="30"/>
        <v>3.1738273556156667E-2</v>
      </c>
      <c r="S205" s="69">
        <v>43150</v>
      </c>
      <c r="T205" s="48">
        <v>1.6026212343078966E-2</v>
      </c>
      <c r="U205" s="48">
        <v>2.7135397751701557E-2</v>
      </c>
      <c r="V205" s="300"/>
      <c r="W205" s="300"/>
      <c r="X205" s="300"/>
      <c r="Y205" s="300"/>
      <c r="Z205" s="300"/>
      <c r="AA205" s="300"/>
      <c r="BI205" s="327">
        <f t="shared" si="31"/>
        <v>2.1006371667672825E-3</v>
      </c>
      <c r="BJ205" s="327">
        <f t="shared" si="32"/>
        <v>1.937117353603452E-3</v>
      </c>
      <c r="BK205" s="327">
        <f t="shared" si="33"/>
        <v>0.13657806401232669</v>
      </c>
      <c r="BL205" s="327">
        <f t="shared" si="34"/>
        <v>-0.13237678967879213</v>
      </c>
      <c r="BM205" s="327">
        <f t="shared" si="35"/>
        <v>7.8724615019359984E-2</v>
      </c>
      <c r="BN205" s="327">
        <f t="shared" si="36"/>
        <v>-7.4850380312153075E-2</v>
      </c>
    </row>
    <row r="206" spans="2:66" x14ac:dyDescent="0.3">
      <c r="B206" s="69">
        <v>43115</v>
      </c>
      <c r="C206" s="57">
        <v>37.000568999999999</v>
      </c>
      <c r="D206" s="57">
        <v>79106.2</v>
      </c>
      <c r="F206" s="48">
        <f t="shared" si="25"/>
        <v>3.4104311317129099E-3</v>
      </c>
      <c r="G206" s="48">
        <f t="shared" si="26"/>
        <v>6.4837410269653617E-3</v>
      </c>
      <c r="I206" s="48">
        <f t="shared" si="27"/>
        <v>3.4046288000201107E-3</v>
      </c>
      <c r="J206" s="48">
        <f t="shared" si="28"/>
        <v>6.4628119950170693E-3</v>
      </c>
      <c r="P206" s="26">
        <f t="shared" si="29"/>
        <v>3.4046288000201107E-3</v>
      </c>
      <c r="Q206" s="26">
        <f t="shared" si="30"/>
        <v>6.4628119950170693E-3</v>
      </c>
      <c r="S206" s="69">
        <v>43157</v>
      </c>
      <c r="T206" s="48">
        <v>6.3692168107656738E-3</v>
      </c>
      <c r="U206" s="48">
        <v>2.5244779518218984E-2</v>
      </c>
      <c r="V206" s="300"/>
      <c r="W206" s="300"/>
      <c r="X206" s="300"/>
      <c r="Y206" s="300"/>
      <c r="Z206" s="300"/>
      <c r="AA206" s="300"/>
      <c r="BI206" s="327">
        <f t="shared" si="31"/>
        <v>2.1006371667672825E-3</v>
      </c>
      <c r="BJ206" s="327">
        <f t="shared" si="32"/>
        <v>1.937117353603452E-3</v>
      </c>
      <c r="BK206" s="327">
        <f t="shared" si="33"/>
        <v>0.13657806401232669</v>
      </c>
      <c r="BL206" s="327">
        <f t="shared" si="34"/>
        <v>-0.13237678967879213</v>
      </c>
      <c r="BM206" s="327">
        <f t="shared" si="35"/>
        <v>7.8724615019359984E-2</v>
      </c>
      <c r="BN206" s="327">
        <f t="shared" si="36"/>
        <v>-7.4850380312153075E-2</v>
      </c>
    </row>
    <row r="207" spans="2:66" x14ac:dyDescent="0.3">
      <c r="B207" s="69">
        <v>43122</v>
      </c>
      <c r="C207" s="57">
        <v>37.758564</v>
      </c>
      <c r="D207" s="57">
        <v>80975.8</v>
      </c>
      <c r="F207" s="48">
        <f t="shared" si="25"/>
        <v>2.0486036309333544E-2</v>
      </c>
      <c r="G207" s="48">
        <f t="shared" si="26"/>
        <v>2.3634051439710202E-2</v>
      </c>
      <c r="I207" s="48">
        <f t="shared" si="27"/>
        <v>2.0279019988780352E-2</v>
      </c>
      <c r="J207" s="48">
        <f t="shared" si="28"/>
        <v>2.335909110394525E-2</v>
      </c>
      <c r="P207" s="26">
        <f t="shared" si="29"/>
        <v>2.0279019988780352E-2</v>
      </c>
      <c r="Q207" s="26">
        <f t="shared" si="30"/>
        <v>2.335909110394525E-2</v>
      </c>
      <c r="S207" s="69">
        <v>43164</v>
      </c>
      <c r="T207" s="48">
        <v>-1.6177328675096448E-3</v>
      </c>
      <c r="U207" s="48">
        <v>-9.060782721501839E-3</v>
      </c>
      <c r="V207" s="300"/>
      <c r="W207" s="300"/>
      <c r="X207" s="300"/>
      <c r="Y207" s="300"/>
      <c r="Z207" s="300"/>
      <c r="AA207" s="300"/>
      <c r="BI207" s="327">
        <f t="shared" si="31"/>
        <v>2.1006371667672825E-3</v>
      </c>
      <c r="BJ207" s="327">
        <f t="shared" si="32"/>
        <v>1.937117353603452E-3</v>
      </c>
      <c r="BK207" s="327">
        <f t="shared" si="33"/>
        <v>0.13657806401232669</v>
      </c>
      <c r="BL207" s="327">
        <f t="shared" si="34"/>
        <v>-0.13237678967879213</v>
      </c>
      <c r="BM207" s="327">
        <f t="shared" si="35"/>
        <v>7.8724615019359984E-2</v>
      </c>
      <c r="BN207" s="327">
        <f t="shared" si="36"/>
        <v>-7.4850380312153075E-2</v>
      </c>
    </row>
    <row r="208" spans="2:66" x14ac:dyDescent="0.3">
      <c r="B208" s="69">
        <v>43129</v>
      </c>
      <c r="C208" s="57">
        <v>38.931303</v>
      </c>
      <c r="D208" s="57">
        <v>83646.75</v>
      </c>
      <c r="F208" s="48">
        <f t="shared" ref="F208:F271" si="37">C208/C207-1</f>
        <v>3.1058887726768347E-2</v>
      </c>
      <c r="G208" s="48">
        <f t="shared" ref="G208:G271" si="38">D208/D207-1</f>
        <v>3.2984546000162984E-2</v>
      </c>
      <c r="I208" s="48">
        <f t="shared" ref="I208:I271" si="39">LN(1+F208)</f>
        <v>3.0586320500472133E-2</v>
      </c>
      <c r="J208" s="48">
        <f t="shared" ref="J208:J271" si="40">LN(1+G208)</f>
        <v>3.2452229715975375E-2</v>
      </c>
      <c r="P208" s="26">
        <f t="shared" ref="P208:P271" si="41">IF(OR(I208&gt;(M$17+M$16*L$21),I208&lt;(M$17-M$16*L$21)),"",I208)</f>
        <v>3.0586320500472133E-2</v>
      </c>
      <c r="Q208" s="26">
        <f t="shared" ref="Q208:Q271" si="42">IF(OR(J208&gt;(N$17+N$16*L$21),J208&lt;(N$17-N$16*L$21)),"",J208)</f>
        <v>3.2452229715975375E-2</v>
      </c>
      <c r="S208" s="69">
        <v>43171</v>
      </c>
      <c r="T208" s="48">
        <v>3.5119394459546247E-2</v>
      </c>
      <c r="U208" s="48">
        <v>-4.3074795973433735E-4</v>
      </c>
      <c r="V208" s="300"/>
      <c r="W208" s="300"/>
      <c r="X208" s="300"/>
      <c r="Y208" s="300"/>
      <c r="Z208" s="300"/>
      <c r="AA208" s="300"/>
      <c r="BI208" s="327">
        <f t="shared" si="31"/>
        <v>2.1006371667672825E-3</v>
      </c>
      <c r="BJ208" s="327">
        <f t="shared" si="32"/>
        <v>1.937117353603452E-3</v>
      </c>
      <c r="BK208" s="327">
        <f t="shared" si="33"/>
        <v>0.13657806401232669</v>
      </c>
      <c r="BL208" s="327">
        <f t="shared" si="34"/>
        <v>-0.13237678967879213</v>
      </c>
      <c r="BM208" s="327">
        <f t="shared" si="35"/>
        <v>7.8724615019359984E-2</v>
      </c>
      <c r="BN208" s="327">
        <f t="shared" si="36"/>
        <v>-7.4850380312153075E-2</v>
      </c>
    </row>
    <row r="209" spans="2:66" x14ac:dyDescent="0.3">
      <c r="B209" s="69">
        <v>43136</v>
      </c>
      <c r="C209" s="57">
        <v>38.731900199999998</v>
      </c>
      <c r="D209" s="57">
        <v>84158.399999999994</v>
      </c>
      <c r="F209" s="48">
        <f t="shared" si="37"/>
        <v>-5.1219143628458141E-3</v>
      </c>
      <c r="G209" s="48">
        <f t="shared" si="38"/>
        <v>6.1167947350015961E-3</v>
      </c>
      <c r="I209" s="48">
        <f t="shared" si="39"/>
        <v>-5.1350763284250872E-3</v>
      </c>
      <c r="J209" s="48">
        <f t="shared" si="40"/>
        <v>6.0981630848041188E-3</v>
      </c>
      <c r="P209" s="26">
        <f t="shared" si="41"/>
        <v>-5.1350763284250872E-3</v>
      </c>
      <c r="Q209" s="26">
        <f t="shared" si="42"/>
        <v>6.0981630848041188E-3</v>
      </c>
      <c r="S209" s="69">
        <v>43178</v>
      </c>
      <c r="T209" s="48">
        <v>4.4656003488276377E-2</v>
      </c>
      <c r="U209" s="48">
        <v>-7.5530278245611029E-3</v>
      </c>
      <c r="V209" s="300"/>
      <c r="W209" s="300"/>
      <c r="X209" s="300"/>
      <c r="Y209" s="300"/>
      <c r="Z209" s="300"/>
      <c r="AA209" s="300"/>
      <c r="BI209" s="327">
        <f t="shared" ref="BI209:BI272" si="43">BI208</f>
        <v>2.1006371667672825E-3</v>
      </c>
      <c r="BJ209" s="327">
        <f t="shared" ref="BJ209:BJ272" si="44">BJ208</f>
        <v>1.937117353603452E-3</v>
      </c>
      <c r="BK209" s="327">
        <f t="shared" ref="BK209:BK272" si="45">BK208</f>
        <v>0.13657806401232669</v>
      </c>
      <c r="BL209" s="327">
        <f t="shared" ref="BL209:BL272" si="46">BL208</f>
        <v>-0.13237678967879213</v>
      </c>
      <c r="BM209" s="327">
        <f t="shared" ref="BM209:BM272" si="47">BM208</f>
        <v>7.8724615019359984E-2</v>
      </c>
      <c r="BN209" s="327">
        <f t="shared" ref="BN209:BN272" si="48">BN208</f>
        <v>-7.4850380312153075E-2</v>
      </c>
    </row>
    <row r="210" spans="2:66" x14ac:dyDescent="0.3">
      <c r="B210" s="69">
        <v>43143</v>
      </c>
      <c r="C210" s="57">
        <v>37.766313750000002</v>
      </c>
      <c r="D210" s="57">
        <v>82273.25</v>
      </c>
      <c r="F210" s="48">
        <f t="shared" si="37"/>
        <v>-2.4930004596056321E-2</v>
      </c>
      <c r="G210" s="48">
        <f t="shared" si="38"/>
        <v>-2.2400021863533515E-2</v>
      </c>
      <c r="I210" s="48">
        <f t="shared" si="39"/>
        <v>-2.5246020403188983E-2</v>
      </c>
      <c r="J210" s="48">
        <f t="shared" si="40"/>
        <v>-2.2654712929304703E-2</v>
      </c>
      <c r="P210" s="26">
        <f t="shared" si="41"/>
        <v>-2.5246020403188983E-2</v>
      </c>
      <c r="Q210" s="26">
        <f t="shared" si="42"/>
        <v>-2.2654712929304703E-2</v>
      </c>
      <c r="S210" s="69">
        <v>43185</v>
      </c>
      <c r="T210" s="48">
        <v>3.4020762375941628E-2</v>
      </c>
      <c r="U210" s="48">
        <v>-6.5636065078559062E-3</v>
      </c>
      <c r="V210" s="300"/>
      <c r="W210" s="300"/>
      <c r="X210" s="300"/>
      <c r="Y210" s="300"/>
      <c r="Z210" s="300"/>
      <c r="AA210" s="300"/>
      <c r="BI210" s="327">
        <f t="shared" si="43"/>
        <v>2.1006371667672825E-3</v>
      </c>
      <c r="BJ210" s="327">
        <f t="shared" si="44"/>
        <v>1.937117353603452E-3</v>
      </c>
      <c r="BK210" s="327">
        <f t="shared" si="45"/>
        <v>0.13657806401232669</v>
      </c>
      <c r="BL210" s="327">
        <f t="shared" si="46"/>
        <v>-0.13237678967879213</v>
      </c>
      <c r="BM210" s="327">
        <f t="shared" si="47"/>
        <v>7.8724615019359984E-2</v>
      </c>
      <c r="BN210" s="327">
        <f t="shared" si="48"/>
        <v>-7.4850380312153075E-2</v>
      </c>
    </row>
    <row r="211" spans="2:66" x14ac:dyDescent="0.3">
      <c r="B211" s="69">
        <v>43150</v>
      </c>
      <c r="C211" s="57">
        <v>38.376440666666667</v>
      </c>
      <c r="D211" s="57">
        <v>84536.333333333328</v>
      </c>
      <c r="F211" s="48">
        <f t="shared" si="37"/>
        <v>1.6155320868896483E-2</v>
      </c>
      <c r="G211" s="48">
        <f t="shared" si="38"/>
        <v>2.7506915471715576E-2</v>
      </c>
      <c r="I211" s="48">
        <f t="shared" si="39"/>
        <v>1.6026212343078966E-2</v>
      </c>
      <c r="J211" s="48">
        <f t="shared" si="40"/>
        <v>2.7135397751701557E-2</v>
      </c>
      <c r="P211" s="26">
        <f t="shared" si="41"/>
        <v>1.6026212343078966E-2</v>
      </c>
      <c r="Q211" s="26">
        <f t="shared" si="42"/>
        <v>2.7135397751701557E-2</v>
      </c>
      <c r="S211" s="69">
        <v>43192</v>
      </c>
      <c r="T211" s="48">
        <v>-2.7488358470342946E-2</v>
      </c>
      <c r="U211" s="48">
        <v>-2.9130144020608466E-3</v>
      </c>
      <c r="V211" s="300"/>
      <c r="W211" s="300"/>
      <c r="X211" s="300"/>
      <c r="Y211" s="300"/>
      <c r="Z211" s="300"/>
      <c r="AA211" s="300"/>
      <c r="BI211" s="327">
        <f t="shared" si="43"/>
        <v>2.1006371667672825E-3</v>
      </c>
      <c r="BJ211" s="327">
        <f t="shared" si="44"/>
        <v>1.937117353603452E-3</v>
      </c>
      <c r="BK211" s="327">
        <f t="shared" si="45"/>
        <v>0.13657806401232669</v>
      </c>
      <c r="BL211" s="327">
        <f t="shared" si="46"/>
        <v>-0.13237678967879213</v>
      </c>
      <c r="BM211" s="327">
        <f t="shared" si="47"/>
        <v>7.8724615019359984E-2</v>
      </c>
      <c r="BN211" s="327">
        <f t="shared" si="48"/>
        <v>-7.4850380312153075E-2</v>
      </c>
    </row>
    <row r="212" spans="2:66" x14ac:dyDescent="0.3">
      <c r="B212" s="69">
        <v>43157</v>
      </c>
      <c r="C212" s="57">
        <v>38.6216486</v>
      </c>
      <c r="D212" s="57">
        <v>86697.600000000006</v>
      </c>
      <c r="F212" s="48">
        <f t="shared" si="37"/>
        <v>6.3895434040686094E-3</v>
      </c>
      <c r="G212" s="48">
        <f t="shared" si="38"/>
        <v>2.5566127385069359E-2</v>
      </c>
      <c r="I212" s="48">
        <f t="shared" si="39"/>
        <v>6.3692168107656738E-3</v>
      </c>
      <c r="J212" s="48">
        <f t="shared" si="40"/>
        <v>2.5244779518218984E-2</v>
      </c>
      <c r="P212" s="26">
        <f t="shared" si="41"/>
        <v>6.3692168107656738E-3</v>
      </c>
      <c r="Q212" s="26">
        <f t="shared" si="42"/>
        <v>2.5244779518218984E-2</v>
      </c>
      <c r="S212" s="69">
        <v>43199</v>
      </c>
      <c r="T212" s="48">
        <v>-3.5198926023531786E-2</v>
      </c>
      <c r="U212" s="48">
        <v>4.2038575452215841E-4</v>
      </c>
      <c r="V212" s="300"/>
      <c r="W212" s="300"/>
      <c r="X212" s="300"/>
      <c r="Y212" s="300"/>
      <c r="Z212" s="300"/>
      <c r="AA212" s="300"/>
      <c r="BI212" s="327">
        <f t="shared" si="43"/>
        <v>2.1006371667672825E-3</v>
      </c>
      <c r="BJ212" s="327">
        <f t="shared" si="44"/>
        <v>1.937117353603452E-3</v>
      </c>
      <c r="BK212" s="327">
        <f t="shared" si="45"/>
        <v>0.13657806401232669</v>
      </c>
      <c r="BL212" s="327">
        <f t="shared" si="46"/>
        <v>-0.13237678967879213</v>
      </c>
      <c r="BM212" s="327">
        <f t="shared" si="47"/>
        <v>7.8724615019359984E-2</v>
      </c>
      <c r="BN212" s="327">
        <f t="shared" si="48"/>
        <v>-7.4850380312153075E-2</v>
      </c>
    </row>
    <row r="213" spans="2:66" x14ac:dyDescent="0.3">
      <c r="B213" s="69">
        <v>43164</v>
      </c>
      <c r="C213" s="57">
        <v>38.559219599999999</v>
      </c>
      <c r="D213" s="57">
        <v>85915.6</v>
      </c>
      <c r="F213" s="48">
        <f t="shared" si="37"/>
        <v>-1.6164250430262816E-3</v>
      </c>
      <c r="G213" s="48">
        <f t="shared" si="38"/>
        <v>-9.0198575277746773E-3</v>
      </c>
      <c r="I213" s="48">
        <f t="shared" si="39"/>
        <v>-1.6177328675096448E-3</v>
      </c>
      <c r="J213" s="48">
        <f t="shared" si="40"/>
        <v>-9.060782721501839E-3</v>
      </c>
      <c r="P213" s="26">
        <f t="shared" si="41"/>
        <v>-1.6177328675096448E-3</v>
      </c>
      <c r="Q213" s="26">
        <f t="shared" si="42"/>
        <v>-9.060782721501839E-3</v>
      </c>
      <c r="S213" s="69">
        <v>43206</v>
      </c>
      <c r="T213" s="48">
        <v>-5.8235137395746452E-3</v>
      </c>
      <c r="U213" s="48">
        <v>1.7994213488342818E-4</v>
      </c>
      <c r="V213" s="300"/>
      <c r="W213" s="300"/>
      <c r="X213" s="300"/>
      <c r="Y213" s="300"/>
      <c r="Z213" s="300"/>
      <c r="AA213" s="300"/>
      <c r="BI213" s="327">
        <f t="shared" si="43"/>
        <v>2.1006371667672825E-3</v>
      </c>
      <c r="BJ213" s="327">
        <f t="shared" si="44"/>
        <v>1.937117353603452E-3</v>
      </c>
      <c r="BK213" s="327">
        <f t="shared" si="45"/>
        <v>0.13657806401232669</v>
      </c>
      <c r="BL213" s="327">
        <f t="shared" si="46"/>
        <v>-0.13237678967879213</v>
      </c>
      <c r="BM213" s="327">
        <f t="shared" si="47"/>
        <v>7.8724615019359984E-2</v>
      </c>
      <c r="BN213" s="327">
        <f t="shared" si="48"/>
        <v>-7.4850380312153075E-2</v>
      </c>
    </row>
    <row r="214" spans="2:66" x14ac:dyDescent="0.3">
      <c r="B214" s="69">
        <v>43171</v>
      </c>
      <c r="C214" s="57">
        <v>39.937455799999995</v>
      </c>
      <c r="D214" s="57">
        <v>85878.6</v>
      </c>
      <c r="F214" s="48">
        <f t="shared" si="37"/>
        <v>3.5743363436743225E-2</v>
      </c>
      <c r="G214" s="48">
        <f t="shared" si="38"/>
        <v>-4.3065520115093125E-4</v>
      </c>
      <c r="I214" s="48">
        <f t="shared" si="39"/>
        <v>3.5119394459546247E-2</v>
      </c>
      <c r="J214" s="48">
        <f t="shared" si="40"/>
        <v>-4.3074795973433735E-4</v>
      </c>
      <c r="P214" s="26">
        <f t="shared" si="41"/>
        <v>3.5119394459546247E-2</v>
      </c>
      <c r="Q214" s="26">
        <f t="shared" si="42"/>
        <v>-4.3074795973433735E-4</v>
      </c>
      <c r="S214" s="69">
        <v>43213</v>
      </c>
      <c r="T214" s="48">
        <v>5.5073743759510616E-2</v>
      </c>
      <c r="U214" s="48">
        <v>1.0461287490666287E-2</v>
      </c>
      <c r="V214" s="300"/>
      <c r="W214" s="300"/>
      <c r="X214" s="300"/>
      <c r="Y214" s="300"/>
      <c r="Z214" s="300"/>
      <c r="AA214" s="300"/>
      <c r="BI214" s="327">
        <f t="shared" si="43"/>
        <v>2.1006371667672825E-3</v>
      </c>
      <c r="BJ214" s="327">
        <f t="shared" si="44"/>
        <v>1.937117353603452E-3</v>
      </c>
      <c r="BK214" s="327">
        <f t="shared" si="45"/>
        <v>0.13657806401232669</v>
      </c>
      <c r="BL214" s="327">
        <f t="shared" si="46"/>
        <v>-0.13237678967879213</v>
      </c>
      <c r="BM214" s="327">
        <f t="shared" si="47"/>
        <v>7.8724615019359984E-2</v>
      </c>
      <c r="BN214" s="327">
        <f t="shared" si="48"/>
        <v>-7.4850380312153075E-2</v>
      </c>
    </row>
    <row r="215" spans="2:66" x14ac:dyDescent="0.3">
      <c r="B215" s="69">
        <v>43178</v>
      </c>
      <c r="C215" s="57">
        <v>41.7613232</v>
      </c>
      <c r="D215" s="57">
        <v>85232.4</v>
      </c>
      <c r="F215" s="48">
        <f t="shared" si="37"/>
        <v>4.566809185676779E-2</v>
      </c>
      <c r="G215" s="48">
        <f t="shared" si="38"/>
        <v>-7.5245753889794376E-3</v>
      </c>
      <c r="I215" s="48">
        <f t="shared" si="39"/>
        <v>4.4656003488276377E-2</v>
      </c>
      <c r="J215" s="48">
        <f t="shared" si="40"/>
        <v>-7.5530278245611029E-3</v>
      </c>
      <c r="P215" s="26">
        <f t="shared" si="41"/>
        <v>4.4656003488276377E-2</v>
      </c>
      <c r="Q215" s="26">
        <f t="shared" si="42"/>
        <v>-7.5530278245611029E-3</v>
      </c>
      <c r="S215" s="69">
        <v>43220</v>
      </c>
      <c r="T215" s="48">
        <v>3.4422522831550097E-2</v>
      </c>
      <c r="U215" s="48">
        <v>6.1147413324394587E-3</v>
      </c>
      <c r="V215" s="300"/>
      <c r="W215" s="300"/>
      <c r="X215" s="300"/>
      <c r="Y215" s="300"/>
      <c r="Z215" s="300"/>
      <c r="AA215" s="300"/>
      <c r="BI215" s="327">
        <f t="shared" si="43"/>
        <v>2.1006371667672825E-3</v>
      </c>
      <c r="BJ215" s="327">
        <f t="shared" si="44"/>
        <v>1.937117353603452E-3</v>
      </c>
      <c r="BK215" s="327">
        <f t="shared" si="45"/>
        <v>0.13657806401232669</v>
      </c>
      <c r="BL215" s="327">
        <f t="shared" si="46"/>
        <v>-0.13237678967879213</v>
      </c>
      <c r="BM215" s="327">
        <f t="shared" si="47"/>
        <v>7.8724615019359984E-2</v>
      </c>
      <c r="BN215" s="327">
        <f t="shared" si="48"/>
        <v>-7.4850380312153075E-2</v>
      </c>
    </row>
    <row r="216" spans="2:66" x14ac:dyDescent="0.3">
      <c r="B216" s="69">
        <v>43185</v>
      </c>
      <c r="C216" s="57">
        <v>43.206519199999995</v>
      </c>
      <c r="D216" s="57">
        <v>84674.8</v>
      </c>
      <c r="F216" s="48">
        <f t="shared" si="37"/>
        <v>3.4606087385660178E-2</v>
      </c>
      <c r="G216" s="48">
        <f t="shared" si="38"/>
        <v>-6.5421130931428984E-3</v>
      </c>
      <c r="I216" s="48">
        <f t="shared" si="39"/>
        <v>3.4020762375941628E-2</v>
      </c>
      <c r="J216" s="48">
        <f t="shared" si="40"/>
        <v>-6.5636065078559062E-3</v>
      </c>
      <c r="P216" s="26">
        <f t="shared" si="41"/>
        <v>3.4020762375941628E-2</v>
      </c>
      <c r="Q216" s="26">
        <f t="shared" si="42"/>
        <v>-6.5636065078559062E-3</v>
      </c>
      <c r="S216" s="69">
        <v>43227</v>
      </c>
      <c r="T216" s="48">
        <v>-1.0557312071320784E-2</v>
      </c>
      <c r="U216" s="48">
        <v>-2.9232250511529223E-2</v>
      </c>
      <c r="V216" s="300"/>
      <c r="W216" s="300"/>
      <c r="X216" s="300"/>
      <c r="Y216" s="300"/>
      <c r="Z216" s="300"/>
      <c r="AA216" s="300"/>
      <c r="BI216" s="327">
        <f t="shared" si="43"/>
        <v>2.1006371667672825E-3</v>
      </c>
      <c r="BJ216" s="327">
        <f t="shared" si="44"/>
        <v>1.937117353603452E-3</v>
      </c>
      <c r="BK216" s="327">
        <f t="shared" si="45"/>
        <v>0.13657806401232669</v>
      </c>
      <c r="BL216" s="327">
        <f t="shared" si="46"/>
        <v>-0.13237678967879213</v>
      </c>
      <c r="BM216" s="327">
        <f t="shared" si="47"/>
        <v>7.8724615019359984E-2</v>
      </c>
      <c r="BN216" s="327">
        <f t="shared" si="48"/>
        <v>-7.4850380312153075E-2</v>
      </c>
    </row>
    <row r="217" spans="2:66" x14ac:dyDescent="0.3">
      <c r="B217" s="69">
        <v>43192</v>
      </c>
      <c r="C217" s="57">
        <v>42.035018000000001</v>
      </c>
      <c r="D217" s="57">
        <v>84428.5</v>
      </c>
      <c r="F217" s="48">
        <f t="shared" si="37"/>
        <v>-2.711399163115169E-2</v>
      </c>
      <c r="G217" s="48">
        <f t="shared" si="38"/>
        <v>-2.9087756924138786E-3</v>
      </c>
      <c r="I217" s="48">
        <f t="shared" si="39"/>
        <v>-2.7488358470342946E-2</v>
      </c>
      <c r="J217" s="48">
        <f t="shared" si="40"/>
        <v>-2.9130144020608466E-3</v>
      </c>
      <c r="P217" s="26">
        <f t="shared" si="41"/>
        <v>-2.7488358470342946E-2</v>
      </c>
      <c r="Q217" s="26">
        <f t="shared" si="42"/>
        <v>-2.9130144020608466E-3</v>
      </c>
      <c r="S217" s="69">
        <v>43234</v>
      </c>
      <c r="T217" s="48">
        <v>8.8519736359980485E-3</v>
      </c>
      <c r="U217" s="48">
        <v>1.5346753260763166E-2</v>
      </c>
      <c r="V217" s="300"/>
      <c r="W217" s="300"/>
      <c r="X217" s="300"/>
      <c r="Y217" s="300"/>
      <c r="Z217" s="300"/>
      <c r="AA217" s="300"/>
      <c r="BI217" s="327">
        <f t="shared" si="43"/>
        <v>2.1006371667672825E-3</v>
      </c>
      <c r="BJ217" s="327">
        <f t="shared" si="44"/>
        <v>1.937117353603452E-3</v>
      </c>
      <c r="BK217" s="327">
        <f t="shared" si="45"/>
        <v>0.13657806401232669</v>
      </c>
      <c r="BL217" s="327">
        <f t="shared" si="46"/>
        <v>-0.13237678967879213</v>
      </c>
      <c r="BM217" s="327">
        <f t="shared" si="47"/>
        <v>7.8724615019359984E-2</v>
      </c>
      <c r="BN217" s="327">
        <f t="shared" si="48"/>
        <v>-7.4850380312153075E-2</v>
      </c>
    </row>
    <row r="218" spans="2:66" x14ac:dyDescent="0.3">
      <c r="B218" s="69">
        <v>43199</v>
      </c>
      <c r="C218" s="57">
        <v>40.581167600000001</v>
      </c>
      <c r="D218" s="57">
        <v>84464</v>
      </c>
      <c r="F218" s="48">
        <f t="shared" si="37"/>
        <v>-3.4586648684199472E-2</v>
      </c>
      <c r="G218" s="48">
        <f t="shared" si="38"/>
        <v>4.2047412899681724E-4</v>
      </c>
      <c r="I218" s="48">
        <f t="shared" si="39"/>
        <v>-3.5198926023531786E-2</v>
      </c>
      <c r="J218" s="48">
        <f t="shared" si="40"/>
        <v>4.2038575452215841E-4</v>
      </c>
      <c r="P218" s="26">
        <f t="shared" si="41"/>
        <v>-3.5198926023531786E-2</v>
      </c>
      <c r="Q218" s="26">
        <f t="shared" si="42"/>
        <v>4.2038575452215841E-4</v>
      </c>
      <c r="S218" s="69">
        <v>43241</v>
      </c>
      <c r="T218" s="48">
        <v>-6.0076516945013869E-2</v>
      </c>
      <c r="U218" s="48">
        <v>-7.9363238345954053E-3</v>
      </c>
      <c r="V218" s="300"/>
      <c r="W218" s="300"/>
      <c r="X218" s="300"/>
      <c r="Y218" s="300"/>
      <c r="Z218" s="300"/>
      <c r="AA218" s="300"/>
      <c r="BI218" s="327">
        <f t="shared" si="43"/>
        <v>2.1006371667672825E-3</v>
      </c>
      <c r="BJ218" s="327">
        <f t="shared" si="44"/>
        <v>1.937117353603452E-3</v>
      </c>
      <c r="BK218" s="327">
        <f t="shared" si="45"/>
        <v>0.13657806401232669</v>
      </c>
      <c r="BL218" s="327">
        <f t="shared" si="46"/>
        <v>-0.13237678967879213</v>
      </c>
      <c r="BM218" s="327">
        <f t="shared" si="47"/>
        <v>7.8724615019359984E-2</v>
      </c>
      <c r="BN218" s="327">
        <f t="shared" si="48"/>
        <v>-7.4850380312153075E-2</v>
      </c>
    </row>
    <row r="219" spans="2:66" x14ac:dyDescent="0.3">
      <c r="B219" s="69">
        <v>43206</v>
      </c>
      <c r="C219" s="57">
        <v>40.345529399999997</v>
      </c>
      <c r="D219" s="57">
        <v>84479.2</v>
      </c>
      <c r="F219" s="48">
        <f t="shared" si="37"/>
        <v>-5.8065899513448649E-3</v>
      </c>
      <c r="G219" s="48">
        <f t="shared" si="38"/>
        <v>1.7995832544048795E-4</v>
      </c>
      <c r="I219" s="48">
        <f t="shared" si="39"/>
        <v>-5.8235137395746452E-3</v>
      </c>
      <c r="J219" s="48">
        <f t="shared" si="40"/>
        <v>1.7994213488342818E-4</v>
      </c>
      <c r="P219" s="26">
        <f t="shared" si="41"/>
        <v>-5.8235137395746452E-3</v>
      </c>
      <c r="Q219" s="26">
        <f t="shared" si="42"/>
        <v>1.7994213488342818E-4</v>
      </c>
      <c r="S219" s="69">
        <v>43248</v>
      </c>
      <c r="T219" s="48">
        <v>-4.3605411727543959E-2</v>
      </c>
      <c r="U219" s="48">
        <v>-5.4290692256936286E-2</v>
      </c>
      <c r="V219" s="300"/>
      <c r="W219" s="300"/>
      <c r="X219" s="300"/>
      <c r="Y219" s="300"/>
      <c r="Z219" s="300"/>
      <c r="AA219" s="300"/>
      <c r="BI219" s="327">
        <f t="shared" si="43"/>
        <v>2.1006371667672825E-3</v>
      </c>
      <c r="BJ219" s="327">
        <f t="shared" si="44"/>
        <v>1.937117353603452E-3</v>
      </c>
      <c r="BK219" s="327">
        <f t="shared" si="45"/>
        <v>0.13657806401232669</v>
      </c>
      <c r="BL219" s="327">
        <f t="shared" si="46"/>
        <v>-0.13237678967879213</v>
      </c>
      <c r="BM219" s="327">
        <f t="shared" si="47"/>
        <v>7.8724615019359984E-2</v>
      </c>
      <c r="BN219" s="327">
        <f t="shared" si="48"/>
        <v>-7.4850380312153075E-2</v>
      </c>
    </row>
    <row r="220" spans="2:66" x14ac:dyDescent="0.3">
      <c r="B220" s="69">
        <v>43213</v>
      </c>
      <c r="C220" s="57">
        <v>42.629834000000002</v>
      </c>
      <c r="D220" s="57">
        <v>85367.6</v>
      </c>
      <c r="F220" s="48">
        <f t="shared" si="37"/>
        <v>5.6618530825375712E-2</v>
      </c>
      <c r="G220" s="48">
        <f t="shared" si="38"/>
        <v>1.0516198070057658E-2</v>
      </c>
      <c r="I220" s="48">
        <f t="shared" si="39"/>
        <v>5.5073743759510616E-2</v>
      </c>
      <c r="J220" s="48">
        <f t="shared" si="40"/>
        <v>1.0461287490666287E-2</v>
      </c>
      <c r="P220" s="26">
        <f t="shared" si="41"/>
        <v>5.5073743759510616E-2</v>
      </c>
      <c r="Q220" s="26">
        <f t="shared" si="42"/>
        <v>1.0461287490666287E-2</v>
      </c>
      <c r="S220" s="69">
        <v>43255</v>
      </c>
      <c r="T220" s="48">
        <v>6.2812030670913368E-3</v>
      </c>
      <c r="U220" s="48">
        <v>-3.1016399743559464E-2</v>
      </c>
      <c r="V220" s="300"/>
      <c r="W220" s="300"/>
      <c r="X220" s="300"/>
      <c r="Y220" s="300"/>
      <c r="Z220" s="300"/>
      <c r="AA220" s="300"/>
      <c r="BI220" s="327">
        <f t="shared" si="43"/>
        <v>2.1006371667672825E-3</v>
      </c>
      <c r="BJ220" s="327">
        <f t="shared" si="44"/>
        <v>1.937117353603452E-3</v>
      </c>
      <c r="BK220" s="327">
        <f t="shared" si="45"/>
        <v>0.13657806401232669</v>
      </c>
      <c r="BL220" s="327">
        <f t="shared" si="46"/>
        <v>-0.13237678967879213</v>
      </c>
      <c r="BM220" s="327">
        <f t="shared" si="47"/>
        <v>7.8724615019359984E-2</v>
      </c>
      <c r="BN220" s="327">
        <f t="shared" si="48"/>
        <v>-7.4850380312153075E-2</v>
      </c>
    </row>
    <row r="221" spans="2:66" x14ac:dyDescent="0.3">
      <c r="B221" s="69">
        <v>43220</v>
      </c>
      <c r="C221" s="57">
        <v>44.122808999999997</v>
      </c>
      <c r="D221" s="57">
        <v>85891.199999999997</v>
      </c>
      <c r="F221" s="48">
        <f t="shared" si="37"/>
        <v>3.5021834708528266E-2</v>
      </c>
      <c r="G221" s="48">
        <f t="shared" si="38"/>
        <v>6.133474526635263E-3</v>
      </c>
      <c r="I221" s="48">
        <f t="shared" si="39"/>
        <v>3.4422522831550097E-2</v>
      </c>
      <c r="J221" s="48">
        <f t="shared" si="40"/>
        <v>6.1147413324394587E-3</v>
      </c>
      <c r="P221" s="26">
        <f t="shared" si="41"/>
        <v>3.4422522831550097E-2</v>
      </c>
      <c r="Q221" s="26">
        <f t="shared" si="42"/>
        <v>6.1147413324394587E-3</v>
      </c>
      <c r="S221" s="69">
        <v>43262</v>
      </c>
      <c r="T221" s="48">
        <v>-2.1076896769401613E-2</v>
      </c>
      <c r="U221" s="48">
        <v>-3.6872939035575925E-2</v>
      </c>
      <c r="V221" s="300"/>
      <c r="W221" s="300"/>
      <c r="X221" s="300"/>
      <c r="Y221" s="300"/>
      <c r="Z221" s="300"/>
      <c r="AA221" s="300"/>
      <c r="BI221" s="327">
        <f t="shared" si="43"/>
        <v>2.1006371667672825E-3</v>
      </c>
      <c r="BJ221" s="327">
        <f t="shared" si="44"/>
        <v>1.937117353603452E-3</v>
      </c>
      <c r="BK221" s="327">
        <f t="shared" si="45"/>
        <v>0.13657806401232669</v>
      </c>
      <c r="BL221" s="327">
        <f t="shared" si="46"/>
        <v>-0.13237678967879213</v>
      </c>
      <c r="BM221" s="327">
        <f t="shared" si="47"/>
        <v>7.8724615019359984E-2</v>
      </c>
      <c r="BN221" s="327">
        <f t="shared" si="48"/>
        <v>-7.4850380312153075E-2</v>
      </c>
    </row>
    <row r="222" spans="2:66" x14ac:dyDescent="0.3">
      <c r="B222" s="69">
        <v>43227</v>
      </c>
      <c r="C222" s="57">
        <v>43.659441000000001</v>
      </c>
      <c r="D222" s="57">
        <v>83416.75</v>
      </c>
      <c r="F222" s="48">
        <f t="shared" si="37"/>
        <v>-1.0501779249820542E-2</v>
      </c>
      <c r="G222" s="48">
        <f t="shared" si="38"/>
        <v>-2.8809121306955787E-2</v>
      </c>
      <c r="I222" s="48">
        <f t="shared" si="39"/>
        <v>-1.0557312071320784E-2</v>
      </c>
      <c r="J222" s="48">
        <f t="shared" si="40"/>
        <v>-2.9232250511529223E-2</v>
      </c>
      <c r="P222" s="26">
        <f t="shared" si="41"/>
        <v>-1.0557312071320784E-2</v>
      </c>
      <c r="Q222" s="26">
        <f t="shared" si="42"/>
        <v>-2.9232250511529223E-2</v>
      </c>
      <c r="S222" s="69">
        <v>43269</v>
      </c>
      <c r="T222" s="48">
        <v>-4.5747940314262908E-2</v>
      </c>
      <c r="U222" s="48">
        <v>-4.1145869547671056E-2</v>
      </c>
      <c r="V222" s="300"/>
      <c r="W222" s="300"/>
      <c r="X222" s="300"/>
      <c r="Y222" s="300"/>
      <c r="Z222" s="300"/>
      <c r="AA222" s="300"/>
      <c r="BI222" s="327">
        <f t="shared" si="43"/>
        <v>2.1006371667672825E-3</v>
      </c>
      <c r="BJ222" s="327">
        <f t="shared" si="44"/>
        <v>1.937117353603452E-3</v>
      </c>
      <c r="BK222" s="327">
        <f t="shared" si="45"/>
        <v>0.13657806401232669</v>
      </c>
      <c r="BL222" s="327">
        <f t="shared" si="46"/>
        <v>-0.13237678967879213</v>
      </c>
      <c r="BM222" s="327">
        <f t="shared" si="47"/>
        <v>7.8724615019359984E-2</v>
      </c>
      <c r="BN222" s="327">
        <f t="shared" si="48"/>
        <v>-7.4850380312153075E-2</v>
      </c>
    </row>
    <row r="223" spans="2:66" x14ac:dyDescent="0.3">
      <c r="B223" s="69">
        <v>43234</v>
      </c>
      <c r="C223" s="57">
        <v>44.047628799999998</v>
      </c>
      <c r="D223" s="57">
        <v>84706.8</v>
      </c>
      <c r="F223" s="48">
        <f t="shared" si="37"/>
        <v>8.8912682139012933E-3</v>
      </c>
      <c r="G223" s="48">
        <f t="shared" si="38"/>
        <v>1.5465119415465134E-2</v>
      </c>
      <c r="I223" s="48">
        <f t="shared" si="39"/>
        <v>8.8519736359980485E-3</v>
      </c>
      <c r="J223" s="48">
        <f t="shared" si="40"/>
        <v>1.5346753260763166E-2</v>
      </c>
      <c r="P223" s="26">
        <f t="shared" si="41"/>
        <v>8.8519736359980485E-3</v>
      </c>
      <c r="Q223" s="26">
        <f t="shared" si="42"/>
        <v>1.5346753260763166E-2</v>
      </c>
      <c r="S223" s="69">
        <v>43276</v>
      </c>
      <c r="T223" s="48">
        <v>1.4416326342148719E-2</v>
      </c>
      <c r="U223" s="48">
        <v>-4.7299738774135604E-3</v>
      </c>
      <c r="V223" s="300"/>
      <c r="W223" s="300"/>
      <c r="X223" s="300"/>
      <c r="Y223" s="300"/>
      <c r="Z223" s="300"/>
      <c r="AA223" s="300"/>
      <c r="BI223" s="327">
        <f t="shared" si="43"/>
        <v>2.1006371667672825E-3</v>
      </c>
      <c r="BJ223" s="327">
        <f t="shared" si="44"/>
        <v>1.937117353603452E-3</v>
      </c>
      <c r="BK223" s="327">
        <f t="shared" si="45"/>
        <v>0.13657806401232669</v>
      </c>
      <c r="BL223" s="327">
        <f t="shared" si="46"/>
        <v>-0.13237678967879213</v>
      </c>
      <c r="BM223" s="327">
        <f t="shared" si="47"/>
        <v>7.8724615019359984E-2</v>
      </c>
      <c r="BN223" s="327">
        <f t="shared" si="48"/>
        <v>-7.4850380312153075E-2</v>
      </c>
    </row>
    <row r="224" spans="2:66" x14ac:dyDescent="0.3">
      <c r="B224" s="69">
        <v>43241</v>
      </c>
      <c r="C224" s="57">
        <v>41.479320600000008</v>
      </c>
      <c r="D224" s="57">
        <v>84037.2</v>
      </c>
      <c r="F224" s="48">
        <f t="shared" si="37"/>
        <v>-5.8307524603912197E-2</v>
      </c>
      <c r="G224" s="48">
        <f t="shared" si="38"/>
        <v>-7.904914363427773E-3</v>
      </c>
      <c r="I224" s="48">
        <f t="shared" si="39"/>
        <v>-6.0076516945013869E-2</v>
      </c>
      <c r="J224" s="48">
        <f t="shared" si="40"/>
        <v>-7.9363238345954053E-3</v>
      </c>
      <c r="P224" s="26">
        <f t="shared" si="41"/>
        <v>-6.0076516945013869E-2</v>
      </c>
      <c r="Q224" s="26">
        <f t="shared" si="42"/>
        <v>-7.9363238345954053E-3</v>
      </c>
      <c r="S224" s="69">
        <v>43283</v>
      </c>
      <c r="T224" s="48">
        <v>5.6271680173799778E-3</v>
      </c>
      <c r="U224" s="48">
        <v>1.1749858789461011E-2</v>
      </c>
      <c r="V224" s="300"/>
      <c r="W224" s="300"/>
      <c r="X224" s="300"/>
      <c r="Y224" s="300"/>
      <c r="Z224" s="300"/>
      <c r="AA224" s="300"/>
      <c r="BI224" s="327">
        <f t="shared" si="43"/>
        <v>2.1006371667672825E-3</v>
      </c>
      <c r="BJ224" s="327">
        <f t="shared" si="44"/>
        <v>1.937117353603452E-3</v>
      </c>
      <c r="BK224" s="327">
        <f t="shared" si="45"/>
        <v>0.13657806401232669</v>
      </c>
      <c r="BL224" s="327">
        <f t="shared" si="46"/>
        <v>-0.13237678967879213</v>
      </c>
      <c r="BM224" s="327">
        <f t="shared" si="47"/>
        <v>7.8724615019359984E-2</v>
      </c>
      <c r="BN224" s="327">
        <f t="shared" si="48"/>
        <v>-7.4850380312153075E-2</v>
      </c>
    </row>
    <row r="225" spans="2:66" x14ac:dyDescent="0.3">
      <c r="B225" s="69">
        <v>43248</v>
      </c>
      <c r="C225" s="57">
        <v>39.709465799999997</v>
      </c>
      <c r="D225" s="57">
        <v>79596.399999999994</v>
      </c>
      <c r="F225" s="48">
        <f t="shared" si="37"/>
        <v>-4.2668365209434289E-2</v>
      </c>
      <c r="G225" s="48">
        <f t="shared" si="38"/>
        <v>-5.2843264649464761E-2</v>
      </c>
      <c r="I225" s="48">
        <f t="shared" si="39"/>
        <v>-4.3605411727543959E-2</v>
      </c>
      <c r="J225" s="48">
        <f t="shared" si="40"/>
        <v>-5.4290692256936286E-2</v>
      </c>
      <c r="P225" s="26">
        <f t="shared" si="41"/>
        <v>-4.3605411727543959E-2</v>
      </c>
      <c r="Q225" s="26">
        <f t="shared" si="42"/>
        <v>-5.4290692256936286E-2</v>
      </c>
      <c r="S225" s="69">
        <v>43290</v>
      </c>
      <c r="T225" s="48">
        <v>1.5110547335292454E-2</v>
      </c>
      <c r="U225" s="48">
        <v>3.5758330974817065E-2</v>
      </c>
      <c r="V225" s="300"/>
      <c r="W225" s="300"/>
      <c r="X225" s="300"/>
      <c r="Y225" s="300"/>
      <c r="Z225" s="300"/>
      <c r="AA225" s="300"/>
      <c r="BI225" s="327">
        <f t="shared" si="43"/>
        <v>2.1006371667672825E-3</v>
      </c>
      <c r="BJ225" s="327">
        <f t="shared" si="44"/>
        <v>1.937117353603452E-3</v>
      </c>
      <c r="BK225" s="327">
        <f t="shared" si="45"/>
        <v>0.13657806401232669</v>
      </c>
      <c r="BL225" s="327">
        <f t="shared" si="46"/>
        <v>-0.13237678967879213</v>
      </c>
      <c r="BM225" s="327">
        <f t="shared" si="47"/>
        <v>7.8724615019359984E-2</v>
      </c>
      <c r="BN225" s="327">
        <f t="shared" si="48"/>
        <v>-7.4850380312153075E-2</v>
      </c>
    </row>
    <row r="226" spans="2:66" x14ac:dyDescent="0.3">
      <c r="B226" s="69">
        <v>43255</v>
      </c>
      <c r="C226" s="57">
        <v>39.959674</v>
      </c>
      <c r="D226" s="57">
        <v>77165.5</v>
      </c>
      <c r="F226" s="48">
        <f t="shared" si="37"/>
        <v>6.3009711906021337E-3</v>
      </c>
      <c r="G226" s="48">
        <f t="shared" si="38"/>
        <v>-3.0540325944389379E-2</v>
      </c>
      <c r="I226" s="48">
        <f t="shared" si="39"/>
        <v>6.2812030670913368E-3</v>
      </c>
      <c r="J226" s="48">
        <f t="shared" si="40"/>
        <v>-3.1016399743559464E-2</v>
      </c>
      <c r="P226" s="26">
        <f t="shared" si="41"/>
        <v>6.2812030670913368E-3</v>
      </c>
      <c r="Q226" s="26">
        <f t="shared" si="42"/>
        <v>-3.1016399743559464E-2</v>
      </c>
      <c r="S226" s="69">
        <v>43297</v>
      </c>
      <c r="T226" s="48">
        <v>6.9570346056409607E-4</v>
      </c>
      <c r="U226" s="48">
        <v>1.5706909540042772E-2</v>
      </c>
      <c r="V226" s="300"/>
      <c r="W226" s="300"/>
      <c r="X226" s="300"/>
      <c r="Y226" s="300"/>
      <c r="Z226" s="300"/>
      <c r="AA226" s="300"/>
      <c r="BI226" s="327">
        <f t="shared" si="43"/>
        <v>2.1006371667672825E-3</v>
      </c>
      <c r="BJ226" s="327">
        <f t="shared" si="44"/>
        <v>1.937117353603452E-3</v>
      </c>
      <c r="BK226" s="327">
        <f t="shared" si="45"/>
        <v>0.13657806401232669</v>
      </c>
      <c r="BL226" s="327">
        <f t="shared" si="46"/>
        <v>-0.13237678967879213</v>
      </c>
      <c r="BM226" s="327">
        <f t="shared" si="47"/>
        <v>7.8724615019359984E-2</v>
      </c>
      <c r="BN226" s="327">
        <f t="shared" si="48"/>
        <v>-7.4850380312153075E-2</v>
      </c>
    </row>
    <row r="227" spans="2:66" x14ac:dyDescent="0.3">
      <c r="B227" s="69">
        <v>43262</v>
      </c>
      <c r="C227" s="57">
        <v>39.126261800000002</v>
      </c>
      <c r="D227" s="57">
        <v>74372</v>
      </c>
      <c r="F227" s="48">
        <f t="shared" si="37"/>
        <v>-2.0856331310410536E-2</v>
      </c>
      <c r="G227" s="48">
        <f t="shared" si="38"/>
        <v>-3.6201411252437921E-2</v>
      </c>
      <c r="I227" s="48">
        <f t="shared" si="39"/>
        <v>-2.1076896769401613E-2</v>
      </c>
      <c r="J227" s="48">
        <f t="shared" si="40"/>
        <v>-3.6872939035575925E-2</v>
      </c>
      <c r="P227" s="26">
        <f t="shared" si="41"/>
        <v>-2.1076896769401613E-2</v>
      </c>
      <c r="Q227" s="26">
        <f t="shared" si="42"/>
        <v>-3.6872939035575925E-2</v>
      </c>
      <c r="S227" s="69">
        <v>43304</v>
      </c>
      <c r="T227" s="48">
        <v>4.1158013136208815E-3</v>
      </c>
      <c r="U227" s="48">
        <v>2.9127830322374627E-2</v>
      </c>
      <c r="V227" s="300"/>
      <c r="W227" s="300"/>
      <c r="X227" s="300"/>
      <c r="Y227" s="300"/>
      <c r="Z227" s="300"/>
      <c r="AA227" s="300"/>
      <c r="BI227" s="327">
        <f t="shared" si="43"/>
        <v>2.1006371667672825E-3</v>
      </c>
      <c r="BJ227" s="327">
        <f t="shared" si="44"/>
        <v>1.937117353603452E-3</v>
      </c>
      <c r="BK227" s="327">
        <f t="shared" si="45"/>
        <v>0.13657806401232669</v>
      </c>
      <c r="BL227" s="327">
        <f t="shared" si="46"/>
        <v>-0.13237678967879213</v>
      </c>
      <c r="BM227" s="327">
        <f t="shared" si="47"/>
        <v>7.8724615019359984E-2</v>
      </c>
      <c r="BN227" s="327">
        <f t="shared" si="48"/>
        <v>-7.4850380312153075E-2</v>
      </c>
    </row>
    <row r="228" spans="2:66" x14ac:dyDescent="0.3">
      <c r="B228" s="69">
        <v>43269</v>
      </c>
      <c r="C228" s="57">
        <v>37.376641800000002</v>
      </c>
      <c r="D228" s="57">
        <v>71374</v>
      </c>
      <c r="F228" s="48">
        <f t="shared" si="37"/>
        <v>-4.4717279891021922E-2</v>
      </c>
      <c r="G228" s="48">
        <f t="shared" si="38"/>
        <v>-4.0310869682138484E-2</v>
      </c>
      <c r="I228" s="48">
        <f t="shared" si="39"/>
        <v>-4.5747940314262908E-2</v>
      </c>
      <c r="J228" s="48">
        <f t="shared" si="40"/>
        <v>-4.1145869547671056E-2</v>
      </c>
      <c r="P228" s="26">
        <f t="shared" si="41"/>
        <v>-4.5747940314262908E-2</v>
      </c>
      <c r="Q228" s="26">
        <f t="shared" si="42"/>
        <v>-4.1145869547671056E-2</v>
      </c>
      <c r="S228" s="69">
        <v>43311</v>
      </c>
      <c r="T228" s="48">
        <v>7.6125771700939759E-3</v>
      </c>
      <c r="U228" s="48">
        <v>2.3776369980139506E-2</v>
      </c>
      <c r="V228" s="300"/>
      <c r="W228" s="300"/>
      <c r="X228" s="300"/>
      <c r="Y228" s="300"/>
      <c r="Z228" s="300"/>
      <c r="AA228" s="300"/>
      <c r="BI228" s="327">
        <f t="shared" si="43"/>
        <v>2.1006371667672825E-3</v>
      </c>
      <c r="BJ228" s="327">
        <f t="shared" si="44"/>
        <v>1.937117353603452E-3</v>
      </c>
      <c r="BK228" s="327">
        <f t="shared" si="45"/>
        <v>0.13657806401232669</v>
      </c>
      <c r="BL228" s="327">
        <f t="shared" si="46"/>
        <v>-0.13237678967879213</v>
      </c>
      <c r="BM228" s="327">
        <f t="shared" si="47"/>
        <v>7.8724615019359984E-2</v>
      </c>
      <c r="BN228" s="327">
        <f t="shared" si="48"/>
        <v>-7.4850380312153075E-2</v>
      </c>
    </row>
    <row r="229" spans="2:66" x14ac:dyDescent="0.3">
      <c r="B229" s="69">
        <v>43276</v>
      </c>
      <c r="C229" s="57">
        <v>37.919378399999999</v>
      </c>
      <c r="D229" s="57">
        <v>71037.2</v>
      </c>
      <c r="F229" s="48">
        <f t="shared" si="37"/>
        <v>1.4520742738316272E-2</v>
      </c>
      <c r="G229" s="48">
        <f t="shared" si="38"/>
        <v>-4.7188051671477327E-3</v>
      </c>
      <c r="I229" s="48">
        <f t="shared" si="39"/>
        <v>1.4416326342148719E-2</v>
      </c>
      <c r="J229" s="48">
        <f t="shared" si="40"/>
        <v>-4.7299738774135604E-3</v>
      </c>
      <c r="P229" s="26">
        <f t="shared" si="41"/>
        <v>1.4416326342148719E-2</v>
      </c>
      <c r="Q229" s="26">
        <f t="shared" si="42"/>
        <v>-4.7299738774135604E-3</v>
      </c>
      <c r="S229" s="69">
        <v>43318</v>
      </c>
      <c r="T229" s="48">
        <v>-1.163252054818887E-2</v>
      </c>
      <c r="U229" s="48">
        <v>4.3148528920857005E-3</v>
      </c>
      <c r="V229" s="300"/>
      <c r="W229" s="300"/>
      <c r="X229" s="300"/>
      <c r="Y229" s="300"/>
      <c r="Z229" s="300"/>
      <c r="AA229" s="300"/>
      <c r="BI229" s="327">
        <f t="shared" si="43"/>
        <v>2.1006371667672825E-3</v>
      </c>
      <c r="BJ229" s="327">
        <f t="shared" si="44"/>
        <v>1.937117353603452E-3</v>
      </c>
      <c r="BK229" s="327">
        <f t="shared" si="45"/>
        <v>0.13657806401232669</v>
      </c>
      <c r="BL229" s="327">
        <f t="shared" si="46"/>
        <v>-0.13237678967879213</v>
      </c>
      <c r="BM229" s="327">
        <f t="shared" si="47"/>
        <v>7.8724615019359984E-2</v>
      </c>
      <c r="BN229" s="327">
        <f t="shared" si="48"/>
        <v>-7.4850380312153075E-2</v>
      </c>
    </row>
    <row r="230" spans="2:66" x14ac:dyDescent="0.3">
      <c r="B230" s="69">
        <v>43283</v>
      </c>
      <c r="C230" s="57">
        <v>38.133358599999994</v>
      </c>
      <c r="D230" s="57">
        <v>71876.800000000003</v>
      </c>
      <c r="F230" s="48">
        <f t="shared" si="37"/>
        <v>5.6430302665508858E-3</v>
      </c>
      <c r="G230" s="48">
        <f t="shared" si="38"/>
        <v>1.1819159538945856E-2</v>
      </c>
      <c r="I230" s="48">
        <f t="shared" si="39"/>
        <v>5.6271680173799778E-3</v>
      </c>
      <c r="J230" s="48">
        <f t="shared" si="40"/>
        <v>1.1749858789461011E-2</v>
      </c>
      <c r="P230" s="26">
        <f t="shared" si="41"/>
        <v>5.6271680173799778E-3</v>
      </c>
      <c r="Q230" s="26">
        <f t="shared" si="42"/>
        <v>1.1749858789461011E-2</v>
      </c>
      <c r="S230" s="69">
        <v>43325</v>
      </c>
      <c r="T230" s="48">
        <v>1.6408268961385017E-2</v>
      </c>
      <c r="U230" s="48">
        <v>-2.1107525529530557E-2</v>
      </c>
      <c r="V230" s="300"/>
      <c r="W230" s="300"/>
      <c r="X230" s="300"/>
      <c r="Y230" s="300"/>
      <c r="Z230" s="300"/>
      <c r="AA230" s="300"/>
      <c r="BI230" s="327">
        <f t="shared" si="43"/>
        <v>2.1006371667672825E-3</v>
      </c>
      <c r="BJ230" s="327">
        <f t="shared" si="44"/>
        <v>1.937117353603452E-3</v>
      </c>
      <c r="BK230" s="327">
        <f t="shared" si="45"/>
        <v>0.13657806401232669</v>
      </c>
      <c r="BL230" s="327">
        <f t="shared" si="46"/>
        <v>-0.13237678967879213</v>
      </c>
      <c r="BM230" s="327">
        <f t="shared" si="47"/>
        <v>7.8724615019359984E-2</v>
      </c>
      <c r="BN230" s="327">
        <f t="shared" si="48"/>
        <v>-7.4850380312153075E-2</v>
      </c>
    </row>
    <row r="231" spans="2:66" x14ac:dyDescent="0.3">
      <c r="B231" s="69">
        <v>43290</v>
      </c>
      <c r="C231" s="57">
        <v>38.713949999999997</v>
      </c>
      <c r="D231" s="57">
        <v>74493.5</v>
      </c>
      <c r="F231" s="48">
        <f t="shared" si="37"/>
        <v>1.5225288862964259E-2</v>
      </c>
      <c r="G231" s="48">
        <f t="shared" si="38"/>
        <v>3.6405349152994981E-2</v>
      </c>
      <c r="I231" s="48">
        <f t="shared" si="39"/>
        <v>1.5110547335292454E-2</v>
      </c>
      <c r="J231" s="48">
        <f t="shared" si="40"/>
        <v>3.5758330974817065E-2</v>
      </c>
      <c r="P231" s="26">
        <f t="shared" si="41"/>
        <v>1.5110547335292454E-2</v>
      </c>
      <c r="Q231" s="26">
        <f t="shared" si="42"/>
        <v>3.5758330974817065E-2</v>
      </c>
      <c r="S231" s="69">
        <v>43332</v>
      </c>
      <c r="T231" s="48">
        <v>8.1276035680169344E-3</v>
      </c>
      <c r="U231" s="48">
        <v>-1.9098984547625254E-2</v>
      </c>
      <c r="V231" s="300"/>
      <c r="W231" s="300"/>
      <c r="X231" s="300"/>
      <c r="Y231" s="300"/>
      <c r="Z231" s="300"/>
      <c r="AA231" s="300"/>
      <c r="BI231" s="327">
        <f t="shared" si="43"/>
        <v>2.1006371667672825E-3</v>
      </c>
      <c r="BJ231" s="327">
        <f t="shared" si="44"/>
        <v>1.937117353603452E-3</v>
      </c>
      <c r="BK231" s="327">
        <f t="shared" si="45"/>
        <v>0.13657806401232669</v>
      </c>
      <c r="BL231" s="327">
        <f t="shared" si="46"/>
        <v>-0.13237678967879213</v>
      </c>
      <c r="BM231" s="327">
        <f t="shared" si="47"/>
        <v>7.8724615019359984E-2</v>
      </c>
      <c r="BN231" s="327">
        <f t="shared" si="48"/>
        <v>-7.4850380312153075E-2</v>
      </c>
    </row>
    <row r="232" spans="2:66" x14ac:dyDescent="0.3">
      <c r="B232" s="69">
        <v>43297</v>
      </c>
      <c r="C232" s="57">
        <v>38.740892800000005</v>
      </c>
      <c r="D232" s="57">
        <v>75672.800000000003</v>
      </c>
      <c r="F232" s="48">
        <f t="shared" si="37"/>
        <v>6.9594551834684104E-4</v>
      </c>
      <c r="G232" s="48">
        <f t="shared" si="38"/>
        <v>1.5830911421802041E-2</v>
      </c>
      <c r="I232" s="48">
        <f t="shared" si="39"/>
        <v>6.9570346056409607E-4</v>
      </c>
      <c r="J232" s="48">
        <f t="shared" si="40"/>
        <v>1.5706909540042772E-2</v>
      </c>
      <c r="P232" s="26">
        <f t="shared" si="41"/>
        <v>6.9570346056409607E-4</v>
      </c>
      <c r="Q232" s="26">
        <f t="shared" si="42"/>
        <v>1.5706909540042772E-2</v>
      </c>
      <c r="S232" s="69">
        <v>43339</v>
      </c>
      <c r="T232" s="48">
        <v>-4.5077250955245313E-2</v>
      </c>
      <c r="U232" s="48">
        <v>-7.6894964444122046E-3</v>
      </c>
      <c r="V232" s="300"/>
      <c r="W232" s="300"/>
      <c r="X232" s="300"/>
      <c r="Y232" s="300"/>
      <c r="Z232" s="300"/>
      <c r="AA232" s="300"/>
      <c r="BI232" s="327">
        <f t="shared" si="43"/>
        <v>2.1006371667672825E-3</v>
      </c>
      <c r="BJ232" s="327">
        <f t="shared" si="44"/>
        <v>1.937117353603452E-3</v>
      </c>
      <c r="BK232" s="327">
        <f t="shared" si="45"/>
        <v>0.13657806401232669</v>
      </c>
      <c r="BL232" s="327">
        <f t="shared" si="46"/>
        <v>-0.13237678967879213</v>
      </c>
      <c r="BM232" s="327">
        <f t="shared" si="47"/>
        <v>7.8724615019359984E-2</v>
      </c>
      <c r="BN232" s="327">
        <f t="shared" si="48"/>
        <v>-7.4850380312153075E-2</v>
      </c>
    </row>
    <row r="233" spans="2:66" x14ac:dyDescent="0.3">
      <c r="B233" s="69">
        <v>43304</v>
      </c>
      <c r="C233" s="57">
        <v>38.900671200000005</v>
      </c>
      <c r="D233" s="57">
        <v>77909.399999999994</v>
      </c>
      <c r="F233" s="48">
        <f t="shared" si="37"/>
        <v>4.1242828559697742E-3</v>
      </c>
      <c r="G233" s="48">
        <f t="shared" si="38"/>
        <v>2.9556194563964633E-2</v>
      </c>
      <c r="I233" s="48">
        <f t="shared" si="39"/>
        <v>4.1158013136208815E-3</v>
      </c>
      <c r="J233" s="48">
        <f t="shared" si="40"/>
        <v>2.9127830322374627E-2</v>
      </c>
      <c r="P233" s="26">
        <f t="shared" si="41"/>
        <v>4.1158013136208815E-3</v>
      </c>
      <c r="Q233" s="26">
        <f t="shared" si="42"/>
        <v>2.9127830322374627E-2</v>
      </c>
      <c r="S233" s="69">
        <v>43346</v>
      </c>
      <c r="T233" s="48">
        <v>1.1582224026219218E-2</v>
      </c>
      <c r="U233" s="48">
        <v>8.4193732419274251E-3</v>
      </c>
      <c r="V233" s="300"/>
      <c r="W233" s="300"/>
      <c r="X233" s="300"/>
      <c r="Y233" s="300"/>
      <c r="Z233" s="300"/>
      <c r="AA233" s="300"/>
      <c r="BI233" s="327">
        <f t="shared" si="43"/>
        <v>2.1006371667672825E-3</v>
      </c>
      <c r="BJ233" s="327">
        <f t="shared" si="44"/>
        <v>1.937117353603452E-3</v>
      </c>
      <c r="BK233" s="327">
        <f t="shared" si="45"/>
        <v>0.13657806401232669</v>
      </c>
      <c r="BL233" s="327">
        <f t="shared" si="46"/>
        <v>-0.13237678967879213</v>
      </c>
      <c r="BM233" s="327">
        <f t="shared" si="47"/>
        <v>7.8724615019359984E-2</v>
      </c>
      <c r="BN233" s="327">
        <f t="shared" si="48"/>
        <v>-7.4850380312153075E-2</v>
      </c>
    </row>
    <row r="234" spans="2:66" x14ac:dyDescent="0.3">
      <c r="B234" s="69">
        <v>43311</v>
      </c>
      <c r="C234" s="57">
        <v>39.197935600000001</v>
      </c>
      <c r="D234" s="57">
        <v>79784</v>
      </c>
      <c r="F234" s="48">
        <f t="shared" si="37"/>
        <v>7.6416265023209196E-3</v>
      </c>
      <c r="G234" s="48">
        <f t="shared" si="38"/>
        <v>2.4061281437156579E-2</v>
      </c>
      <c r="I234" s="48">
        <f t="shared" si="39"/>
        <v>7.6125771700939759E-3</v>
      </c>
      <c r="J234" s="48">
        <f t="shared" si="40"/>
        <v>2.3776369980139506E-2</v>
      </c>
      <c r="P234" s="26">
        <f t="shared" si="41"/>
        <v>7.6125771700939759E-3</v>
      </c>
      <c r="Q234" s="26">
        <f t="shared" si="42"/>
        <v>2.3776369980139506E-2</v>
      </c>
      <c r="S234" s="69">
        <v>43353</v>
      </c>
      <c r="T234" s="48">
        <v>1.0264919507210084E-2</v>
      </c>
      <c r="U234" s="48">
        <v>-1.7858716810491945E-2</v>
      </c>
      <c r="V234" s="300"/>
      <c r="W234" s="300"/>
      <c r="X234" s="300"/>
      <c r="Y234" s="300"/>
      <c r="Z234" s="300"/>
      <c r="AA234" s="300"/>
      <c r="BI234" s="327">
        <f t="shared" si="43"/>
        <v>2.1006371667672825E-3</v>
      </c>
      <c r="BJ234" s="327">
        <f t="shared" si="44"/>
        <v>1.937117353603452E-3</v>
      </c>
      <c r="BK234" s="327">
        <f t="shared" si="45"/>
        <v>0.13657806401232669</v>
      </c>
      <c r="BL234" s="327">
        <f t="shared" si="46"/>
        <v>-0.13237678967879213</v>
      </c>
      <c r="BM234" s="327">
        <f t="shared" si="47"/>
        <v>7.8724615019359984E-2</v>
      </c>
      <c r="BN234" s="327">
        <f t="shared" si="48"/>
        <v>-7.4850380312153075E-2</v>
      </c>
    </row>
    <row r="235" spans="2:66" x14ac:dyDescent="0.3">
      <c r="B235" s="69">
        <v>43318</v>
      </c>
      <c r="C235" s="57">
        <v>38.744606600000004</v>
      </c>
      <c r="D235" s="57">
        <v>80129</v>
      </c>
      <c r="F235" s="48">
        <f t="shared" si="37"/>
        <v>-1.1565124363335011E-2</v>
      </c>
      <c r="G235" s="48">
        <f t="shared" si="38"/>
        <v>4.3241752732376959E-3</v>
      </c>
      <c r="I235" s="48">
        <f t="shared" si="39"/>
        <v>-1.163252054818887E-2</v>
      </c>
      <c r="J235" s="48">
        <f t="shared" si="40"/>
        <v>4.3148528920857005E-3</v>
      </c>
      <c r="P235" s="26">
        <f t="shared" si="41"/>
        <v>-1.163252054818887E-2</v>
      </c>
      <c r="Q235" s="26">
        <f t="shared" si="42"/>
        <v>4.3148528920857005E-3</v>
      </c>
      <c r="S235" s="69">
        <v>43360</v>
      </c>
      <c r="T235" s="48">
        <v>-3.7385749919942771E-2</v>
      </c>
      <c r="U235" s="48">
        <v>-4.3257944534508853E-3</v>
      </c>
      <c r="V235" s="300"/>
      <c r="W235" s="300"/>
      <c r="X235" s="300"/>
      <c r="Y235" s="300"/>
      <c r="Z235" s="300"/>
      <c r="AA235" s="300"/>
      <c r="BI235" s="327">
        <f t="shared" si="43"/>
        <v>2.1006371667672825E-3</v>
      </c>
      <c r="BJ235" s="327">
        <f t="shared" si="44"/>
        <v>1.937117353603452E-3</v>
      </c>
      <c r="BK235" s="327">
        <f t="shared" si="45"/>
        <v>0.13657806401232669</v>
      </c>
      <c r="BL235" s="327">
        <f t="shared" si="46"/>
        <v>-0.13237678967879213</v>
      </c>
      <c r="BM235" s="327">
        <f t="shared" si="47"/>
        <v>7.8724615019359984E-2</v>
      </c>
      <c r="BN235" s="327">
        <f t="shared" si="48"/>
        <v>-7.4850380312153075E-2</v>
      </c>
    </row>
    <row r="236" spans="2:66" x14ac:dyDescent="0.3">
      <c r="B236" s="69">
        <v>43325</v>
      </c>
      <c r="C236" s="57">
        <v>39.385582799999995</v>
      </c>
      <c r="D236" s="57">
        <v>78455.399999999994</v>
      </c>
      <c r="F236" s="48">
        <f t="shared" si="37"/>
        <v>1.6543623906610794E-2</v>
      </c>
      <c r="G236" s="48">
        <f t="shared" si="38"/>
        <v>-2.08863208076977E-2</v>
      </c>
      <c r="I236" s="48">
        <f t="shared" si="39"/>
        <v>1.6408268961385017E-2</v>
      </c>
      <c r="J236" s="48">
        <f t="shared" si="40"/>
        <v>-2.1107525529530557E-2</v>
      </c>
      <c r="P236" s="26">
        <f t="shared" si="41"/>
        <v>1.6408268961385017E-2</v>
      </c>
      <c r="Q236" s="26">
        <f t="shared" si="42"/>
        <v>-2.1107525529530557E-2</v>
      </c>
      <c r="S236" s="69">
        <v>43367</v>
      </c>
      <c r="T236" s="48">
        <v>2.978454551690908E-3</v>
      </c>
      <c r="U236" s="48">
        <v>3.9916111087363697E-2</v>
      </c>
      <c r="V236" s="300"/>
      <c r="W236" s="300"/>
      <c r="X236" s="300"/>
      <c r="Y236" s="300"/>
      <c r="Z236" s="300"/>
      <c r="AA236" s="300"/>
      <c r="BI236" s="327">
        <f t="shared" si="43"/>
        <v>2.1006371667672825E-3</v>
      </c>
      <c r="BJ236" s="327">
        <f t="shared" si="44"/>
        <v>1.937117353603452E-3</v>
      </c>
      <c r="BK236" s="327">
        <f t="shared" si="45"/>
        <v>0.13657806401232669</v>
      </c>
      <c r="BL236" s="327">
        <f t="shared" si="46"/>
        <v>-0.13237678967879213</v>
      </c>
      <c r="BM236" s="327">
        <f t="shared" si="47"/>
        <v>7.8724615019359984E-2</v>
      </c>
      <c r="BN236" s="327">
        <f t="shared" si="48"/>
        <v>-7.4850380312153075E-2</v>
      </c>
    </row>
    <row r="237" spans="2:66" x14ac:dyDescent="0.3">
      <c r="B237" s="69">
        <v>43332</v>
      </c>
      <c r="C237" s="57">
        <v>39.706997600000001</v>
      </c>
      <c r="D237" s="57">
        <v>76971.199999999997</v>
      </c>
      <c r="F237" s="48">
        <f t="shared" si="37"/>
        <v>8.1607222021355952E-3</v>
      </c>
      <c r="G237" s="48">
        <f t="shared" si="38"/>
        <v>-1.8917754545894838E-2</v>
      </c>
      <c r="I237" s="48">
        <f t="shared" si="39"/>
        <v>8.1276035680169344E-3</v>
      </c>
      <c r="J237" s="48">
        <f t="shared" si="40"/>
        <v>-1.9098984547625254E-2</v>
      </c>
      <c r="P237" s="26">
        <f t="shared" si="41"/>
        <v>8.1276035680169344E-3</v>
      </c>
      <c r="Q237" s="26">
        <f t="shared" si="42"/>
        <v>-1.9098984547625254E-2</v>
      </c>
      <c r="S237" s="69">
        <v>43374</v>
      </c>
      <c r="T237" s="48">
        <v>-1.9231168442624812E-2</v>
      </c>
      <c r="U237" s="48">
        <v>8.1928211957973188E-3</v>
      </c>
      <c r="V237" s="300"/>
      <c r="W237" s="300"/>
      <c r="X237" s="300"/>
      <c r="Y237" s="300"/>
      <c r="Z237" s="300"/>
      <c r="AA237" s="300"/>
      <c r="BI237" s="327">
        <f t="shared" si="43"/>
        <v>2.1006371667672825E-3</v>
      </c>
      <c r="BJ237" s="327">
        <f t="shared" si="44"/>
        <v>1.937117353603452E-3</v>
      </c>
      <c r="BK237" s="327">
        <f t="shared" si="45"/>
        <v>0.13657806401232669</v>
      </c>
      <c r="BL237" s="327">
        <f t="shared" si="46"/>
        <v>-0.13237678967879213</v>
      </c>
      <c r="BM237" s="327">
        <f t="shared" si="47"/>
        <v>7.8724615019359984E-2</v>
      </c>
      <c r="BN237" s="327">
        <f t="shared" si="48"/>
        <v>-7.4850380312153075E-2</v>
      </c>
    </row>
    <row r="238" spans="2:66" x14ac:dyDescent="0.3">
      <c r="B238" s="69">
        <v>43339</v>
      </c>
      <c r="C238" s="57">
        <v>37.956857400000004</v>
      </c>
      <c r="D238" s="57">
        <v>76381.600000000006</v>
      </c>
      <c r="F238" s="48">
        <f t="shared" si="37"/>
        <v>-4.4076367033099362E-2</v>
      </c>
      <c r="G238" s="48">
        <f t="shared" si="38"/>
        <v>-7.6600078990581855E-3</v>
      </c>
      <c r="I238" s="48">
        <f t="shared" si="39"/>
        <v>-4.5077250955245313E-2</v>
      </c>
      <c r="J238" s="48">
        <f t="shared" si="40"/>
        <v>-7.6894964444122046E-3</v>
      </c>
      <c r="P238" s="26">
        <f t="shared" si="41"/>
        <v>-4.5077250955245313E-2</v>
      </c>
      <c r="Q238" s="26">
        <f t="shared" si="42"/>
        <v>-7.6894964444122046E-3</v>
      </c>
      <c r="S238" s="69">
        <v>43381</v>
      </c>
      <c r="T238" s="48">
        <v>0.12497074476081757</v>
      </c>
      <c r="U238" s="48">
        <v>5.1748090611019801E-2</v>
      </c>
      <c r="V238" s="300"/>
      <c r="W238" s="300"/>
      <c r="X238" s="300"/>
      <c r="Y238" s="300"/>
      <c r="Z238" s="300"/>
      <c r="AA238" s="300"/>
      <c r="BI238" s="327">
        <f t="shared" si="43"/>
        <v>2.1006371667672825E-3</v>
      </c>
      <c r="BJ238" s="327">
        <f t="shared" si="44"/>
        <v>1.937117353603452E-3</v>
      </c>
      <c r="BK238" s="327">
        <f t="shared" si="45"/>
        <v>0.13657806401232669</v>
      </c>
      <c r="BL238" s="327">
        <f t="shared" si="46"/>
        <v>-0.13237678967879213</v>
      </c>
      <c r="BM238" s="327">
        <f t="shared" si="47"/>
        <v>7.8724615019359984E-2</v>
      </c>
      <c r="BN238" s="327">
        <f t="shared" si="48"/>
        <v>-7.4850380312153075E-2</v>
      </c>
    </row>
    <row r="239" spans="2:66" x14ac:dyDescent="0.3">
      <c r="B239" s="69">
        <v>43346</v>
      </c>
      <c r="C239" s="57">
        <v>38.399037999999997</v>
      </c>
      <c r="D239" s="57">
        <v>77027.399999999994</v>
      </c>
      <c r="F239" s="48">
        <f t="shared" si="37"/>
        <v>1.1649557689673129E-2</v>
      </c>
      <c r="G239" s="48">
        <f t="shared" si="38"/>
        <v>8.4549158436062477E-3</v>
      </c>
      <c r="I239" s="48">
        <f t="shared" si="39"/>
        <v>1.1582224026219218E-2</v>
      </c>
      <c r="J239" s="48">
        <f t="shared" si="40"/>
        <v>8.4193732419274251E-3</v>
      </c>
      <c r="P239" s="26">
        <f t="shared" si="41"/>
        <v>1.1582224026219218E-2</v>
      </c>
      <c r="Q239" s="26">
        <f t="shared" si="42"/>
        <v>8.4193732419274251E-3</v>
      </c>
      <c r="S239" s="69">
        <v>43395</v>
      </c>
      <c r="T239" s="48">
        <v>1.6650048694631134E-2</v>
      </c>
      <c r="U239" s="48">
        <v>1.2035081126301988E-2</v>
      </c>
      <c r="V239" s="300"/>
      <c r="W239" s="300"/>
      <c r="X239" s="300"/>
      <c r="Y239" s="300"/>
      <c r="Z239" s="300"/>
      <c r="AA239" s="300"/>
      <c r="BI239" s="327">
        <f t="shared" si="43"/>
        <v>2.1006371667672825E-3</v>
      </c>
      <c r="BJ239" s="327">
        <f t="shared" si="44"/>
        <v>1.937117353603452E-3</v>
      </c>
      <c r="BK239" s="327">
        <f t="shared" si="45"/>
        <v>0.13657806401232669</v>
      </c>
      <c r="BL239" s="327">
        <f t="shared" si="46"/>
        <v>-0.13237678967879213</v>
      </c>
      <c r="BM239" s="327">
        <f t="shared" si="47"/>
        <v>7.8724615019359984E-2</v>
      </c>
      <c r="BN239" s="327">
        <f t="shared" si="48"/>
        <v>-7.4850380312153075E-2</v>
      </c>
    </row>
    <row r="240" spans="2:66" x14ac:dyDescent="0.3">
      <c r="B240" s="69">
        <v>43353</v>
      </c>
      <c r="C240" s="57">
        <v>38.795231000000001</v>
      </c>
      <c r="D240" s="57">
        <v>75664</v>
      </c>
      <c r="F240" s="48">
        <f t="shared" si="37"/>
        <v>1.0317784523664386E-2</v>
      </c>
      <c r="G240" s="48">
        <f t="shared" si="38"/>
        <v>-1.7700194995546981E-2</v>
      </c>
      <c r="I240" s="48">
        <f t="shared" si="39"/>
        <v>1.0264919507210084E-2</v>
      </c>
      <c r="J240" s="48">
        <f t="shared" si="40"/>
        <v>-1.7858716810491945E-2</v>
      </c>
      <c r="P240" s="26">
        <f t="shared" si="41"/>
        <v>1.0264919507210084E-2</v>
      </c>
      <c r="Q240" s="26">
        <f t="shared" si="42"/>
        <v>-1.7858716810491945E-2</v>
      </c>
      <c r="S240" s="69">
        <v>43402</v>
      </c>
      <c r="T240" s="48">
        <v>6.9284287626247528E-3</v>
      </c>
      <c r="U240" s="48">
        <v>-7.5102671356553647E-3</v>
      </c>
      <c r="V240" s="300"/>
      <c r="W240" s="300"/>
      <c r="X240" s="300"/>
      <c r="Y240" s="300"/>
      <c r="Z240" s="300"/>
      <c r="AA240" s="300"/>
      <c r="BI240" s="327">
        <f t="shared" si="43"/>
        <v>2.1006371667672825E-3</v>
      </c>
      <c r="BJ240" s="327">
        <f t="shared" si="44"/>
        <v>1.937117353603452E-3</v>
      </c>
      <c r="BK240" s="327">
        <f t="shared" si="45"/>
        <v>0.13657806401232669</v>
      </c>
      <c r="BL240" s="327">
        <f t="shared" si="46"/>
        <v>-0.13237678967879213</v>
      </c>
      <c r="BM240" s="327">
        <f t="shared" si="47"/>
        <v>7.8724615019359984E-2</v>
      </c>
      <c r="BN240" s="327">
        <f t="shared" si="48"/>
        <v>-7.4850380312153075E-2</v>
      </c>
    </row>
    <row r="241" spans="2:66" x14ac:dyDescent="0.3">
      <c r="B241" s="69">
        <v>43360</v>
      </c>
      <c r="C241" s="57">
        <v>37.3716194</v>
      </c>
      <c r="D241" s="57">
        <v>75337.399999999994</v>
      </c>
      <c r="F241" s="48">
        <f t="shared" si="37"/>
        <v>-3.6695530953276267E-2</v>
      </c>
      <c r="G241" s="48">
        <f t="shared" si="38"/>
        <v>-4.3164516811166065E-3</v>
      </c>
      <c r="I241" s="48">
        <f t="shared" si="39"/>
        <v>-3.7385749919942771E-2</v>
      </c>
      <c r="J241" s="48">
        <f t="shared" si="40"/>
        <v>-4.3257944534508853E-3</v>
      </c>
      <c r="P241" s="26">
        <f t="shared" si="41"/>
        <v>-3.7385749919942771E-2</v>
      </c>
      <c r="Q241" s="26">
        <f t="shared" si="42"/>
        <v>-4.3257944534508853E-3</v>
      </c>
      <c r="S241" s="69">
        <v>43409</v>
      </c>
      <c r="T241" s="48">
        <v>-2.771070044475623E-2</v>
      </c>
      <c r="U241" s="48">
        <v>4.2780900744888987E-2</v>
      </c>
      <c r="V241" s="300"/>
      <c r="W241" s="300"/>
      <c r="X241" s="300"/>
      <c r="Y241" s="300"/>
      <c r="Z241" s="300"/>
      <c r="AA241" s="300"/>
      <c r="BI241" s="327">
        <f t="shared" si="43"/>
        <v>2.1006371667672825E-3</v>
      </c>
      <c r="BJ241" s="327">
        <f t="shared" si="44"/>
        <v>1.937117353603452E-3</v>
      </c>
      <c r="BK241" s="327">
        <f t="shared" si="45"/>
        <v>0.13657806401232669</v>
      </c>
      <c r="BL241" s="327">
        <f t="shared" si="46"/>
        <v>-0.13237678967879213</v>
      </c>
      <c r="BM241" s="327">
        <f t="shared" si="47"/>
        <v>7.8724615019359984E-2</v>
      </c>
      <c r="BN241" s="327">
        <f t="shared" si="48"/>
        <v>-7.4850380312153075E-2</v>
      </c>
    </row>
    <row r="242" spans="2:66" x14ac:dyDescent="0.3">
      <c r="B242" s="69">
        <v>43367</v>
      </c>
      <c r="C242" s="57">
        <v>37.483094999999999</v>
      </c>
      <c r="D242" s="57">
        <v>78405.399999999994</v>
      </c>
      <c r="F242" s="48">
        <f t="shared" si="37"/>
        <v>2.9828945544703167E-3</v>
      </c>
      <c r="G242" s="48">
        <f t="shared" si="38"/>
        <v>4.0723465370453349E-2</v>
      </c>
      <c r="I242" s="48">
        <f t="shared" si="39"/>
        <v>2.978454551690908E-3</v>
      </c>
      <c r="J242" s="48">
        <f t="shared" si="40"/>
        <v>3.9916111087363697E-2</v>
      </c>
      <c r="P242" s="26">
        <f t="shared" si="41"/>
        <v>2.978454551690908E-3</v>
      </c>
      <c r="Q242" s="26">
        <f t="shared" si="42"/>
        <v>3.9916111087363697E-2</v>
      </c>
      <c r="S242" s="69">
        <v>43416</v>
      </c>
      <c r="T242" s="48">
        <v>-2.513836931691104E-2</v>
      </c>
      <c r="U242" s="48">
        <v>-1.6575320866582293E-2</v>
      </c>
      <c r="V242" s="300"/>
      <c r="W242" s="300"/>
      <c r="X242" s="300"/>
      <c r="Y242" s="300"/>
      <c r="Z242" s="300"/>
      <c r="AA242" s="300"/>
      <c r="BI242" s="327">
        <f t="shared" si="43"/>
        <v>2.1006371667672825E-3</v>
      </c>
      <c r="BJ242" s="327">
        <f t="shared" si="44"/>
        <v>1.937117353603452E-3</v>
      </c>
      <c r="BK242" s="327">
        <f t="shared" si="45"/>
        <v>0.13657806401232669</v>
      </c>
      <c r="BL242" s="327">
        <f t="shared" si="46"/>
        <v>-0.13237678967879213</v>
      </c>
      <c r="BM242" s="327">
        <f t="shared" si="47"/>
        <v>7.8724615019359984E-2</v>
      </c>
      <c r="BN242" s="327">
        <f t="shared" si="48"/>
        <v>-7.4850380312153075E-2</v>
      </c>
    </row>
    <row r="243" spans="2:66" x14ac:dyDescent="0.3">
      <c r="B243" s="69">
        <v>43374</v>
      </c>
      <c r="C243" s="57">
        <v>36.769138400000003</v>
      </c>
      <c r="D243" s="57">
        <v>79050.399999999994</v>
      </c>
      <c r="F243" s="48">
        <f t="shared" si="37"/>
        <v>-1.9047429247771475E-2</v>
      </c>
      <c r="G243" s="48">
        <f t="shared" si="38"/>
        <v>8.2264741969302335E-3</v>
      </c>
      <c r="I243" s="48">
        <f t="shared" si="39"/>
        <v>-1.9231168442624812E-2</v>
      </c>
      <c r="J243" s="48">
        <f t="shared" si="40"/>
        <v>8.1928211957973188E-3</v>
      </c>
      <c r="P243" s="26">
        <f t="shared" si="41"/>
        <v>-1.9231168442624812E-2</v>
      </c>
      <c r="Q243" s="26">
        <f t="shared" si="42"/>
        <v>8.1928211957973188E-3</v>
      </c>
      <c r="S243" s="69">
        <v>43423</v>
      </c>
      <c r="T243" s="48">
        <v>8.7372131835634758E-3</v>
      </c>
      <c r="U243" s="48">
        <v>2.2131970058892059E-3</v>
      </c>
      <c r="V243" s="300"/>
      <c r="W243" s="300"/>
      <c r="X243" s="300"/>
      <c r="Y243" s="300"/>
      <c r="Z243" s="300"/>
      <c r="AA243" s="300"/>
      <c r="BI243" s="327">
        <f t="shared" si="43"/>
        <v>2.1006371667672825E-3</v>
      </c>
      <c r="BJ243" s="327">
        <f t="shared" si="44"/>
        <v>1.937117353603452E-3</v>
      </c>
      <c r="BK243" s="327">
        <f t="shared" si="45"/>
        <v>0.13657806401232669</v>
      </c>
      <c r="BL243" s="327">
        <f t="shared" si="46"/>
        <v>-0.13237678967879213</v>
      </c>
      <c r="BM243" s="327">
        <f t="shared" si="47"/>
        <v>7.8724615019359984E-2</v>
      </c>
      <c r="BN243" s="327">
        <f t="shared" si="48"/>
        <v>-7.4850380312153075E-2</v>
      </c>
    </row>
    <row r="244" spans="2:66" x14ac:dyDescent="0.3">
      <c r="B244" s="69">
        <v>43381</v>
      </c>
      <c r="C244" s="57">
        <v>41.663673400000008</v>
      </c>
      <c r="D244" s="57">
        <v>83248.800000000003</v>
      </c>
      <c r="F244" s="48">
        <f t="shared" si="37"/>
        <v>0.13311530302271124</v>
      </c>
      <c r="G244" s="48">
        <f t="shared" si="38"/>
        <v>5.3110420693633476E-2</v>
      </c>
      <c r="I244" s="48">
        <f t="shared" si="39"/>
        <v>0.12497074476081757</v>
      </c>
      <c r="J244" s="48">
        <f t="shared" si="40"/>
        <v>5.1748090611019801E-2</v>
      </c>
      <c r="P244" s="26">
        <f t="shared" si="41"/>
        <v>0.12497074476081757</v>
      </c>
      <c r="Q244" s="26">
        <f t="shared" si="42"/>
        <v>5.1748090611019801E-2</v>
      </c>
      <c r="S244" s="69">
        <v>43430</v>
      </c>
      <c r="T244" s="48">
        <v>1.8469425606698772E-2</v>
      </c>
      <c r="U244" s="48">
        <v>-2.2484032843842162E-3</v>
      </c>
      <c r="V244" s="300"/>
      <c r="W244" s="300"/>
      <c r="X244" s="300"/>
      <c r="Y244" s="300"/>
      <c r="Z244" s="300"/>
      <c r="AA244" s="300"/>
      <c r="BI244" s="327">
        <f t="shared" si="43"/>
        <v>2.1006371667672825E-3</v>
      </c>
      <c r="BJ244" s="327">
        <f t="shared" si="44"/>
        <v>1.937117353603452E-3</v>
      </c>
      <c r="BK244" s="327">
        <f t="shared" si="45"/>
        <v>0.13657806401232669</v>
      </c>
      <c r="BL244" s="327">
        <f t="shared" si="46"/>
        <v>-0.13237678967879213</v>
      </c>
      <c r="BM244" s="327">
        <f t="shared" si="47"/>
        <v>7.8724615019359984E-2</v>
      </c>
      <c r="BN244" s="327">
        <f t="shared" si="48"/>
        <v>-7.4850380312153075E-2</v>
      </c>
    </row>
    <row r="245" spans="2:66" x14ac:dyDescent="0.3">
      <c r="B245" s="69">
        <v>43388</v>
      </c>
      <c r="C245" s="57">
        <v>47.823165749999994</v>
      </c>
      <c r="D245" s="57">
        <v>84012</v>
      </c>
      <c r="F245" s="48">
        <f t="shared" si="37"/>
        <v>0.14783843687676335</v>
      </c>
      <c r="G245" s="48">
        <f t="shared" si="38"/>
        <v>9.167699714590416E-3</v>
      </c>
      <c r="I245" s="48">
        <f t="shared" si="39"/>
        <v>0.13788055356544934</v>
      </c>
      <c r="J245" s="48">
        <f t="shared" si="40"/>
        <v>9.1259314408106505E-3</v>
      </c>
      <c r="P245" s="26" t="str">
        <f t="shared" si="41"/>
        <v/>
      </c>
      <c r="Q245" s="26">
        <f t="shared" si="42"/>
        <v>9.1259314408106505E-3</v>
      </c>
      <c r="S245" s="69">
        <v>43437</v>
      </c>
      <c r="T245" s="48">
        <v>1.8134416931202435E-2</v>
      </c>
      <c r="U245" s="48">
        <v>2.9620747204991076E-2</v>
      </c>
      <c r="V245" s="300"/>
      <c r="W245" s="300"/>
      <c r="X245" s="300"/>
      <c r="Y245" s="300"/>
      <c r="Z245" s="300"/>
      <c r="AA245" s="300"/>
      <c r="BI245" s="327">
        <f t="shared" si="43"/>
        <v>2.1006371667672825E-3</v>
      </c>
      <c r="BJ245" s="327">
        <f t="shared" si="44"/>
        <v>1.937117353603452E-3</v>
      </c>
      <c r="BK245" s="327">
        <f t="shared" si="45"/>
        <v>0.13657806401232669</v>
      </c>
      <c r="BL245" s="327">
        <f t="shared" si="46"/>
        <v>-0.13237678967879213</v>
      </c>
      <c r="BM245" s="327">
        <f t="shared" si="47"/>
        <v>7.8724615019359984E-2</v>
      </c>
      <c r="BN245" s="327">
        <f t="shared" si="48"/>
        <v>-7.4850380312153075E-2</v>
      </c>
    </row>
    <row r="246" spans="2:66" x14ac:dyDescent="0.3">
      <c r="B246" s="69">
        <v>43395</v>
      </c>
      <c r="C246" s="57">
        <v>48.626089599999993</v>
      </c>
      <c r="D246" s="57">
        <v>85029.2</v>
      </c>
      <c r="F246" s="48">
        <f t="shared" si="37"/>
        <v>1.6789433267495379E-2</v>
      </c>
      <c r="G246" s="48">
        <f t="shared" si="38"/>
        <v>1.2107794124648796E-2</v>
      </c>
      <c r="I246" s="48">
        <f t="shared" si="39"/>
        <v>1.6650048694631134E-2</v>
      </c>
      <c r="J246" s="48">
        <f t="shared" si="40"/>
        <v>1.2035081126301988E-2</v>
      </c>
      <c r="P246" s="26">
        <f t="shared" si="41"/>
        <v>1.6650048694631134E-2</v>
      </c>
      <c r="Q246" s="26">
        <f t="shared" si="42"/>
        <v>1.2035081126301988E-2</v>
      </c>
      <c r="S246" s="69">
        <v>43444</v>
      </c>
      <c r="T246" s="48">
        <v>3.4337434710262483E-3</v>
      </c>
      <c r="U246" s="48">
        <v>-1.2712245856598961E-2</v>
      </c>
      <c r="V246" s="300"/>
      <c r="W246" s="300"/>
      <c r="X246" s="300"/>
      <c r="Y246" s="300"/>
      <c r="Z246" s="300"/>
      <c r="AA246" s="300"/>
      <c r="BI246" s="327">
        <f t="shared" si="43"/>
        <v>2.1006371667672825E-3</v>
      </c>
      <c r="BJ246" s="327">
        <f t="shared" si="44"/>
        <v>1.937117353603452E-3</v>
      </c>
      <c r="BK246" s="327">
        <f t="shared" si="45"/>
        <v>0.13657806401232669</v>
      </c>
      <c r="BL246" s="327">
        <f t="shared" si="46"/>
        <v>-0.13237678967879213</v>
      </c>
      <c r="BM246" s="327">
        <f t="shared" si="47"/>
        <v>7.8724615019359984E-2</v>
      </c>
      <c r="BN246" s="327">
        <f t="shared" si="48"/>
        <v>-7.4850380312153075E-2</v>
      </c>
    </row>
    <row r="247" spans="2:66" x14ac:dyDescent="0.3">
      <c r="B247" s="69">
        <v>43402</v>
      </c>
      <c r="C247" s="57">
        <v>48.964161799999999</v>
      </c>
      <c r="D247" s="57">
        <v>84393</v>
      </c>
      <c r="F247" s="48">
        <f t="shared" si="37"/>
        <v>6.9524858523686284E-3</v>
      </c>
      <c r="G247" s="48">
        <f t="shared" si="38"/>
        <v>-7.4821355487291186E-3</v>
      </c>
      <c r="I247" s="48">
        <f t="shared" si="39"/>
        <v>6.9284287626247528E-3</v>
      </c>
      <c r="J247" s="48">
        <f t="shared" si="40"/>
        <v>-7.5102671356553647E-3</v>
      </c>
      <c r="P247" s="26">
        <f t="shared" si="41"/>
        <v>6.9284287626247528E-3</v>
      </c>
      <c r="Q247" s="26">
        <f t="shared" si="42"/>
        <v>-7.5102671356553647E-3</v>
      </c>
      <c r="S247" s="69">
        <v>43451</v>
      </c>
      <c r="T247" s="48">
        <v>3.8681385828390993E-2</v>
      </c>
      <c r="U247" s="48">
        <v>-1.2459832857019357E-2</v>
      </c>
      <c r="V247" s="300"/>
      <c r="W247" s="300"/>
      <c r="X247" s="300"/>
      <c r="Y247" s="300"/>
      <c r="Z247" s="300"/>
      <c r="AA247" s="300"/>
      <c r="BI247" s="327">
        <f t="shared" si="43"/>
        <v>2.1006371667672825E-3</v>
      </c>
      <c r="BJ247" s="327">
        <f t="shared" si="44"/>
        <v>1.937117353603452E-3</v>
      </c>
      <c r="BK247" s="327">
        <f t="shared" si="45"/>
        <v>0.13657806401232669</v>
      </c>
      <c r="BL247" s="327">
        <f t="shared" si="46"/>
        <v>-0.13237678967879213</v>
      </c>
      <c r="BM247" s="327">
        <f t="shared" si="47"/>
        <v>7.8724615019359984E-2</v>
      </c>
      <c r="BN247" s="327">
        <f t="shared" si="48"/>
        <v>-7.4850380312153075E-2</v>
      </c>
    </row>
    <row r="248" spans="2:66" x14ac:dyDescent="0.3">
      <c r="B248" s="69">
        <v>43409</v>
      </c>
      <c r="C248" s="57">
        <v>47.625957500000005</v>
      </c>
      <c r="D248" s="57">
        <v>88081.75</v>
      </c>
      <c r="F248" s="48">
        <f t="shared" si="37"/>
        <v>-2.7330280981139876E-2</v>
      </c>
      <c r="G248" s="48">
        <f t="shared" si="38"/>
        <v>4.3709193890488551E-2</v>
      </c>
      <c r="I248" s="48">
        <f t="shared" si="39"/>
        <v>-2.771070044475623E-2</v>
      </c>
      <c r="J248" s="48">
        <f t="shared" si="40"/>
        <v>4.2780900744888987E-2</v>
      </c>
      <c r="P248" s="26">
        <f t="shared" si="41"/>
        <v>-2.771070044475623E-2</v>
      </c>
      <c r="Q248" s="26">
        <f t="shared" si="42"/>
        <v>4.2780900744888987E-2</v>
      </c>
      <c r="S248" s="69">
        <v>43458</v>
      </c>
      <c r="T248" s="48">
        <v>2.7663302663027925E-2</v>
      </c>
      <c r="U248" s="48">
        <v>-1.3938818336701865E-2</v>
      </c>
      <c r="V248" s="300"/>
      <c r="W248" s="300"/>
      <c r="X248" s="300"/>
      <c r="Y248" s="300"/>
      <c r="Z248" s="300"/>
      <c r="AA248" s="300"/>
      <c r="BI248" s="327">
        <f t="shared" si="43"/>
        <v>2.1006371667672825E-3</v>
      </c>
      <c r="BJ248" s="327">
        <f t="shared" si="44"/>
        <v>1.937117353603452E-3</v>
      </c>
      <c r="BK248" s="327">
        <f t="shared" si="45"/>
        <v>0.13657806401232669</v>
      </c>
      <c r="BL248" s="327">
        <f t="shared" si="46"/>
        <v>-0.13237678967879213</v>
      </c>
      <c r="BM248" s="327">
        <f t="shared" si="47"/>
        <v>7.8724615019359984E-2</v>
      </c>
      <c r="BN248" s="327">
        <f t="shared" si="48"/>
        <v>-7.4850380312153075E-2</v>
      </c>
    </row>
    <row r="249" spans="2:66" x14ac:dyDescent="0.3">
      <c r="B249" s="69">
        <v>43416</v>
      </c>
      <c r="C249" s="57">
        <v>46.443641599999999</v>
      </c>
      <c r="D249" s="57">
        <v>86633.8</v>
      </c>
      <c r="F249" s="48">
        <f t="shared" si="37"/>
        <v>-2.4825031601726999E-2</v>
      </c>
      <c r="G249" s="48">
        <f t="shared" si="38"/>
        <v>-1.6438706088378052E-2</v>
      </c>
      <c r="I249" s="48">
        <f t="shared" si="39"/>
        <v>-2.513836931691104E-2</v>
      </c>
      <c r="J249" s="48">
        <f t="shared" si="40"/>
        <v>-1.6575320866582293E-2</v>
      </c>
      <c r="P249" s="26">
        <f t="shared" si="41"/>
        <v>-2.513836931691104E-2</v>
      </c>
      <c r="Q249" s="26">
        <f t="shared" si="42"/>
        <v>-1.6575320866582293E-2</v>
      </c>
      <c r="S249" s="69">
        <v>43465</v>
      </c>
      <c r="T249" s="48">
        <v>6.4831344871784977E-2</v>
      </c>
      <c r="U249" s="48">
        <v>4.0529555664252483E-3</v>
      </c>
      <c r="V249" s="300"/>
      <c r="W249" s="300"/>
      <c r="X249" s="300"/>
      <c r="Y249" s="300"/>
      <c r="Z249" s="300"/>
      <c r="AA249" s="300"/>
      <c r="BI249" s="327">
        <f t="shared" si="43"/>
        <v>2.1006371667672825E-3</v>
      </c>
      <c r="BJ249" s="327">
        <f t="shared" si="44"/>
        <v>1.937117353603452E-3</v>
      </c>
      <c r="BK249" s="327">
        <f t="shared" si="45"/>
        <v>0.13657806401232669</v>
      </c>
      <c r="BL249" s="327">
        <f t="shared" si="46"/>
        <v>-0.13237678967879213</v>
      </c>
      <c r="BM249" s="327">
        <f t="shared" si="47"/>
        <v>7.8724615019359984E-2</v>
      </c>
      <c r="BN249" s="327">
        <f t="shared" si="48"/>
        <v>-7.4850380312153075E-2</v>
      </c>
    </row>
    <row r="250" spans="2:66" x14ac:dyDescent="0.3">
      <c r="B250" s="69">
        <v>43423</v>
      </c>
      <c r="C250" s="57">
        <v>46.851207500000001</v>
      </c>
      <c r="D250" s="57">
        <v>86825.75</v>
      </c>
      <c r="F250" s="48">
        <f t="shared" si="37"/>
        <v>8.7754940387791969E-3</v>
      </c>
      <c r="G250" s="48">
        <f t="shared" si="38"/>
        <v>2.2156479341781665E-3</v>
      </c>
      <c r="I250" s="48">
        <f t="shared" si="39"/>
        <v>8.7372131835634758E-3</v>
      </c>
      <c r="J250" s="48">
        <f t="shared" si="40"/>
        <v>2.2131970058892059E-3</v>
      </c>
      <c r="P250" s="26">
        <f t="shared" si="41"/>
        <v>8.7372131835634758E-3</v>
      </c>
      <c r="Q250" s="26">
        <f t="shared" si="42"/>
        <v>2.2131970058892059E-3</v>
      </c>
      <c r="S250" s="69">
        <v>43472</v>
      </c>
      <c r="T250" s="48">
        <v>8.380766036171583E-2</v>
      </c>
      <c r="U250" s="48">
        <v>6.0438222862733433E-2</v>
      </c>
      <c r="V250" s="300"/>
      <c r="W250" s="300"/>
      <c r="X250" s="300"/>
      <c r="Y250" s="300"/>
      <c r="Z250" s="300"/>
      <c r="AA250" s="300"/>
      <c r="BI250" s="327">
        <f t="shared" si="43"/>
        <v>2.1006371667672825E-3</v>
      </c>
      <c r="BJ250" s="327">
        <f t="shared" si="44"/>
        <v>1.937117353603452E-3</v>
      </c>
      <c r="BK250" s="327">
        <f t="shared" si="45"/>
        <v>0.13657806401232669</v>
      </c>
      <c r="BL250" s="327">
        <f t="shared" si="46"/>
        <v>-0.13237678967879213</v>
      </c>
      <c r="BM250" s="327">
        <f t="shared" si="47"/>
        <v>7.8724615019359984E-2</v>
      </c>
      <c r="BN250" s="327">
        <f t="shared" si="48"/>
        <v>-7.4850380312153075E-2</v>
      </c>
    </row>
    <row r="251" spans="2:66" x14ac:dyDescent="0.3">
      <c r="B251" s="69">
        <v>43430</v>
      </c>
      <c r="C251" s="57">
        <v>47.724562750000004</v>
      </c>
      <c r="D251" s="57">
        <v>86630.75</v>
      </c>
      <c r="F251" s="48">
        <f t="shared" si="37"/>
        <v>1.8641040361659922E-2</v>
      </c>
      <c r="G251" s="48">
        <f t="shared" si="38"/>
        <v>-2.2458775190539182E-3</v>
      </c>
      <c r="I251" s="48">
        <f t="shared" si="39"/>
        <v>1.8469425606698772E-2</v>
      </c>
      <c r="J251" s="48">
        <f t="shared" si="40"/>
        <v>-2.2484032843842162E-3</v>
      </c>
      <c r="P251" s="26">
        <f t="shared" si="41"/>
        <v>1.8469425606698772E-2</v>
      </c>
      <c r="Q251" s="26">
        <f t="shared" si="42"/>
        <v>-2.2484032843842162E-3</v>
      </c>
      <c r="S251" s="69">
        <v>43479</v>
      </c>
      <c r="T251" s="48">
        <v>-9.2767864274637731E-3</v>
      </c>
      <c r="U251" s="48">
        <v>2.1483098685864972E-2</v>
      </c>
      <c r="V251" s="300"/>
      <c r="W251" s="300"/>
      <c r="X251" s="300"/>
      <c r="Y251" s="300"/>
      <c r="Z251" s="300"/>
      <c r="AA251" s="300"/>
      <c r="BI251" s="327">
        <f t="shared" si="43"/>
        <v>2.1006371667672825E-3</v>
      </c>
      <c r="BJ251" s="327">
        <f t="shared" si="44"/>
        <v>1.937117353603452E-3</v>
      </c>
      <c r="BK251" s="327">
        <f t="shared" si="45"/>
        <v>0.13657806401232669</v>
      </c>
      <c r="BL251" s="327">
        <f t="shared" si="46"/>
        <v>-0.13237678967879213</v>
      </c>
      <c r="BM251" s="327">
        <f t="shared" si="47"/>
        <v>7.8724615019359984E-2</v>
      </c>
      <c r="BN251" s="327">
        <f t="shared" si="48"/>
        <v>-7.4850380312153075E-2</v>
      </c>
    </row>
    <row r="252" spans="2:66" x14ac:dyDescent="0.3">
      <c r="B252" s="69">
        <v>43437</v>
      </c>
      <c r="C252" s="57">
        <v>48.597914799999998</v>
      </c>
      <c r="D252" s="57">
        <v>89235.199999999997</v>
      </c>
      <c r="F252" s="48">
        <f t="shared" si="37"/>
        <v>1.8299843930995374E-2</v>
      </c>
      <c r="G252" s="48">
        <f t="shared" si="38"/>
        <v>3.0063805288537804E-2</v>
      </c>
      <c r="I252" s="48">
        <f t="shared" si="39"/>
        <v>1.8134416931202435E-2</v>
      </c>
      <c r="J252" s="48">
        <f t="shared" si="40"/>
        <v>2.9620747204991076E-2</v>
      </c>
      <c r="P252" s="26">
        <f t="shared" si="41"/>
        <v>1.8134416931202435E-2</v>
      </c>
      <c r="Q252" s="26">
        <f t="shared" si="42"/>
        <v>2.9620747204991076E-2</v>
      </c>
      <c r="S252" s="69">
        <v>43486</v>
      </c>
      <c r="T252" s="48">
        <v>-3.4863317447137057E-3</v>
      </c>
      <c r="U252" s="48">
        <v>1.7645583914047983E-2</v>
      </c>
      <c r="V252" s="300"/>
      <c r="W252" s="300"/>
      <c r="X252" s="300"/>
      <c r="Y252" s="300"/>
      <c r="Z252" s="300"/>
      <c r="AA252" s="300"/>
      <c r="BI252" s="327">
        <f t="shared" si="43"/>
        <v>2.1006371667672825E-3</v>
      </c>
      <c r="BJ252" s="327">
        <f t="shared" si="44"/>
        <v>1.937117353603452E-3</v>
      </c>
      <c r="BK252" s="327">
        <f t="shared" si="45"/>
        <v>0.13657806401232669</v>
      </c>
      <c r="BL252" s="327">
        <f t="shared" si="46"/>
        <v>-0.13237678967879213</v>
      </c>
      <c r="BM252" s="327">
        <f t="shared" si="47"/>
        <v>7.8724615019359984E-2</v>
      </c>
      <c r="BN252" s="327">
        <f t="shared" si="48"/>
        <v>-7.4850380312153075E-2</v>
      </c>
    </row>
    <row r="253" spans="2:66" x14ac:dyDescent="0.3">
      <c r="B253" s="69">
        <v>43444</v>
      </c>
      <c r="C253" s="57">
        <v>48.765074399999996</v>
      </c>
      <c r="D253" s="57">
        <v>88108</v>
      </c>
      <c r="F253" s="48">
        <f t="shared" si="37"/>
        <v>3.4396455215810473E-3</v>
      </c>
      <c r="G253" s="48">
        <f t="shared" si="38"/>
        <v>-1.2631786559563873E-2</v>
      </c>
      <c r="I253" s="48">
        <f t="shared" si="39"/>
        <v>3.4337434710262483E-3</v>
      </c>
      <c r="J253" s="48">
        <f t="shared" si="40"/>
        <v>-1.2712245856598961E-2</v>
      </c>
      <c r="P253" s="26">
        <f t="shared" si="41"/>
        <v>3.4337434710262483E-3</v>
      </c>
      <c r="Q253" s="26">
        <f t="shared" si="42"/>
        <v>-1.2712245856598961E-2</v>
      </c>
      <c r="S253" s="69">
        <v>43493</v>
      </c>
      <c r="T253" s="48">
        <v>-2.7892234515455368E-2</v>
      </c>
      <c r="U253" s="48">
        <v>1.059803447351804E-2</v>
      </c>
      <c r="V253" s="300"/>
      <c r="W253" s="300"/>
      <c r="X253" s="300"/>
      <c r="Y253" s="300"/>
      <c r="Z253" s="300"/>
      <c r="AA253" s="300"/>
      <c r="BI253" s="327">
        <f t="shared" si="43"/>
        <v>2.1006371667672825E-3</v>
      </c>
      <c r="BJ253" s="327">
        <f t="shared" si="44"/>
        <v>1.937117353603452E-3</v>
      </c>
      <c r="BK253" s="327">
        <f t="shared" si="45"/>
        <v>0.13657806401232669</v>
      </c>
      <c r="BL253" s="327">
        <f t="shared" si="46"/>
        <v>-0.13237678967879213</v>
      </c>
      <c r="BM253" s="327">
        <f t="shared" si="47"/>
        <v>7.8724615019359984E-2</v>
      </c>
      <c r="BN253" s="327">
        <f t="shared" si="48"/>
        <v>-7.4850380312153075E-2</v>
      </c>
    </row>
    <row r="254" spans="2:66" x14ac:dyDescent="0.3">
      <c r="B254" s="69">
        <v>43451</v>
      </c>
      <c r="C254" s="57">
        <v>50.688332400000007</v>
      </c>
      <c r="D254" s="57">
        <v>87017</v>
      </c>
      <c r="F254" s="48">
        <f t="shared" si="37"/>
        <v>3.9439250809386817E-2</v>
      </c>
      <c r="G254" s="48">
        <f t="shared" si="38"/>
        <v>-1.2382530530712255E-2</v>
      </c>
      <c r="I254" s="48">
        <f t="shared" si="39"/>
        <v>3.8681385828390993E-2</v>
      </c>
      <c r="J254" s="48">
        <f t="shared" si="40"/>
        <v>-1.2459832857019357E-2</v>
      </c>
      <c r="P254" s="26">
        <f t="shared" si="41"/>
        <v>3.8681385828390993E-2</v>
      </c>
      <c r="Q254" s="26">
        <f t="shared" si="42"/>
        <v>-1.2459832857019357E-2</v>
      </c>
      <c r="S254" s="69">
        <v>43500</v>
      </c>
      <c r="T254" s="48">
        <v>-2.6115541842849636E-2</v>
      </c>
      <c r="U254" s="48">
        <v>1.1373243761898244E-2</v>
      </c>
      <c r="V254" s="300"/>
      <c r="W254" s="300"/>
      <c r="X254" s="300"/>
      <c r="Y254" s="300"/>
      <c r="Z254" s="300"/>
      <c r="AA254" s="300"/>
      <c r="BI254" s="327">
        <f t="shared" si="43"/>
        <v>2.1006371667672825E-3</v>
      </c>
      <c r="BJ254" s="327">
        <f t="shared" si="44"/>
        <v>1.937117353603452E-3</v>
      </c>
      <c r="BK254" s="327">
        <f t="shared" si="45"/>
        <v>0.13657806401232669</v>
      </c>
      <c r="BL254" s="327">
        <f t="shared" si="46"/>
        <v>-0.13237678967879213</v>
      </c>
      <c r="BM254" s="327">
        <f t="shared" si="47"/>
        <v>7.8724615019359984E-2</v>
      </c>
      <c r="BN254" s="327">
        <f t="shared" si="48"/>
        <v>-7.4850380312153075E-2</v>
      </c>
    </row>
    <row r="255" spans="2:66" x14ac:dyDescent="0.3">
      <c r="B255" s="69">
        <v>43458</v>
      </c>
      <c r="C255" s="57">
        <v>52.110114000000003</v>
      </c>
      <c r="D255" s="57">
        <v>85812.5</v>
      </c>
      <c r="F255" s="48">
        <f t="shared" si="37"/>
        <v>2.8049484618673182E-2</v>
      </c>
      <c r="G255" s="48">
        <f t="shared" si="38"/>
        <v>-1.3842122803590096E-2</v>
      </c>
      <c r="I255" s="48">
        <f t="shared" si="39"/>
        <v>2.7663302663027925E-2</v>
      </c>
      <c r="J255" s="48">
        <f t="shared" si="40"/>
        <v>-1.3938818336701865E-2</v>
      </c>
      <c r="P255" s="26">
        <f t="shared" si="41"/>
        <v>2.7663302663027925E-2</v>
      </c>
      <c r="Q255" s="26">
        <f t="shared" si="42"/>
        <v>-1.3938818336701865E-2</v>
      </c>
      <c r="S255" s="69">
        <v>43507</v>
      </c>
      <c r="T255" s="48">
        <v>-1.6811683672241371E-2</v>
      </c>
      <c r="U255" s="48">
        <v>-1.9448758912821686E-2</v>
      </c>
      <c r="V255" s="300"/>
      <c r="W255" s="300"/>
      <c r="X255" s="300"/>
      <c r="Y255" s="300"/>
      <c r="Z255" s="300"/>
      <c r="AA255" s="300"/>
      <c r="BI255" s="327">
        <f t="shared" si="43"/>
        <v>2.1006371667672825E-3</v>
      </c>
      <c r="BJ255" s="327">
        <f t="shared" si="44"/>
        <v>1.937117353603452E-3</v>
      </c>
      <c r="BK255" s="327">
        <f t="shared" si="45"/>
        <v>0.13657806401232669</v>
      </c>
      <c r="BL255" s="327">
        <f t="shared" si="46"/>
        <v>-0.13237678967879213</v>
      </c>
      <c r="BM255" s="327">
        <f t="shared" si="47"/>
        <v>7.8724615019359984E-2</v>
      </c>
      <c r="BN255" s="327">
        <f t="shared" si="48"/>
        <v>-7.4850380312153075E-2</v>
      </c>
    </row>
    <row r="256" spans="2:66" x14ac:dyDescent="0.3">
      <c r="B256" s="69">
        <v>43465</v>
      </c>
      <c r="C256" s="57">
        <v>55.600400333333333</v>
      </c>
      <c r="D256" s="57">
        <v>86161</v>
      </c>
      <c r="F256" s="48">
        <f t="shared" si="37"/>
        <v>6.6979057718686397E-2</v>
      </c>
      <c r="G256" s="48">
        <f t="shared" si="38"/>
        <v>4.0611798980334513E-3</v>
      </c>
      <c r="I256" s="48">
        <f t="shared" si="39"/>
        <v>6.4831344871784977E-2</v>
      </c>
      <c r="J256" s="48">
        <f t="shared" si="40"/>
        <v>4.0529555664252483E-3</v>
      </c>
      <c r="P256" s="26">
        <f t="shared" si="41"/>
        <v>6.4831344871784977E-2</v>
      </c>
      <c r="Q256" s="26">
        <f t="shared" si="42"/>
        <v>4.0529555664252483E-3</v>
      </c>
      <c r="S256" s="69">
        <v>43514</v>
      </c>
      <c r="T256" s="48">
        <v>1.0481913652228718E-2</v>
      </c>
      <c r="U256" s="48">
        <v>1.4465955519027879E-2</v>
      </c>
      <c r="V256" s="300"/>
      <c r="W256" s="300"/>
      <c r="X256" s="300"/>
      <c r="Y256" s="300"/>
      <c r="Z256" s="300"/>
      <c r="AA256" s="300"/>
      <c r="BI256" s="327">
        <f t="shared" si="43"/>
        <v>2.1006371667672825E-3</v>
      </c>
      <c r="BJ256" s="327">
        <f t="shared" si="44"/>
        <v>1.937117353603452E-3</v>
      </c>
      <c r="BK256" s="327">
        <f t="shared" si="45"/>
        <v>0.13657806401232669</v>
      </c>
      <c r="BL256" s="327">
        <f t="shared" si="46"/>
        <v>-0.13237678967879213</v>
      </c>
      <c r="BM256" s="327">
        <f t="shared" si="47"/>
        <v>7.8724615019359984E-2</v>
      </c>
      <c r="BN256" s="327">
        <f t="shared" si="48"/>
        <v>-7.4850380312153075E-2</v>
      </c>
    </row>
    <row r="257" spans="2:66" x14ac:dyDescent="0.3">
      <c r="B257" s="69">
        <v>43472</v>
      </c>
      <c r="C257" s="57">
        <v>60.460971749999999</v>
      </c>
      <c r="D257" s="57">
        <v>91529</v>
      </c>
      <c r="F257" s="48">
        <f t="shared" si="37"/>
        <v>8.7419719777677152E-2</v>
      </c>
      <c r="G257" s="48">
        <f t="shared" si="38"/>
        <v>6.2301969568598237E-2</v>
      </c>
      <c r="I257" s="48">
        <f t="shared" si="39"/>
        <v>8.380766036171583E-2</v>
      </c>
      <c r="J257" s="48">
        <f t="shared" si="40"/>
        <v>6.0438222862733433E-2</v>
      </c>
      <c r="P257" s="26">
        <f t="shared" si="41"/>
        <v>8.380766036171583E-2</v>
      </c>
      <c r="Q257" s="26">
        <f t="shared" si="42"/>
        <v>6.0438222862733433E-2</v>
      </c>
      <c r="S257" s="69">
        <v>43521</v>
      </c>
      <c r="T257" s="48">
        <v>1.4400201614427476E-2</v>
      </c>
      <c r="U257" s="48">
        <v>4.5366414583974815E-3</v>
      </c>
      <c r="V257" s="300"/>
      <c r="W257" s="300"/>
      <c r="X257" s="300"/>
      <c r="Y257" s="300"/>
      <c r="Z257" s="300"/>
      <c r="AA257" s="300"/>
      <c r="BI257" s="327">
        <f t="shared" si="43"/>
        <v>2.1006371667672825E-3</v>
      </c>
      <c r="BJ257" s="327">
        <f t="shared" si="44"/>
        <v>1.937117353603452E-3</v>
      </c>
      <c r="BK257" s="327">
        <f t="shared" si="45"/>
        <v>0.13657806401232669</v>
      </c>
      <c r="BL257" s="327">
        <f t="shared" si="46"/>
        <v>-0.13237678967879213</v>
      </c>
      <c r="BM257" s="327">
        <f t="shared" si="47"/>
        <v>7.8724615019359984E-2</v>
      </c>
      <c r="BN257" s="327">
        <f t="shared" si="48"/>
        <v>-7.4850380312153075E-2</v>
      </c>
    </row>
    <row r="258" spans="2:66" x14ac:dyDescent="0.3">
      <c r="B258" s="69">
        <v>43479</v>
      </c>
      <c r="C258" s="57">
        <v>59.902681799999996</v>
      </c>
      <c r="D258" s="57">
        <v>93516.6</v>
      </c>
      <c r="F258" s="48">
        <f t="shared" si="37"/>
        <v>-9.2338897943697873E-3</v>
      </c>
      <c r="G258" s="48">
        <f t="shared" si="38"/>
        <v>2.1715521856460862E-2</v>
      </c>
      <c r="I258" s="48">
        <f t="shared" si="39"/>
        <v>-9.2767864274637731E-3</v>
      </c>
      <c r="J258" s="48">
        <f t="shared" si="40"/>
        <v>2.1483098685864972E-2</v>
      </c>
      <c r="P258" s="26">
        <f t="shared" si="41"/>
        <v>-9.2767864274637731E-3</v>
      </c>
      <c r="Q258" s="26">
        <f t="shared" si="42"/>
        <v>2.1483098685864972E-2</v>
      </c>
      <c r="S258" s="69">
        <v>43528</v>
      </c>
      <c r="T258" s="48">
        <v>2.6502018998829723E-2</v>
      </c>
      <c r="U258" s="48">
        <v>-1.010617462604004E-2</v>
      </c>
      <c r="V258" s="300"/>
      <c r="W258" s="300"/>
      <c r="X258" s="300"/>
      <c r="Y258" s="300"/>
      <c r="Z258" s="300"/>
      <c r="AA258" s="300"/>
      <c r="BI258" s="327">
        <f t="shared" si="43"/>
        <v>2.1006371667672825E-3</v>
      </c>
      <c r="BJ258" s="327">
        <f t="shared" si="44"/>
        <v>1.937117353603452E-3</v>
      </c>
      <c r="BK258" s="327">
        <f t="shared" si="45"/>
        <v>0.13657806401232669</v>
      </c>
      <c r="BL258" s="327">
        <f t="shared" si="46"/>
        <v>-0.13237678967879213</v>
      </c>
      <c r="BM258" s="327">
        <f t="shared" si="47"/>
        <v>7.8724615019359984E-2</v>
      </c>
      <c r="BN258" s="327">
        <f t="shared" si="48"/>
        <v>-7.4850380312153075E-2</v>
      </c>
    </row>
    <row r="259" spans="2:66" x14ac:dyDescent="0.3">
      <c r="B259" s="69">
        <v>43486</v>
      </c>
      <c r="C259" s="57">
        <v>59.694204800000001</v>
      </c>
      <c r="D259" s="57">
        <v>95181.4</v>
      </c>
      <c r="F259" s="48">
        <f t="shared" si="37"/>
        <v>-3.4802615464871733E-3</v>
      </c>
      <c r="G259" s="48">
        <f t="shared" si="38"/>
        <v>1.7802186991400237E-2</v>
      </c>
      <c r="I259" s="48">
        <f t="shared" si="39"/>
        <v>-3.4863317447137057E-3</v>
      </c>
      <c r="J259" s="48">
        <f t="shared" si="40"/>
        <v>1.7645583914047983E-2</v>
      </c>
      <c r="P259" s="26">
        <f t="shared" si="41"/>
        <v>-3.4863317447137057E-3</v>
      </c>
      <c r="Q259" s="26">
        <f t="shared" si="42"/>
        <v>1.7645583914047983E-2</v>
      </c>
      <c r="S259" s="69">
        <v>43535</v>
      </c>
      <c r="T259" s="48">
        <v>-3.8997575206907546E-2</v>
      </c>
      <c r="U259" s="48">
        <v>-3.7862835545690765E-3</v>
      </c>
      <c r="V259" s="300"/>
      <c r="W259" s="300"/>
      <c r="X259" s="300"/>
      <c r="Y259" s="300"/>
      <c r="Z259" s="300"/>
      <c r="AA259" s="300"/>
      <c r="BI259" s="327">
        <f t="shared" si="43"/>
        <v>2.1006371667672825E-3</v>
      </c>
      <c r="BJ259" s="327">
        <f t="shared" si="44"/>
        <v>1.937117353603452E-3</v>
      </c>
      <c r="BK259" s="327">
        <f t="shared" si="45"/>
        <v>0.13657806401232669</v>
      </c>
      <c r="BL259" s="327">
        <f t="shared" si="46"/>
        <v>-0.13237678967879213</v>
      </c>
      <c r="BM259" s="327">
        <f t="shared" si="47"/>
        <v>7.8724615019359984E-2</v>
      </c>
      <c r="BN259" s="327">
        <f t="shared" si="48"/>
        <v>-7.4850380312153075E-2</v>
      </c>
    </row>
    <row r="260" spans="2:66" x14ac:dyDescent="0.3">
      <c r="B260" s="69">
        <v>43493</v>
      </c>
      <c r="C260" s="57">
        <v>58.052206000000005</v>
      </c>
      <c r="D260" s="57">
        <v>96195.5</v>
      </c>
      <c r="F260" s="48">
        <f t="shared" si="37"/>
        <v>-2.7506837648669014E-2</v>
      </c>
      <c r="G260" s="48">
        <f t="shared" si="38"/>
        <v>1.0654392559890979E-2</v>
      </c>
      <c r="I260" s="48">
        <f t="shared" si="39"/>
        <v>-2.7892234515455368E-2</v>
      </c>
      <c r="J260" s="48">
        <f t="shared" si="40"/>
        <v>1.059803447351804E-2</v>
      </c>
      <c r="P260" s="26">
        <f t="shared" si="41"/>
        <v>-2.7892234515455368E-2</v>
      </c>
      <c r="Q260" s="26">
        <f t="shared" si="42"/>
        <v>1.059803447351804E-2</v>
      </c>
      <c r="S260" s="69">
        <v>43542</v>
      </c>
      <c r="T260" s="48">
        <v>3.8463127570903137E-2</v>
      </c>
      <c r="U260" s="48">
        <v>3.0627322027961923E-2</v>
      </c>
      <c r="V260" s="300"/>
      <c r="W260" s="300"/>
      <c r="X260" s="300"/>
      <c r="Y260" s="300"/>
      <c r="Z260" s="300"/>
      <c r="AA260" s="300"/>
      <c r="BI260" s="327">
        <f t="shared" si="43"/>
        <v>2.1006371667672825E-3</v>
      </c>
      <c r="BJ260" s="327">
        <f t="shared" si="44"/>
        <v>1.937117353603452E-3</v>
      </c>
      <c r="BK260" s="327">
        <f t="shared" si="45"/>
        <v>0.13657806401232669</v>
      </c>
      <c r="BL260" s="327">
        <f t="shared" si="46"/>
        <v>-0.13237678967879213</v>
      </c>
      <c r="BM260" s="327">
        <f t="shared" si="47"/>
        <v>7.8724615019359984E-2</v>
      </c>
      <c r="BN260" s="327">
        <f t="shared" si="48"/>
        <v>-7.4850380312153075E-2</v>
      </c>
    </row>
    <row r="261" spans="2:66" x14ac:dyDescent="0.3">
      <c r="B261" s="69">
        <v>43500</v>
      </c>
      <c r="C261" s="57">
        <v>56.555766400000003</v>
      </c>
      <c r="D261" s="57">
        <v>97295.8</v>
      </c>
      <c r="F261" s="48">
        <f t="shared" si="37"/>
        <v>-2.5777480359661098E-2</v>
      </c>
      <c r="G261" s="48">
        <f t="shared" si="38"/>
        <v>1.1438164986927735E-2</v>
      </c>
      <c r="I261" s="48">
        <f t="shared" si="39"/>
        <v>-2.6115541842849636E-2</v>
      </c>
      <c r="J261" s="48">
        <f t="shared" si="40"/>
        <v>1.1373243761898244E-2</v>
      </c>
      <c r="P261" s="26">
        <f t="shared" si="41"/>
        <v>-2.6115541842849636E-2</v>
      </c>
      <c r="Q261" s="26">
        <f t="shared" si="42"/>
        <v>1.1373243761898244E-2</v>
      </c>
      <c r="S261" s="69">
        <v>43549</v>
      </c>
      <c r="T261" s="48">
        <v>-6.3892354673613311E-3</v>
      </c>
      <c r="U261" s="48">
        <v>-2.6046751070925942E-2</v>
      </c>
      <c r="V261" s="300"/>
      <c r="W261" s="300"/>
      <c r="X261" s="300"/>
      <c r="Y261" s="300"/>
      <c r="Z261" s="300"/>
      <c r="AA261" s="300"/>
      <c r="BI261" s="327">
        <f t="shared" si="43"/>
        <v>2.1006371667672825E-3</v>
      </c>
      <c r="BJ261" s="327">
        <f t="shared" si="44"/>
        <v>1.937117353603452E-3</v>
      </c>
      <c r="BK261" s="327">
        <f t="shared" si="45"/>
        <v>0.13657806401232669</v>
      </c>
      <c r="BL261" s="327">
        <f t="shared" si="46"/>
        <v>-0.13237678967879213</v>
      </c>
      <c r="BM261" s="327">
        <f t="shared" si="47"/>
        <v>7.8724615019359984E-2</v>
      </c>
      <c r="BN261" s="327">
        <f t="shared" si="48"/>
        <v>-7.4850380312153075E-2</v>
      </c>
    </row>
    <row r="262" spans="2:66" x14ac:dyDescent="0.3">
      <c r="B262" s="69">
        <v>43507</v>
      </c>
      <c r="C262" s="57">
        <v>55.612916399999996</v>
      </c>
      <c r="D262" s="57">
        <v>95421.8</v>
      </c>
      <c r="F262" s="48">
        <f t="shared" si="37"/>
        <v>-1.6671155923014935E-2</v>
      </c>
      <c r="G262" s="48">
        <f t="shared" si="38"/>
        <v>-1.9260851958666225E-2</v>
      </c>
      <c r="I262" s="48">
        <f t="shared" si="39"/>
        <v>-1.6811683672241371E-2</v>
      </c>
      <c r="J262" s="48">
        <f t="shared" si="40"/>
        <v>-1.9448758912821686E-2</v>
      </c>
      <c r="P262" s="26">
        <f t="shared" si="41"/>
        <v>-1.6811683672241371E-2</v>
      </c>
      <c r="Q262" s="26">
        <f t="shared" si="42"/>
        <v>-1.9448758912821686E-2</v>
      </c>
      <c r="S262" s="69">
        <v>43556</v>
      </c>
      <c r="T262" s="48">
        <v>7.4669580839245783E-3</v>
      </c>
      <c r="U262" s="48">
        <v>-1.8196544695285463E-2</v>
      </c>
      <c r="V262" s="300"/>
      <c r="W262" s="300"/>
      <c r="X262" s="300"/>
      <c r="Y262" s="300"/>
      <c r="Z262" s="300"/>
      <c r="AA262" s="300"/>
      <c r="BI262" s="327">
        <f t="shared" si="43"/>
        <v>2.1006371667672825E-3</v>
      </c>
      <c r="BJ262" s="327">
        <f t="shared" si="44"/>
        <v>1.937117353603452E-3</v>
      </c>
      <c r="BK262" s="327">
        <f t="shared" si="45"/>
        <v>0.13657806401232669</v>
      </c>
      <c r="BL262" s="327">
        <f t="shared" si="46"/>
        <v>-0.13237678967879213</v>
      </c>
      <c r="BM262" s="327">
        <f t="shared" si="47"/>
        <v>7.8724615019359984E-2</v>
      </c>
      <c r="BN262" s="327">
        <f t="shared" si="48"/>
        <v>-7.4850380312153075E-2</v>
      </c>
    </row>
    <row r="263" spans="2:66" x14ac:dyDescent="0.3">
      <c r="B263" s="69">
        <v>43514</v>
      </c>
      <c r="C263" s="57">
        <v>56.198911999999993</v>
      </c>
      <c r="D263" s="57">
        <v>96812.2</v>
      </c>
      <c r="F263" s="48">
        <f t="shared" si="37"/>
        <v>1.0537041355378252E-2</v>
      </c>
      <c r="G263" s="48">
        <f t="shared" si="38"/>
        <v>1.4571093817136171E-2</v>
      </c>
      <c r="I263" s="48">
        <f t="shared" si="39"/>
        <v>1.0481913652228718E-2</v>
      </c>
      <c r="J263" s="48">
        <f t="shared" si="40"/>
        <v>1.4465955519027879E-2</v>
      </c>
      <c r="P263" s="26">
        <f t="shared" si="41"/>
        <v>1.0481913652228718E-2</v>
      </c>
      <c r="Q263" s="26">
        <f t="shared" si="42"/>
        <v>1.4465955519027879E-2</v>
      </c>
      <c r="S263" s="69">
        <v>43563</v>
      </c>
      <c r="T263" s="48">
        <v>1.7456798327249706E-2</v>
      </c>
      <c r="U263" s="48">
        <v>1.5937661725518335E-2</v>
      </c>
      <c r="V263" s="300"/>
      <c r="W263" s="300"/>
      <c r="X263" s="300"/>
      <c r="Y263" s="300"/>
      <c r="Z263" s="300"/>
      <c r="AA263" s="300"/>
      <c r="BI263" s="327">
        <f t="shared" si="43"/>
        <v>2.1006371667672825E-3</v>
      </c>
      <c r="BJ263" s="327">
        <f t="shared" si="44"/>
        <v>1.937117353603452E-3</v>
      </c>
      <c r="BK263" s="327">
        <f t="shared" si="45"/>
        <v>0.13657806401232669</v>
      </c>
      <c r="BL263" s="327">
        <f t="shared" si="46"/>
        <v>-0.13237678967879213</v>
      </c>
      <c r="BM263" s="327">
        <f t="shared" si="47"/>
        <v>7.8724615019359984E-2</v>
      </c>
      <c r="BN263" s="327">
        <f t="shared" si="48"/>
        <v>-7.4850380312153075E-2</v>
      </c>
    </row>
    <row r="264" spans="2:66" x14ac:dyDescent="0.3">
      <c r="B264" s="69">
        <v>43521</v>
      </c>
      <c r="C264" s="57">
        <v>57.014042599999996</v>
      </c>
      <c r="D264" s="57">
        <v>97252.4</v>
      </c>
      <c r="F264" s="48">
        <f t="shared" si="37"/>
        <v>1.4504383999462522E-2</v>
      </c>
      <c r="G264" s="48">
        <f t="shared" si="38"/>
        <v>4.5469475954476035E-3</v>
      </c>
      <c r="I264" s="48">
        <f t="shared" si="39"/>
        <v>1.4400201614427476E-2</v>
      </c>
      <c r="J264" s="48">
        <f t="shared" si="40"/>
        <v>4.5366414583974815E-3</v>
      </c>
      <c r="P264" s="26">
        <f t="shared" si="41"/>
        <v>1.4400201614427476E-2</v>
      </c>
      <c r="Q264" s="26">
        <f t="shared" si="42"/>
        <v>4.5366414583974815E-3</v>
      </c>
      <c r="S264" s="69">
        <v>43570</v>
      </c>
      <c r="T264" s="48">
        <v>7.6770698403476872E-3</v>
      </c>
      <c r="U264" s="48">
        <v>-1.6170213474615471E-2</v>
      </c>
      <c r="V264" s="300"/>
      <c r="W264" s="300"/>
      <c r="X264" s="300"/>
      <c r="Y264" s="300"/>
      <c r="Z264" s="300"/>
      <c r="AA264" s="300"/>
      <c r="BI264" s="327">
        <f t="shared" si="43"/>
        <v>2.1006371667672825E-3</v>
      </c>
      <c r="BJ264" s="327">
        <f t="shared" si="44"/>
        <v>1.937117353603452E-3</v>
      </c>
      <c r="BK264" s="327">
        <f t="shared" si="45"/>
        <v>0.13657806401232669</v>
      </c>
      <c r="BL264" s="327">
        <f t="shared" si="46"/>
        <v>-0.13237678967879213</v>
      </c>
      <c r="BM264" s="327">
        <f t="shared" si="47"/>
        <v>7.8724615019359984E-2</v>
      </c>
      <c r="BN264" s="327">
        <f t="shared" si="48"/>
        <v>-7.4850380312153075E-2</v>
      </c>
    </row>
    <row r="265" spans="2:66" x14ac:dyDescent="0.3">
      <c r="B265" s="69">
        <v>43528</v>
      </c>
      <c r="C265" s="57">
        <v>58.545230000000004</v>
      </c>
      <c r="D265" s="57">
        <v>96274.5</v>
      </c>
      <c r="F265" s="48">
        <f t="shared" si="37"/>
        <v>2.6856320481298601E-2</v>
      </c>
      <c r="G265" s="48">
        <f t="shared" si="38"/>
        <v>-1.0055278841447524E-2</v>
      </c>
      <c r="I265" s="48">
        <f t="shared" si="39"/>
        <v>2.6502018998829723E-2</v>
      </c>
      <c r="J265" s="48">
        <f t="shared" si="40"/>
        <v>-1.010617462604004E-2</v>
      </c>
      <c r="P265" s="26">
        <f t="shared" si="41"/>
        <v>2.6502018998829723E-2</v>
      </c>
      <c r="Q265" s="26">
        <f t="shared" si="42"/>
        <v>-1.010617462604004E-2</v>
      </c>
      <c r="S265" s="69">
        <v>43577</v>
      </c>
      <c r="T265" s="48">
        <v>3.4355489505443755E-3</v>
      </c>
      <c r="U265" s="48">
        <v>-4.1909593535910056E-3</v>
      </c>
      <c r="V265" s="300"/>
      <c r="W265" s="300"/>
      <c r="X265" s="300"/>
      <c r="Y265" s="300"/>
      <c r="Z265" s="300"/>
      <c r="AA265" s="300"/>
      <c r="BI265" s="327">
        <f t="shared" si="43"/>
        <v>2.1006371667672825E-3</v>
      </c>
      <c r="BJ265" s="327">
        <f t="shared" si="44"/>
        <v>1.937117353603452E-3</v>
      </c>
      <c r="BK265" s="327">
        <f t="shared" si="45"/>
        <v>0.13657806401232669</v>
      </c>
      <c r="BL265" s="327">
        <f t="shared" si="46"/>
        <v>-0.13237678967879213</v>
      </c>
      <c r="BM265" s="327">
        <f t="shared" si="47"/>
        <v>7.8724615019359984E-2</v>
      </c>
      <c r="BN265" s="327">
        <f t="shared" si="48"/>
        <v>-7.4850380312153075E-2</v>
      </c>
    </row>
    <row r="266" spans="2:66" x14ac:dyDescent="0.3">
      <c r="B266" s="69">
        <v>43535</v>
      </c>
      <c r="C266" s="57">
        <v>56.306052999999999</v>
      </c>
      <c r="D266" s="57">
        <v>95910.666666666672</v>
      </c>
      <c r="F266" s="48">
        <f t="shared" si="37"/>
        <v>-3.8246958804329712E-2</v>
      </c>
      <c r="G266" s="48">
        <f t="shared" si="38"/>
        <v>-3.7791246210920892E-3</v>
      </c>
      <c r="I266" s="48">
        <f t="shared" si="39"/>
        <v>-3.8997575206907546E-2</v>
      </c>
      <c r="J266" s="48">
        <f t="shared" si="40"/>
        <v>-3.7862835545690765E-3</v>
      </c>
      <c r="P266" s="26">
        <f t="shared" si="41"/>
        <v>-3.8997575206907546E-2</v>
      </c>
      <c r="Q266" s="26">
        <f t="shared" si="42"/>
        <v>-3.7862835545690765E-3</v>
      </c>
      <c r="S266" s="69">
        <v>43584</v>
      </c>
      <c r="T266" s="48">
        <v>3.7766248697478744E-2</v>
      </c>
      <c r="U266" s="48">
        <v>1.885380015934994E-2</v>
      </c>
      <c r="V266" s="300"/>
      <c r="W266" s="300"/>
      <c r="X266" s="300"/>
      <c r="Y266" s="300"/>
      <c r="Z266" s="300"/>
      <c r="AA266" s="300"/>
      <c r="BI266" s="327">
        <f t="shared" si="43"/>
        <v>2.1006371667672825E-3</v>
      </c>
      <c r="BJ266" s="327">
        <f t="shared" si="44"/>
        <v>1.937117353603452E-3</v>
      </c>
      <c r="BK266" s="327">
        <f t="shared" si="45"/>
        <v>0.13657806401232669</v>
      </c>
      <c r="BL266" s="327">
        <f t="shared" si="46"/>
        <v>-0.13237678967879213</v>
      </c>
      <c r="BM266" s="327">
        <f t="shared" si="47"/>
        <v>7.8724615019359984E-2</v>
      </c>
      <c r="BN266" s="327">
        <f t="shared" si="48"/>
        <v>-7.4850380312153075E-2</v>
      </c>
    </row>
    <row r="267" spans="2:66" x14ac:dyDescent="0.3">
      <c r="B267" s="69">
        <v>43542</v>
      </c>
      <c r="C267" s="57">
        <v>58.513949000000004</v>
      </c>
      <c r="D267" s="57">
        <v>98893.6</v>
      </c>
      <c r="F267" s="48">
        <f t="shared" si="37"/>
        <v>3.9212409365650291E-2</v>
      </c>
      <c r="G267" s="48">
        <f t="shared" si="38"/>
        <v>3.1101163582778479E-2</v>
      </c>
      <c r="I267" s="48">
        <f t="shared" si="39"/>
        <v>3.8463127570903137E-2</v>
      </c>
      <c r="J267" s="48">
        <f t="shared" si="40"/>
        <v>3.0627322027961923E-2</v>
      </c>
      <c r="P267" s="26">
        <f t="shared" si="41"/>
        <v>3.8463127570903137E-2</v>
      </c>
      <c r="Q267" s="26">
        <f t="shared" si="42"/>
        <v>3.0627322027961923E-2</v>
      </c>
      <c r="S267" s="69">
        <v>43591</v>
      </c>
      <c r="T267" s="48">
        <v>3.7857473215862629E-2</v>
      </c>
      <c r="U267" s="48">
        <v>-2.7572439412676792E-3</v>
      </c>
      <c r="V267" s="300"/>
      <c r="W267" s="300"/>
      <c r="X267" s="300"/>
      <c r="Y267" s="300"/>
      <c r="Z267" s="300"/>
      <c r="AA267" s="300"/>
      <c r="BI267" s="327">
        <f t="shared" si="43"/>
        <v>2.1006371667672825E-3</v>
      </c>
      <c r="BJ267" s="327">
        <f t="shared" si="44"/>
        <v>1.937117353603452E-3</v>
      </c>
      <c r="BK267" s="327">
        <f t="shared" si="45"/>
        <v>0.13657806401232669</v>
      </c>
      <c r="BL267" s="327">
        <f t="shared" si="46"/>
        <v>-0.13237678967879213</v>
      </c>
      <c r="BM267" s="327">
        <f t="shared" si="47"/>
        <v>7.8724615019359984E-2</v>
      </c>
      <c r="BN267" s="327">
        <f t="shared" si="48"/>
        <v>-7.4850380312153075E-2</v>
      </c>
    </row>
    <row r="268" spans="2:66" x14ac:dyDescent="0.3">
      <c r="B268" s="69">
        <v>43549</v>
      </c>
      <c r="C268" s="57">
        <v>58.141281400000004</v>
      </c>
      <c r="D268" s="57">
        <v>96351</v>
      </c>
      <c r="F268" s="48">
        <f t="shared" si="37"/>
        <v>-6.3688677036649599E-3</v>
      </c>
      <c r="G268" s="48">
        <f t="shared" si="38"/>
        <v>-2.57104605353633E-2</v>
      </c>
      <c r="I268" s="48">
        <f t="shared" si="39"/>
        <v>-6.3892354673613311E-3</v>
      </c>
      <c r="J268" s="48">
        <f t="shared" si="40"/>
        <v>-2.6046751070925942E-2</v>
      </c>
      <c r="P268" s="26">
        <f t="shared" si="41"/>
        <v>-6.3892354673613311E-3</v>
      </c>
      <c r="Q268" s="26">
        <f t="shared" si="42"/>
        <v>-2.6046751070925942E-2</v>
      </c>
      <c r="S268" s="69">
        <v>43598</v>
      </c>
      <c r="T268" s="48">
        <v>-5.2489108009852847E-2</v>
      </c>
      <c r="U268" s="48">
        <v>-1.6523417024407641E-2</v>
      </c>
      <c r="V268" s="300"/>
      <c r="W268" s="300"/>
      <c r="X268" s="300"/>
      <c r="Y268" s="300"/>
      <c r="Z268" s="300"/>
      <c r="AA268" s="300"/>
      <c r="BI268" s="327">
        <f t="shared" si="43"/>
        <v>2.1006371667672825E-3</v>
      </c>
      <c r="BJ268" s="327">
        <f t="shared" si="44"/>
        <v>1.937117353603452E-3</v>
      </c>
      <c r="BK268" s="327">
        <f t="shared" si="45"/>
        <v>0.13657806401232669</v>
      </c>
      <c r="BL268" s="327">
        <f t="shared" si="46"/>
        <v>-0.13237678967879213</v>
      </c>
      <c r="BM268" s="327">
        <f t="shared" si="47"/>
        <v>7.8724615019359984E-2</v>
      </c>
      <c r="BN268" s="327">
        <f t="shared" si="48"/>
        <v>-7.4850380312153075E-2</v>
      </c>
    </row>
    <row r="269" spans="2:66" x14ac:dyDescent="0.3">
      <c r="B269" s="69">
        <v>43556</v>
      </c>
      <c r="C269" s="57">
        <v>58.577044799999996</v>
      </c>
      <c r="D269" s="57">
        <v>94613.6</v>
      </c>
      <c r="F269" s="48">
        <f t="shared" si="37"/>
        <v>7.4949053324440129E-3</v>
      </c>
      <c r="G269" s="48">
        <f t="shared" si="38"/>
        <v>-1.8031987213417588E-2</v>
      </c>
      <c r="I269" s="48">
        <f t="shared" si="39"/>
        <v>7.4669580839245783E-3</v>
      </c>
      <c r="J269" s="48">
        <f t="shared" si="40"/>
        <v>-1.8196544695285463E-2</v>
      </c>
      <c r="P269" s="26">
        <f t="shared" si="41"/>
        <v>7.4669580839245783E-3</v>
      </c>
      <c r="Q269" s="26">
        <f t="shared" si="42"/>
        <v>-1.8196544695285463E-2</v>
      </c>
      <c r="S269" s="69">
        <v>43605</v>
      </c>
      <c r="T269" s="48">
        <v>-0.11333241313415723</v>
      </c>
      <c r="U269" s="48">
        <v>-3.2602349734529232E-2</v>
      </c>
      <c r="V269" s="300"/>
      <c r="W269" s="300"/>
      <c r="X269" s="300"/>
      <c r="Y269" s="300"/>
      <c r="Z269" s="300"/>
      <c r="AA269" s="300"/>
      <c r="BI269" s="327">
        <f t="shared" si="43"/>
        <v>2.1006371667672825E-3</v>
      </c>
      <c r="BJ269" s="327">
        <f t="shared" si="44"/>
        <v>1.937117353603452E-3</v>
      </c>
      <c r="BK269" s="327">
        <f t="shared" si="45"/>
        <v>0.13657806401232669</v>
      </c>
      <c r="BL269" s="327">
        <f t="shared" si="46"/>
        <v>-0.13237678967879213</v>
      </c>
      <c r="BM269" s="327">
        <f t="shared" si="47"/>
        <v>7.8724615019359984E-2</v>
      </c>
      <c r="BN269" s="327">
        <f t="shared" si="48"/>
        <v>-7.4850380312153075E-2</v>
      </c>
    </row>
    <row r="270" spans="2:66" x14ac:dyDescent="0.3">
      <c r="B270" s="69">
        <v>43563</v>
      </c>
      <c r="C270" s="57">
        <v>59.608590000000007</v>
      </c>
      <c r="D270" s="57">
        <v>96133.6</v>
      </c>
      <c r="F270" s="48">
        <f t="shared" si="37"/>
        <v>1.7610058744377044E-2</v>
      </c>
      <c r="G270" s="48">
        <f t="shared" si="38"/>
        <v>1.6065343671523014E-2</v>
      </c>
      <c r="I270" s="48">
        <f t="shared" si="39"/>
        <v>1.7456798327249706E-2</v>
      </c>
      <c r="J270" s="48">
        <f t="shared" si="40"/>
        <v>1.5937661725518335E-2</v>
      </c>
      <c r="P270" s="26">
        <f t="shared" si="41"/>
        <v>1.7456798327249706E-2</v>
      </c>
      <c r="Q270" s="26">
        <f t="shared" si="42"/>
        <v>1.5937661725518335E-2</v>
      </c>
      <c r="S270" s="69">
        <v>43612</v>
      </c>
      <c r="T270" s="48">
        <v>1.5626675751488715E-3</v>
      </c>
      <c r="U270" s="48">
        <v>3.3598074992403908E-2</v>
      </c>
      <c r="V270" s="300"/>
      <c r="W270" s="300"/>
      <c r="X270" s="300"/>
      <c r="Y270" s="300"/>
      <c r="Z270" s="300"/>
      <c r="AA270" s="300"/>
      <c r="BI270" s="327">
        <f t="shared" si="43"/>
        <v>2.1006371667672825E-3</v>
      </c>
      <c r="BJ270" s="327">
        <f t="shared" si="44"/>
        <v>1.937117353603452E-3</v>
      </c>
      <c r="BK270" s="327">
        <f t="shared" si="45"/>
        <v>0.13657806401232669</v>
      </c>
      <c r="BL270" s="327">
        <f t="shared" si="46"/>
        <v>-0.13237678967879213</v>
      </c>
      <c r="BM270" s="327">
        <f t="shared" si="47"/>
        <v>7.8724615019359984E-2</v>
      </c>
      <c r="BN270" s="327">
        <f t="shared" si="48"/>
        <v>-7.4850380312153075E-2</v>
      </c>
    </row>
    <row r="271" spans="2:66" x14ac:dyDescent="0.3">
      <c r="B271" s="69">
        <v>43570</v>
      </c>
      <c r="C271" s="57">
        <v>60.0679704</v>
      </c>
      <c r="D271" s="57">
        <v>94591.6</v>
      </c>
      <c r="F271" s="48">
        <f t="shared" si="37"/>
        <v>7.7066140970620811E-3</v>
      </c>
      <c r="G271" s="48">
        <f t="shared" si="38"/>
        <v>-1.6040177419757495E-2</v>
      </c>
      <c r="I271" s="48">
        <f t="shared" si="39"/>
        <v>7.6770698403476872E-3</v>
      </c>
      <c r="J271" s="48">
        <f t="shared" si="40"/>
        <v>-1.6170213474615471E-2</v>
      </c>
      <c r="P271" s="26">
        <f t="shared" si="41"/>
        <v>7.6770698403476872E-3</v>
      </c>
      <c r="Q271" s="26">
        <f t="shared" si="42"/>
        <v>-1.6170213474615471E-2</v>
      </c>
      <c r="S271" s="69">
        <v>43619</v>
      </c>
      <c r="T271" s="48">
        <v>5.4886935757527948E-2</v>
      </c>
      <c r="U271" s="48">
        <v>2.7664822834637684E-2</v>
      </c>
      <c r="V271" s="300"/>
      <c r="W271" s="300"/>
      <c r="X271" s="300"/>
      <c r="Y271" s="300"/>
      <c r="Z271" s="300"/>
      <c r="AA271" s="300"/>
      <c r="BI271" s="327">
        <f t="shared" si="43"/>
        <v>2.1006371667672825E-3</v>
      </c>
      <c r="BJ271" s="327">
        <f t="shared" si="44"/>
        <v>1.937117353603452E-3</v>
      </c>
      <c r="BK271" s="327">
        <f t="shared" si="45"/>
        <v>0.13657806401232669</v>
      </c>
      <c r="BL271" s="327">
        <f t="shared" si="46"/>
        <v>-0.13237678967879213</v>
      </c>
      <c r="BM271" s="327">
        <f t="shared" si="47"/>
        <v>7.8724615019359984E-2</v>
      </c>
      <c r="BN271" s="327">
        <f t="shared" si="48"/>
        <v>-7.4850380312153075E-2</v>
      </c>
    </row>
    <row r="272" spans="2:66" x14ac:dyDescent="0.3">
      <c r="B272" s="69">
        <v>43577</v>
      </c>
      <c r="C272" s="57">
        <v>60.274691750000002</v>
      </c>
      <c r="D272" s="57">
        <v>94196</v>
      </c>
      <c r="F272" s="48">
        <f t="shared" ref="F272:F335" si="49">C272/C271-1</f>
        <v>3.4414572129441989E-3</v>
      </c>
      <c r="G272" s="48">
        <f t="shared" ref="G272:G335" si="50">D272/D271-1</f>
        <v>-4.1821895390289354E-3</v>
      </c>
      <c r="I272" s="48">
        <f t="shared" ref="I272:I335" si="51">LN(1+F272)</f>
        <v>3.4355489505443755E-3</v>
      </c>
      <c r="J272" s="48">
        <f t="shared" ref="J272:J335" si="52">LN(1+G272)</f>
        <v>-4.1909593535910056E-3</v>
      </c>
      <c r="P272" s="26">
        <f t="shared" ref="P272:P335" si="53">IF(OR(I272&gt;(M$17+M$16*L$21),I272&lt;(M$17-M$16*L$21)),"",I272)</f>
        <v>3.4355489505443755E-3</v>
      </c>
      <c r="Q272" s="26">
        <f t="shared" ref="Q272:Q335" si="54">IF(OR(J272&gt;(N$17+N$16*L$21),J272&lt;(N$17-N$16*L$21)),"",J272)</f>
        <v>-4.1909593535910056E-3</v>
      </c>
      <c r="S272" s="69">
        <v>43626</v>
      </c>
      <c r="T272" s="48">
        <v>7.0412940780856609E-2</v>
      </c>
      <c r="U272" s="48">
        <v>2.8958971697242513E-3</v>
      </c>
      <c r="V272" s="300"/>
      <c r="W272" s="300"/>
      <c r="X272" s="300"/>
      <c r="Y272" s="300"/>
      <c r="Z272" s="300"/>
      <c r="AA272" s="300"/>
      <c r="BI272" s="327">
        <f t="shared" si="43"/>
        <v>2.1006371667672825E-3</v>
      </c>
      <c r="BJ272" s="327">
        <f t="shared" si="44"/>
        <v>1.937117353603452E-3</v>
      </c>
      <c r="BK272" s="327">
        <f t="shared" si="45"/>
        <v>0.13657806401232669</v>
      </c>
      <c r="BL272" s="327">
        <f t="shared" si="46"/>
        <v>-0.13237678967879213</v>
      </c>
      <c r="BM272" s="327">
        <f t="shared" si="47"/>
        <v>7.8724615019359984E-2</v>
      </c>
      <c r="BN272" s="327">
        <f t="shared" si="48"/>
        <v>-7.4850380312153075E-2</v>
      </c>
    </row>
    <row r="273" spans="2:66" x14ac:dyDescent="0.3">
      <c r="B273" s="69">
        <v>43584</v>
      </c>
      <c r="C273" s="57">
        <v>62.594571599999995</v>
      </c>
      <c r="D273" s="57">
        <v>95988.800000000003</v>
      </c>
      <c r="F273" s="48">
        <f t="shared" si="49"/>
        <v>3.8488456475598509E-2</v>
      </c>
      <c r="G273" s="48">
        <f t="shared" si="50"/>
        <v>1.9032655314450642E-2</v>
      </c>
      <c r="I273" s="48">
        <f t="shared" si="51"/>
        <v>3.7766248697478744E-2</v>
      </c>
      <c r="J273" s="48">
        <f t="shared" si="52"/>
        <v>1.885380015934994E-2</v>
      </c>
      <c r="P273" s="26">
        <f t="shared" si="53"/>
        <v>3.7766248697478744E-2</v>
      </c>
      <c r="Q273" s="26">
        <f t="shared" si="54"/>
        <v>1.885380015934994E-2</v>
      </c>
      <c r="S273" s="69">
        <v>43633</v>
      </c>
      <c r="T273" s="48">
        <v>4.7033446543171967E-3</v>
      </c>
      <c r="U273" s="48">
        <v>1.1960166709716924E-2</v>
      </c>
      <c r="V273" s="300"/>
      <c r="W273" s="300"/>
      <c r="X273" s="300"/>
      <c r="Y273" s="300"/>
      <c r="Z273" s="300"/>
      <c r="AA273" s="300"/>
      <c r="BI273" s="327">
        <f t="shared" ref="BI273:BI336" si="55">BI272</f>
        <v>2.1006371667672825E-3</v>
      </c>
      <c r="BJ273" s="327">
        <f t="shared" ref="BJ273:BJ336" si="56">BJ272</f>
        <v>1.937117353603452E-3</v>
      </c>
      <c r="BK273" s="327">
        <f t="shared" ref="BK273:BK336" si="57">BK272</f>
        <v>0.13657806401232669</v>
      </c>
      <c r="BL273" s="327">
        <f t="shared" ref="BL273:BL336" si="58">BL272</f>
        <v>-0.13237678967879213</v>
      </c>
      <c r="BM273" s="327">
        <f t="shared" ref="BM273:BM336" si="59">BM272</f>
        <v>7.8724615019359984E-2</v>
      </c>
      <c r="BN273" s="327">
        <f t="shared" ref="BN273:BN336" si="60">BN272</f>
        <v>-7.4850380312153075E-2</v>
      </c>
    </row>
    <row r="274" spans="2:66" x14ac:dyDescent="0.3">
      <c r="B274" s="69">
        <v>43591</v>
      </c>
      <c r="C274" s="57">
        <v>65.009670249999999</v>
      </c>
      <c r="D274" s="57">
        <v>95724.5</v>
      </c>
      <c r="F274" s="48">
        <f t="shared" si="49"/>
        <v>3.8583196406124287E-2</v>
      </c>
      <c r="G274" s="48">
        <f t="shared" si="50"/>
        <v>-2.7534462353941969E-3</v>
      </c>
      <c r="I274" s="48">
        <f t="shared" si="51"/>
        <v>3.7857473215862629E-2</v>
      </c>
      <c r="J274" s="48">
        <f t="shared" si="52"/>
        <v>-2.7572439412676792E-3</v>
      </c>
      <c r="P274" s="26">
        <f t="shared" si="53"/>
        <v>3.7857473215862629E-2</v>
      </c>
      <c r="Q274" s="26">
        <f t="shared" si="54"/>
        <v>-2.7572439412676792E-3</v>
      </c>
      <c r="S274" s="69">
        <v>43640</v>
      </c>
      <c r="T274" s="48">
        <v>1.5478558828403389E-2</v>
      </c>
      <c r="U274" s="48">
        <v>2.6113298240889829E-2</v>
      </c>
      <c r="V274" s="300"/>
      <c r="W274" s="300"/>
      <c r="X274" s="300"/>
      <c r="Y274" s="300"/>
      <c r="Z274" s="300"/>
      <c r="AA274" s="300"/>
      <c r="BI274" s="327">
        <f t="shared" si="55"/>
        <v>2.1006371667672825E-3</v>
      </c>
      <c r="BJ274" s="327">
        <f t="shared" si="56"/>
        <v>1.937117353603452E-3</v>
      </c>
      <c r="BK274" s="327">
        <f t="shared" si="57"/>
        <v>0.13657806401232669</v>
      </c>
      <c r="BL274" s="327">
        <f t="shared" si="58"/>
        <v>-0.13237678967879213</v>
      </c>
      <c r="BM274" s="327">
        <f t="shared" si="59"/>
        <v>7.8724615019359984E-2</v>
      </c>
      <c r="BN274" s="327">
        <f t="shared" si="60"/>
        <v>-7.4850380312153075E-2</v>
      </c>
    </row>
    <row r="275" spans="2:66" x14ac:dyDescent="0.3">
      <c r="B275" s="69">
        <v>43598</v>
      </c>
      <c r="C275" s="57">
        <v>61.685378400000005</v>
      </c>
      <c r="D275" s="57">
        <v>94155.8</v>
      </c>
      <c r="F275" s="48">
        <f t="shared" si="49"/>
        <v>-5.1135343975998615E-2</v>
      </c>
      <c r="G275" s="48">
        <f t="shared" si="50"/>
        <v>-1.6387654153325437E-2</v>
      </c>
      <c r="I275" s="48">
        <f t="shared" si="51"/>
        <v>-5.2489108009852847E-2</v>
      </c>
      <c r="J275" s="48">
        <f t="shared" si="52"/>
        <v>-1.6523417024407641E-2</v>
      </c>
      <c r="P275" s="26">
        <f t="shared" si="53"/>
        <v>-5.2489108009852847E-2</v>
      </c>
      <c r="Q275" s="26">
        <f t="shared" si="54"/>
        <v>-1.6523417024407641E-2</v>
      </c>
      <c r="S275" s="69">
        <v>43647</v>
      </c>
      <c r="T275" s="48">
        <v>-3.6609793465072963E-3</v>
      </c>
      <c r="U275" s="48">
        <v>-1.8135122003250126E-3</v>
      </c>
      <c r="V275" s="300"/>
      <c r="W275" s="300"/>
      <c r="X275" s="300"/>
      <c r="Y275" s="300"/>
      <c r="Z275" s="300"/>
      <c r="AA275" s="300"/>
      <c r="BI275" s="327">
        <f t="shared" si="55"/>
        <v>2.1006371667672825E-3</v>
      </c>
      <c r="BJ275" s="327">
        <f t="shared" si="56"/>
        <v>1.937117353603452E-3</v>
      </c>
      <c r="BK275" s="327">
        <f t="shared" si="57"/>
        <v>0.13657806401232669</v>
      </c>
      <c r="BL275" s="327">
        <f t="shared" si="58"/>
        <v>-0.13237678967879213</v>
      </c>
      <c r="BM275" s="327">
        <f t="shared" si="59"/>
        <v>7.8724615019359984E-2</v>
      </c>
      <c r="BN275" s="327">
        <f t="shared" si="60"/>
        <v>-7.4850380312153075E-2</v>
      </c>
    </row>
    <row r="276" spans="2:66" x14ac:dyDescent="0.3">
      <c r="B276" s="69">
        <v>43605</v>
      </c>
      <c r="C276" s="57">
        <v>55.076025400000006</v>
      </c>
      <c r="D276" s="57">
        <v>91135.6</v>
      </c>
      <c r="F276" s="48">
        <f t="shared" si="49"/>
        <v>-0.1071461855537551</v>
      </c>
      <c r="G276" s="48">
        <f t="shared" si="50"/>
        <v>-3.2076621939381322E-2</v>
      </c>
      <c r="I276" s="48">
        <f t="shared" si="51"/>
        <v>-0.11333241313415723</v>
      </c>
      <c r="J276" s="48">
        <f t="shared" si="52"/>
        <v>-3.2602349734529232E-2</v>
      </c>
      <c r="P276" s="26">
        <f t="shared" si="53"/>
        <v>-0.11333241313415723</v>
      </c>
      <c r="Q276" s="26">
        <f t="shared" si="54"/>
        <v>-3.2602349734529232E-2</v>
      </c>
      <c r="S276" s="69">
        <v>43654</v>
      </c>
      <c r="T276" s="48">
        <v>1.5129319353678054E-2</v>
      </c>
      <c r="U276" s="48">
        <v>2.1773365933147756E-2</v>
      </c>
      <c r="V276" s="300"/>
      <c r="W276" s="300"/>
      <c r="X276" s="300"/>
      <c r="Y276" s="300"/>
      <c r="Z276" s="300"/>
      <c r="AA276" s="300"/>
      <c r="BI276" s="327">
        <f t="shared" si="55"/>
        <v>2.1006371667672825E-3</v>
      </c>
      <c r="BJ276" s="327">
        <f t="shared" si="56"/>
        <v>1.937117353603452E-3</v>
      </c>
      <c r="BK276" s="327">
        <f t="shared" si="57"/>
        <v>0.13657806401232669</v>
      </c>
      <c r="BL276" s="327">
        <f t="shared" si="58"/>
        <v>-0.13237678967879213</v>
      </c>
      <c r="BM276" s="327">
        <f t="shared" si="59"/>
        <v>7.8724615019359984E-2</v>
      </c>
      <c r="BN276" s="327">
        <f t="shared" si="60"/>
        <v>-7.4850380312153075E-2</v>
      </c>
    </row>
    <row r="277" spans="2:66" x14ac:dyDescent="0.3">
      <c r="B277" s="69">
        <v>43612</v>
      </c>
      <c r="C277" s="57">
        <v>55.1621582</v>
      </c>
      <c r="D277" s="57">
        <v>94249.600000000006</v>
      </c>
      <c r="F277" s="48">
        <f t="shared" si="49"/>
        <v>1.5638891763600782E-3</v>
      </c>
      <c r="G277" s="48">
        <f t="shared" si="50"/>
        <v>3.4168864856324088E-2</v>
      </c>
      <c r="I277" s="48">
        <f t="shared" si="51"/>
        <v>1.5626675751488715E-3</v>
      </c>
      <c r="J277" s="48">
        <f t="shared" si="52"/>
        <v>3.3598074992403908E-2</v>
      </c>
      <c r="P277" s="26">
        <f t="shared" si="53"/>
        <v>1.5626675751488715E-3</v>
      </c>
      <c r="Q277" s="26">
        <f t="shared" si="54"/>
        <v>3.3598074992403908E-2</v>
      </c>
      <c r="S277" s="69">
        <v>43661</v>
      </c>
      <c r="T277" s="48">
        <v>1.0661886507336257E-2</v>
      </c>
      <c r="U277" s="48">
        <v>1.6252815037432995E-2</v>
      </c>
      <c r="V277" s="300"/>
      <c r="W277" s="300"/>
      <c r="X277" s="300"/>
      <c r="Y277" s="300"/>
      <c r="Z277" s="300"/>
      <c r="AA277" s="300"/>
      <c r="BI277" s="327">
        <f t="shared" si="55"/>
        <v>2.1006371667672825E-3</v>
      </c>
      <c r="BJ277" s="327">
        <f t="shared" si="56"/>
        <v>1.937117353603452E-3</v>
      </c>
      <c r="BK277" s="327">
        <f t="shared" si="57"/>
        <v>0.13657806401232669</v>
      </c>
      <c r="BL277" s="327">
        <f t="shared" si="58"/>
        <v>-0.13237678967879213</v>
      </c>
      <c r="BM277" s="327">
        <f t="shared" si="59"/>
        <v>7.8724615019359984E-2</v>
      </c>
      <c r="BN277" s="327">
        <f t="shared" si="60"/>
        <v>-7.4850380312153075E-2</v>
      </c>
    </row>
    <row r="278" spans="2:66" x14ac:dyDescent="0.3">
      <c r="B278" s="69">
        <v>43619</v>
      </c>
      <c r="C278" s="57">
        <v>58.274471400000003</v>
      </c>
      <c r="D278" s="57">
        <v>96893.4</v>
      </c>
      <c r="F278" s="48">
        <f t="shared" si="49"/>
        <v>5.6421164464156126E-2</v>
      </c>
      <c r="G278" s="48">
        <f t="shared" si="50"/>
        <v>2.8051047431500997E-2</v>
      </c>
      <c r="I278" s="48">
        <f t="shared" si="51"/>
        <v>5.4886935757527948E-2</v>
      </c>
      <c r="J278" s="48">
        <f t="shared" si="52"/>
        <v>2.7664822834637684E-2</v>
      </c>
      <c r="P278" s="26">
        <f t="shared" si="53"/>
        <v>5.4886935757527948E-2</v>
      </c>
      <c r="Q278" s="26">
        <f t="shared" si="54"/>
        <v>2.7664822834637684E-2</v>
      </c>
      <c r="S278" s="69">
        <v>43668</v>
      </c>
      <c r="T278" s="48">
        <v>-1.710504404439506E-2</v>
      </c>
      <c r="U278" s="48">
        <v>-6.8853457122613161E-3</v>
      </c>
      <c r="V278" s="300"/>
      <c r="W278" s="300"/>
      <c r="X278" s="300"/>
      <c r="Y278" s="300"/>
      <c r="Z278" s="300"/>
      <c r="AA278" s="300"/>
      <c r="BI278" s="327">
        <f t="shared" si="55"/>
        <v>2.1006371667672825E-3</v>
      </c>
      <c r="BJ278" s="327">
        <f t="shared" si="56"/>
        <v>1.937117353603452E-3</v>
      </c>
      <c r="BK278" s="327">
        <f t="shared" si="57"/>
        <v>0.13657806401232669</v>
      </c>
      <c r="BL278" s="327">
        <f t="shared" si="58"/>
        <v>-0.13237678967879213</v>
      </c>
      <c r="BM278" s="327">
        <f t="shared" si="59"/>
        <v>7.8724615019359984E-2</v>
      </c>
      <c r="BN278" s="327">
        <f t="shared" si="60"/>
        <v>-7.4850380312153075E-2</v>
      </c>
    </row>
    <row r="279" spans="2:66" x14ac:dyDescent="0.3">
      <c r="B279" s="69">
        <v>43626</v>
      </c>
      <c r="C279" s="57">
        <v>62.525661400000004</v>
      </c>
      <c r="D279" s="57">
        <v>97174.399999999994</v>
      </c>
      <c r="F279" s="48">
        <f t="shared" si="49"/>
        <v>7.2951155074741703E-2</v>
      </c>
      <c r="G279" s="48">
        <f t="shared" si="50"/>
        <v>2.9000943304704485E-3</v>
      </c>
      <c r="I279" s="48">
        <f t="shared" si="51"/>
        <v>7.0412940780856609E-2</v>
      </c>
      <c r="J279" s="48">
        <f t="shared" si="52"/>
        <v>2.8958971697242513E-3</v>
      </c>
      <c r="P279" s="26">
        <f t="shared" si="53"/>
        <v>7.0412940780856609E-2</v>
      </c>
      <c r="Q279" s="26">
        <f t="shared" si="54"/>
        <v>2.8958971697242513E-3</v>
      </c>
      <c r="S279" s="69">
        <v>43675</v>
      </c>
      <c r="T279" s="48">
        <v>-1.9094181420666795E-2</v>
      </c>
      <c r="U279" s="48">
        <v>-5.7268156476760852E-3</v>
      </c>
      <c r="V279" s="300"/>
      <c r="W279" s="300"/>
      <c r="X279" s="300"/>
      <c r="Y279" s="300"/>
      <c r="Z279" s="300"/>
      <c r="AA279" s="300"/>
      <c r="BI279" s="327">
        <f t="shared" si="55"/>
        <v>2.1006371667672825E-3</v>
      </c>
      <c r="BJ279" s="327">
        <f t="shared" si="56"/>
        <v>1.937117353603452E-3</v>
      </c>
      <c r="BK279" s="327">
        <f t="shared" si="57"/>
        <v>0.13657806401232669</v>
      </c>
      <c r="BL279" s="327">
        <f t="shared" si="58"/>
        <v>-0.13237678967879213</v>
      </c>
      <c r="BM279" s="327">
        <f t="shared" si="59"/>
        <v>7.8724615019359984E-2</v>
      </c>
      <c r="BN279" s="327">
        <f t="shared" si="60"/>
        <v>-7.4850380312153075E-2</v>
      </c>
    </row>
    <row r="280" spans="2:66" x14ac:dyDescent="0.3">
      <c r="B280" s="69">
        <v>43633</v>
      </c>
      <c r="C280" s="57">
        <v>62.820433800000004</v>
      </c>
      <c r="D280" s="57">
        <v>98343.6</v>
      </c>
      <c r="F280" s="48">
        <f t="shared" si="49"/>
        <v>4.7144227409963158E-3</v>
      </c>
      <c r="G280" s="48">
        <f t="shared" si="50"/>
        <v>1.2031975499720238E-2</v>
      </c>
      <c r="I280" s="48">
        <f t="shared" si="51"/>
        <v>4.7033446543171967E-3</v>
      </c>
      <c r="J280" s="48">
        <f t="shared" si="52"/>
        <v>1.1960166709716924E-2</v>
      </c>
      <c r="P280" s="26">
        <f t="shared" si="53"/>
        <v>4.7033446543171967E-3</v>
      </c>
      <c r="Q280" s="26">
        <f t="shared" si="54"/>
        <v>1.1960166709716924E-2</v>
      </c>
      <c r="S280" s="69">
        <v>43682</v>
      </c>
      <c r="T280" s="48">
        <v>4.6661433627380941E-2</v>
      </c>
      <c r="U280" s="48">
        <v>-1.3908706482693243E-2</v>
      </c>
      <c r="V280" s="300"/>
      <c r="W280" s="300"/>
      <c r="X280" s="300"/>
      <c r="Y280" s="300"/>
      <c r="Z280" s="300"/>
      <c r="AA280" s="300"/>
      <c r="BI280" s="327">
        <f t="shared" si="55"/>
        <v>2.1006371667672825E-3</v>
      </c>
      <c r="BJ280" s="327">
        <f t="shared" si="56"/>
        <v>1.937117353603452E-3</v>
      </c>
      <c r="BK280" s="327">
        <f t="shared" si="57"/>
        <v>0.13657806401232669</v>
      </c>
      <c r="BL280" s="327">
        <f t="shared" si="58"/>
        <v>-0.13237678967879213</v>
      </c>
      <c r="BM280" s="327">
        <f t="shared" si="59"/>
        <v>7.8724615019359984E-2</v>
      </c>
      <c r="BN280" s="327">
        <f t="shared" si="60"/>
        <v>-7.4850380312153075E-2</v>
      </c>
    </row>
    <row r="281" spans="2:66" x14ac:dyDescent="0.3">
      <c r="B281" s="69">
        <v>43640</v>
      </c>
      <c r="C281" s="57">
        <v>63.800367999999999</v>
      </c>
      <c r="D281" s="57">
        <v>100945.5</v>
      </c>
      <c r="F281" s="48">
        <f t="shared" si="49"/>
        <v>1.5598972193025418E-2</v>
      </c>
      <c r="G281" s="48">
        <f t="shared" si="50"/>
        <v>2.6457237685014512E-2</v>
      </c>
      <c r="I281" s="48">
        <f t="shared" si="51"/>
        <v>1.5478558828403389E-2</v>
      </c>
      <c r="J281" s="48">
        <f t="shared" si="52"/>
        <v>2.6113298240889829E-2</v>
      </c>
      <c r="P281" s="26">
        <f t="shared" si="53"/>
        <v>1.5478558828403389E-2</v>
      </c>
      <c r="Q281" s="26">
        <f t="shared" si="54"/>
        <v>2.6113298240889829E-2</v>
      </c>
      <c r="S281" s="69">
        <v>43689</v>
      </c>
      <c r="T281" s="48">
        <v>2.41029810749307E-2</v>
      </c>
      <c r="U281" s="48">
        <v>1.0402049649675152E-2</v>
      </c>
      <c r="V281" s="300"/>
      <c r="W281" s="300"/>
      <c r="X281" s="300"/>
      <c r="Y281" s="300"/>
      <c r="Z281" s="300"/>
      <c r="AA281" s="300"/>
      <c r="BI281" s="327">
        <f t="shared" si="55"/>
        <v>2.1006371667672825E-3</v>
      </c>
      <c r="BJ281" s="327">
        <f t="shared" si="56"/>
        <v>1.937117353603452E-3</v>
      </c>
      <c r="BK281" s="327">
        <f t="shared" si="57"/>
        <v>0.13657806401232669</v>
      </c>
      <c r="BL281" s="327">
        <f t="shared" si="58"/>
        <v>-0.13237678967879213</v>
      </c>
      <c r="BM281" s="327">
        <f t="shared" si="59"/>
        <v>7.8724615019359984E-2</v>
      </c>
      <c r="BN281" s="327">
        <f t="shared" si="60"/>
        <v>-7.4850380312153075E-2</v>
      </c>
    </row>
    <row r="282" spans="2:66" x14ac:dyDescent="0.3">
      <c r="B282" s="69">
        <v>43647</v>
      </c>
      <c r="C282" s="57">
        <v>63.567223199999987</v>
      </c>
      <c r="D282" s="57">
        <v>100762.6</v>
      </c>
      <c r="F282" s="48">
        <f t="shared" si="49"/>
        <v>-3.6542861320174591E-3</v>
      </c>
      <c r="G282" s="48">
        <f t="shared" si="50"/>
        <v>-1.8118687806786271E-3</v>
      </c>
      <c r="I282" s="48">
        <f t="shared" si="51"/>
        <v>-3.6609793465072963E-3</v>
      </c>
      <c r="J282" s="48">
        <f t="shared" si="52"/>
        <v>-1.8135122003250126E-3</v>
      </c>
      <c r="P282" s="26">
        <f t="shared" si="53"/>
        <v>-3.6609793465072963E-3</v>
      </c>
      <c r="Q282" s="26">
        <f t="shared" si="54"/>
        <v>-1.8135122003250126E-3</v>
      </c>
      <c r="S282" s="69">
        <v>43696</v>
      </c>
      <c r="T282" s="48">
        <v>1.0938069804883155E-2</v>
      </c>
      <c r="U282" s="48">
        <v>-2.5733550549417356E-2</v>
      </c>
      <c r="V282" s="300"/>
      <c r="W282" s="300"/>
      <c r="X282" s="300"/>
      <c r="Y282" s="300"/>
      <c r="Z282" s="300"/>
      <c r="AA282" s="300"/>
      <c r="BI282" s="327">
        <f t="shared" si="55"/>
        <v>2.1006371667672825E-3</v>
      </c>
      <c r="BJ282" s="327">
        <f t="shared" si="56"/>
        <v>1.937117353603452E-3</v>
      </c>
      <c r="BK282" s="327">
        <f t="shared" si="57"/>
        <v>0.13657806401232669</v>
      </c>
      <c r="BL282" s="327">
        <f t="shared" si="58"/>
        <v>-0.13237678967879213</v>
      </c>
      <c r="BM282" s="327">
        <f t="shared" si="59"/>
        <v>7.8724615019359984E-2</v>
      </c>
      <c r="BN282" s="327">
        <f t="shared" si="60"/>
        <v>-7.4850380312153075E-2</v>
      </c>
    </row>
    <row r="283" spans="2:66" x14ac:dyDescent="0.3">
      <c r="B283" s="69">
        <v>43654</v>
      </c>
      <c r="C283" s="57">
        <v>64.536264000000003</v>
      </c>
      <c r="D283" s="57">
        <v>102980.6</v>
      </c>
      <c r="F283" s="48">
        <f t="shared" si="49"/>
        <v>1.5244346869630387E-2</v>
      </c>
      <c r="G283" s="48">
        <f t="shared" si="50"/>
        <v>2.201213545502001E-2</v>
      </c>
      <c r="I283" s="48">
        <f t="shared" si="51"/>
        <v>1.5129319353678054E-2</v>
      </c>
      <c r="J283" s="48">
        <f t="shared" si="52"/>
        <v>2.1773365933147756E-2</v>
      </c>
      <c r="P283" s="26">
        <f t="shared" si="53"/>
        <v>1.5129319353678054E-2</v>
      </c>
      <c r="Q283" s="26">
        <f t="shared" si="54"/>
        <v>2.1773365933147756E-2</v>
      </c>
      <c r="S283" s="69">
        <v>43703</v>
      </c>
      <c r="T283" s="48">
        <v>1.4788205144966309E-2</v>
      </c>
      <c r="U283" s="48">
        <v>-1.476711890505779E-2</v>
      </c>
      <c r="V283" s="300"/>
      <c r="W283" s="300"/>
      <c r="X283" s="300"/>
      <c r="Y283" s="300"/>
      <c r="Z283" s="300"/>
      <c r="AA283" s="300"/>
      <c r="BI283" s="327">
        <f t="shared" si="55"/>
        <v>2.1006371667672825E-3</v>
      </c>
      <c r="BJ283" s="327">
        <f t="shared" si="56"/>
        <v>1.937117353603452E-3</v>
      </c>
      <c r="BK283" s="327">
        <f t="shared" si="57"/>
        <v>0.13657806401232669</v>
      </c>
      <c r="BL283" s="327">
        <f t="shared" si="58"/>
        <v>-0.13237678967879213</v>
      </c>
      <c r="BM283" s="327">
        <f t="shared" si="59"/>
        <v>7.8724615019359984E-2</v>
      </c>
      <c r="BN283" s="327">
        <f t="shared" si="60"/>
        <v>-7.4850380312153075E-2</v>
      </c>
    </row>
    <row r="284" spans="2:66" x14ac:dyDescent="0.3">
      <c r="B284" s="69">
        <v>43661</v>
      </c>
      <c r="C284" s="57">
        <v>65.228023500000006</v>
      </c>
      <c r="D284" s="57">
        <v>104668</v>
      </c>
      <c r="F284" s="48">
        <f t="shared" si="49"/>
        <v>1.0718926958647623E-2</v>
      </c>
      <c r="G284" s="48">
        <f t="shared" si="50"/>
        <v>1.6385610493626857E-2</v>
      </c>
      <c r="I284" s="48">
        <f t="shared" si="51"/>
        <v>1.0661886507336257E-2</v>
      </c>
      <c r="J284" s="48">
        <f t="shared" si="52"/>
        <v>1.6252815037432995E-2</v>
      </c>
      <c r="P284" s="26">
        <f t="shared" si="53"/>
        <v>1.0661886507336257E-2</v>
      </c>
      <c r="Q284" s="26">
        <f t="shared" si="54"/>
        <v>1.6252815037432995E-2</v>
      </c>
      <c r="S284" s="69">
        <v>43710</v>
      </c>
      <c r="T284" s="48">
        <v>-4.2635456518788806E-2</v>
      </c>
      <c r="U284" s="48">
        <v>6.4961272980903935E-3</v>
      </c>
      <c r="V284" s="300"/>
      <c r="W284" s="300"/>
      <c r="X284" s="300"/>
      <c r="Y284" s="300"/>
      <c r="Z284" s="300"/>
      <c r="AA284" s="300"/>
      <c r="BI284" s="327">
        <f t="shared" si="55"/>
        <v>2.1006371667672825E-3</v>
      </c>
      <c r="BJ284" s="327">
        <f t="shared" si="56"/>
        <v>1.937117353603452E-3</v>
      </c>
      <c r="BK284" s="327">
        <f t="shared" si="57"/>
        <v>0.13657806401232669</v>
      </c>
      <c r="BL284" s="327">
        <f t="shared" si="58"/>
        <v>-0.13237678967879213</v>
      </c>
      <c r="BM284" s="327">
        <f t="shared" si="59"/>
        <v>7.8724615019359984E-2</v>
      </c>
      <c r="BN284" s="327">
        <f t="shared" si="60"/>
        <v>-7.4850380312153075E-2</v>
      </c>
    </row>
    <row r="285" spans="2:66" x14ac:dyDescent="0.3">
      <c r="B285" s="69">
        <v>43668</v>
      </c>
      <c r="C285" s="57">
        <v>64.121783399999998</v>
      </c>
      <c r="D285" s="57">
        <v>103949.8</v>
      </c>
      <c r="F285" s="48">
        <f t="shared" si="49"/>
        <v>-1.6959583330008576E-2</v>
      </c>
      <c r="G285" s="48">
        <f t="shared" si="50"/>
        <v>-6.8616960293499396E-3</v>
      </c>
      <c r="I285" s="48">
        <f t="shared" si="51"/>
        <v>-1.710504404439506E-2</v>
      </c>
      <c r="J285" s="48">
        <f t="shared" si="52"/>
        <v>-6.8853457122613161E-3</v>
      </c>
      <c r="P285" s="26">
        <f t="shared" si="53"/>
        <v>-1.710504404439506E-2</v>
      </c>
      <c r="Q285" s="26">
        <f t="shared" si="54"/>
        <v>-6.8853457122613161E-3</v>
      </c>
      <c r="S285" s="69">
        <v>43717</v>
      </c>
      <c r="T285" s="48">
        <v>4.1246667177537964E-3</v>
      </c>
      <c r="U285" s="48">
        <v>2.2813393804875726E-2</v>
      </c>
      <c r="V285" s="300"/>
      <c r="W285" s="300"/>
      <c r="X285" s="300"/>
      <c r="Y285" s="300"/>
      <c r="Z285" s="300"/>
      <c r="AA285" s="300"/>
      <c r="BI285" s="327">
        <f t="shared" si="55"/>
        <v>2.1006371667672825E-3</v>
      </c>
      <c r="BJ285" s="327">
        <f t="shared" si="56"/>
        <v>1.937117353603452E-3</v>
      </c>
      <c r="BK285" s="327">
        <f t="shared" si="57"/>
        <v>0.13657806401232669</v>
      </c>
      <c r="BL285" s="327">
        <f t="shared" si="58"/>
        <v>-0.13237678967879213</v>
      </c>
      <c r="BM285" s="327">
        <f t="shared" si="59"/>
        <v>7.8724615019359984E-2</v>
      </c>
      <c r="BN285" s="327">
        <f t="shared" si="60"/>
        <v>-7.4850380312153075E-2</v>
      </c>
    </row>
    <row r="286" spans="2:66" x14ac:dyDescent="0.3">
      <c r="B286" s="69">
        <v>43675</v>
      </c>
      <c r="C286" s="57">
        <v>62.909045400000004</v>
      </c>
      <c r="D286" s="57">
        <v>103356.2</v>
      </c>
      <c r="F286" s="48">
        <f t="shared" si="49"/>
        <v>-1.8913042271996416E-2</v>
      </c>
      <c r="G286" s="48">
        <f t="shared" si="50"/>
        <v>-5.7104486973520441E-3</v>
      </c>
      <c r="I286" s="48">
        <f t="shared" si="51"/>
        <v>-1.9094181420666795E-2</v>
      </c>
      <c r="J286" s="48">
        <f t="shared" si="52"/>
        <v>-5.7268156476760852E-3</v>
      </c>
      <c r="P286" s="26">
        <f t="shared" si="53"/>
        <v>-1.9094181420666795E-2</v>
      </c>
      <c r="Q286" s="26">
        <f t="shared" si="54"/>
        <v>-5.7268156476760852E-3</v>
      </c>
      <c r="S286" s="69">
        <v>43724</v>
      </c>
      <c r="T286" s="48">
        <v>-1.7626617405721814E-2</v>
      </c>
      <c r="U286" s="48">
        <v>1.7111773738241666E-2</v>
      </c>
      <c r="V286" s="300"/>
      <c r="W286" s="300"/>
      <c r="X286" s="300"/>
      <c r="Y286" s="300"/>
      <c r="Z286" s="300"/>
      <c r="AA286" s="300"/>
      <c r="BI286" s="327">
        <f t="shared" si="55"/>
        <v>2.1006371667672825E-3</v>
      </c>
      <c r="BJ286" s="327">
        <f t="shared" si="56"/>
        <v>1.937117353603452E-3</v>
      </c>
      <c r="BK286" s="327">
        <f t="shared" si="57"/>
        <v>0.13657806401232669</v>
      </c>
      <c r="BL286" s="327">
        <f t="shared" si="58"/>
        <v>-0.13237678967879213</v>
      </c>
      <c r="BM286" s="327">
        <f t="shared" si="59"/>
        <v>7.8724615019359984E-2</v>
      </c>
      <c r="BN286" s="327">
        <f t="shared" si="60"/>
        <v>-7.4850380312153075E-2</v>
      </c>
    </row>
    <row r="287" spans="2:66" x14ac:dyDescent="0.3">
      <c r="B287" s="69">
        <v>43682</v>
      </c>
      <c r="C287" s="57">
        <v>65.914034999999998</v>
      </c>
      <c r="D287" s="57">
        <v>101928.6</v>
      </c>
      <c r="F287" s="48">
        <f t="shared" si="49"/>
        <v>4.7767210277840144E-2</v>
      </c>
      <c r="G287" s="48">
        <f t="shared" si="50"/>
        <v>-1.3812427314471631E-2</v>
      </c>
      <c r="I287" s="48">
        <f t="shared" si="51"/>
        <v>4.6661433627380941E-2</v>
      </c>
      <c r="J287" s="48">
        <f t="shared" si="52"/>
        <v>-1.3908706482693243E-2</v>
      </c>
      <c r="P287" s="26">
        <f t="shared" si="53"/>
        <v>4.6661433627380941E-2</v>
      </c>
      <c r="Q287" s="26">
        <f t="shared" si="54"/>
        <v>-1.3908706482693243E-2</v>
      </c>
      <c r="S287" s="69">
        <v>43731</v>
      </c>
      <c r="T287" s="48">
        <v>-1.2558703035176392E-2</v>
      </c>
      <c r="U287" s="48">
        <v>9.4393158693855464E-3</v>
      </c>
      <c r="V287" s="300"/>
      <c r="W287" s="300"/>
      <c r="X287" s="300"/>
      <c r="Y287" s="300"/>
      <c r="Z287" s="300"/>
      <c r="AA287" s="300"/>
      <c r="BI287" s="327">
        <f t="shared" si="55"/>
        <v>2.1006371667672825E-3</v>
      </c>
      <c r="BJ287" s="327">
        <f t="shared" si="56"/>
        <v>1.937117353603452E-3</v>
      </c>
      <c r="BK287" s="327">
        <f t="shared" si="57"/>
        <v>0.13657806401232669</v>
      </c>
      <c r="BL287" s="327">
        <f t="shared" si="58"/>
        <v>-0.13237678967879213</v>
      </c>
      <c r="BM287" s="327">
        <f t="shared" si="59"/>
        <v>7.8724615019359984E-2</v>
      </c>
      <c r="BN287" s="327">
        <f t="shared" si="60"/>
        <v>-7.4850380312153075E-2</v>
      </c>
    </row>
    <row r="288" spans="2:66" x14ac:dyDescent="0.3">
      <c r="B288" s="69">
        <v>43689</v>
      </c>
      <c r="C288" s="57">
        <v>67.522060999999994</v>
      </c>
      <c r="D288" s="57">
        <v>102994.4</v>
      </c>
      <c r="F288" s="48">
        <f t="shared" si="49"/>
        <v>2.4395805840137008E-2</v>
      </c>
      <c r="G288" s="48">
        <f t="shared" si="50"/>
        <v>1.0456339045174623E-2</v>
      </c>
      <c r="I288" s="48">
        <f t="shared" si="51"/>
        <v>2.41029810749307E-2</v>
      </c>
      <c r="J288" s="48">
        <f t="shared" si="52"/>
        <v>1.0402049649675152E-2</v>
      </c>
      <c r="P288" s="26">
        <f t="shared" si="53"/>
        <v>2.41029810749307E-2</v>
      </c>
      <c r="Q288" s="26">
        <f t="shared" si="54"/>
        <v>1.0402049649675152E-2</v>
      </c>
      <c r="S288" s="69">
        <v>43738</v>
      </c>
      <c r="T288" s="48">
        <v>-2.3665038707389358E-2</v>
      </c>
      <c r="U288" s="48">
        <v>1.0626485793203432E-3</v>
      </c>
      <c r="V288" s="300"/>
      <c r="W288" s="300"/>
      <c r="X288" s="300"/>
      <c r="Y288" s="300"/>
      <c r="Z288" s="300"/>
      <c r="AA288" s="300"/>
      <c r="BI288" s="327">
        <f t="shared" si="55"/>
        <v>2.1006371667672825E-3</v>
      </c>
      <c r="BJ288" s="327">
        <f t="shared" si="56"/>
        <v>1.937117353603452E-3</v>
      </c>
      <c r="BK288" s="327">
        <f t="shared" si="57"/>
        <v>0.13657806401232669</v>
      </c>
      <c r="BL288" s="327">
        <f t="shared" si="58"/>
        <v>-0.13237678967879213</v>
      </c>
      <c r="BM288" s="327">
        <f t="shared" si="59"/>
        <v>7.8724615019359984E-2</v>
      </c>
      <c r="BN288" s="327">
        <f t="shared" si="60"/>
        <v>-7.4850380312153075E-2</v>
      </c>
    </row>
    <row r="289" spans="2:66" x14ac:dyDescent="0.3">
      <c r="B289" s="69">
        <v>43696</v>
      </c>
      <c r="C289" s="57">
        <v>68.264676000000009</v>
      </c>
      <c r="D289" s="57">
        <v>100377.8</v>
      </c>
      <c r="F289" s="48">
        <f t="shared" si="49"/>
        <v>1.0998109195748951E-2</v>
      </c>
      <c r="G289" s="48">
        <f t="shared" si="50"/>
        <v>-2.5405264752258239E-2</v>
      </c>
      <c r="I289" s="48">
        <f t="shared" si="51"/>
        <v>1.0938069804883155E-2</v>
      </c>
      <c r="J289" s="48">
        <f t="shared" si="52"/>
        <v>-2.5733550549417356E-2</v>
      </c>
      <c r="P289" s="26">
        <f t="shared" si="53"/>
        <v>1.0938069804883155E-2</v>
      </c>
      <c r="Q289" s="26">
        <f t="shared" si="54"/>
        <v>-2.5733550549417356E-2</v>
      </c>
      <c r="S289" s="69">
        <v>43745</v>
      </c>
      <c r="T289" s="48">
        <v>7.9239070871471914E-3</v>
      </c>
      <c r="U289" s="48">
        <v>-2.6665717330148046E-2</v>
      </c>
      <c r="V289" s="300"/>
      <c r="W289" s="300"/>
      <c r="X289" s="300"/>
      <c r="Y289" s="300"/>
      <c r="Z289" s="300"/>
      <c r="AA289" s="300"/>
      <c r="BI289" s="327">
        <f t="shared" si="55"/>
        <v>2.1006371667672825E-3</v>
      </c>
      <c r="BJ289" s="327">
        <f t="shared" si="56"/>
        <v>1.937117353603452E-3</v>
      </c>
      <c r="BK289" s="327">
        <f t="shared" si="57"/>
        <v>0.13657806401232669</v>
      </c>
      <c r="BL289" s="327">
        <f t="shared" si="58"/>
        <v>-0.13237678967879213</v>
      </c>
      <c r="BM289" s="327">
        <f t="shared" si="59"/>
        <v>7.8724615019359984E-2</v>
      </c>
      <c r="BN289" s="327">
        <f t="shared" si="60"/>
        <v>-7.4850380312153075E-2</v>
      </c>
    </row>
    <row r="290" spans="2:66" x14ac:dyDescent="0.3">
      <c r="B290" s="69">
        <v>43703</v>
      </c>
      <c r="C290" s="57">
        <v>69.281689399999991</v>
      </c>
      <c r="D290" s="57">
        <v>98906.4</v>
      </c>
      <c r="F290" s="48">
        <f t="shared" si="49"/>
        <v>1.4898091657242762E-2</v>
      </c>
      <c r="G290" s="48">
        <f t="shared" si="50"/>
        <v>-1.4658619734642553E-2</v>
      </c>
      <c r="I290" s="48">
        <f t="shared" si="51"/>
        <v>1.4788205144966309E-2</v>
      </c>
      <c r="J290" s="48">
        <f t="shared" si="52"/>
        <v>-1.476711890505779E-2</v>
      </c>
      <c r="P290" s="26">
        <f t="shared" si="53"/>
        <v>1.4788205144966309E-2</v>
      </c>
      <c r="Q290" s="26">
        <f t="shared" si="54"/>
        <v>-1.476711890505779E-2</v>
      </c>
      <c r="S290" s="69">
        <v>43752</v>
      </c>
      <c r="T290" s="48">
        <v>-1.9940877918888177E-2</v>
      </c>
      <c r="U290" s="48">
        <v>2.8543321645150572E-3</v>
      </c>
      <c r="V290" s="300"/>
      <c r="W290" s="300"/>
      <c r="X290" s="300"/>
      <c r="Y290" s="300"/>
      <c r="Z290" s="300"/>
      <c r="AA290" s="300"/>
      <c r="BI290" s="327">
        <f t="shared" si="55"/>
        <v>2.1006371667672825E-3</v>
      </c>
      <c r="BJ290" s="327">
        <f t="shared" si="56"/>
        <v>1.937117353603452E-3</v>
      </c>
      <c r="BK290" s="327">
        <f t="shared" si="57"/>
        <v>0.13657806401232669</v>
      </c>
      <c r="BL290" s="327">
        <f t="shared" si="58"/>
        <v>-0.13237678967879213</v>
      </c>
      <c r="BM290" s="327">
        <f t="shared" si="59"/>
        <v>7.8724615019359984E-2</v>
      </c>
      <c r="BN290" s="327">
        <f t="shared" si="60"/>
        <v>-7.4850380312153075E-2</v>
      </c>
    </row>
    <row r="291" spans="2:66" x14ac:dyDescent="0.3">
      <c r="B291" s="69">
        <v>43710</v>
      </c>
      <c r="C291" s="57">
        <v>66.389916999999997</v>
      </c>
      <c r="D291" s="57">
        <v>99551</v>
      </c>
      <c r="F291" s="48">
        <f t="shared" si="49"/>
        <v>-4.1739345923051285E-2</v>
      </c>
      <c r="G291" s="48">
        <f t="shared" si="50"/>
        <v>6.5172728963951432E-3</v>
      </c>
      <c r="I291" s="48">
        <f t="shared" si="51"/>
        <v>-4.2635456518788806E-2</v>
      </c>
      <c r="J291" s="48">
        <f t="shared" si="52"/>
        <v>6.4961272980903935E-3</v>
      </c>
      <c r="P291" s="26">
        <f t="shared" si="53"/>
        <v>-4.2635456518788806E-2</v>
      </c>
      <c r="Q291" s="26">
        <f t="shared" si="54"/>
        <v>6.4961272980903935E-3</v>
      </c>
      <c r="S291" s="69">
        <v>43759</v>
      </c>
      <c r="T291" s="48">
        <v>6.2301430943780224E-3</v>
      </c>
      <c r="U291" s="48">
        <v>2.7968927666153384E-2</v>
      </c>
      <c r="V291" s="300"/>
      <c r="W291" s="300"/>
      <c r="X291" s="300"/>
      <c r="Y291" s="300"/>
      <c r="Z291" s="300"/>
      <c r="AA291" s="300"/>
      <c r="BI291" s="327">
        <f t="shared" si="55"/>
        <v>2.1006371667672825E-3</v>
      </c>
      <c r="BJ291" s="327">
        <f t="shared" si="56"/>
        <v>1.937117353603452E-3</v>
      </c>
      <c r="BK291" s="327">
        <f t="shared" si="57"/>
        <v>0.13657806401232669</v>
      </c>
      <c r="BL291" s="327">
        <f t="shared" si="58"/>
        <v>-0.13237678967879213</v>
      </c>
      <c r="BM291" s="327">
        <f t="shared" si="59"/>
        <v>7.8724615019359984E-2</v>
      </c>
      <c r="BN291" s="327">
        <f t="shared" si="60"/>
        <v>-7.4850380312153075E-2</v>
      </c>
    </row>
    <row r="292" spans="2:66" x14ac:dyDescent="0.3">
      <c r="B292" s="69">
        <v>43717</v>
      </c>
      <c r="C292" s="57">
        <v>66.664318800000018</v>
      </c>
      <c r="D292" s="57">
        <v>101848.2</v>
      </c>
      <c r="F292" s="48">
        <f t="shared" si="49"/>
        <v>4.1331848629968526E-3</v>
      </c>
      <c r="G292" s="48">
        <f t="shared" si="50"/>
        <v>2.3075609486594706E-2</v>
      </c>
      <c r="I292" s="48">
        <f t="shared" si="51"/>
        <v>4.1246667177537964E-3</v>
      </c>
      <c r="J292" s="48">
        <f t="shared" si="52"/>
        <v>2.2813393804875726E-2</v>
      </c>
      <c r="P292" s="26">
        <f t="shared" si="53"/>
        <v>4.1246667177537964E-3</v>
      </c>
      <c r="Q292" s="26">
        <f t="shared" si="54"/>
        <v>2.2813393804875726E-2</v>
      </c>
      <c r="S292" s="69">
        <v>43766</v>
      </c>
      <c r="T292" s="48">
        <v>9.7908120941201035E-3</v>
      </c>
      <c r="U292" s="48">
        <v>2.2165397238588454E-2</v>
      </c>
      <c r="V292" s="300"/>
      <c r="W292" s="300"/>
      <c r="X292" s="300"/>
      <c r="Y292" s="300"/>
      <c r="Z292" s="300"/>
      <c r="AA292" s="300"/>
      <c r="BI292" s="327">
        <f t="shared" si="55"/>
        <v>2.1006371667672825E-3</v>
      </c>
      <c r="BJ292" s="327">
        <f t="shared" si="56"/>
        <v>1.937117353603452E-3</v>
      </c>
      <c r="BK292" s="327">
        <f t="shared" si="57"/>
        <v>0.13657806401232669</v>
      </c>
      <c r="BL292" s="327">
        <f t="shared" si="58"/>
        <v>-0.13237678967879213</v>
      </c>
      <c r="BM292" s="327">
        <f t="shared" si="59"/>
        <v>7.8724615019359984E-2</v>
      </c>
      <c r="BN292" s="327">
        <f t="shared" si="60"/>
        <v>-7.4850380312153075E-2</v>
      </c>
    </row>
    <row r="293" spans="2:66" x14ac:dyDescent="0.3">
      <c r="B293" s="69">
        <v>43724</v>
      </c>
      <c r="C293" s="57">
        <v>65.499548000000004</v>
      </c>
      <c r="D293" s="57">
        <v>103606</v>
      </c>
      <c r="F293" s="48">
        <f t="shared" si="49"/>
        <v>-1.7472177335141614E-2</v>
      </c>
      <c r="G293" s="48">
        <f t="shared" si="50"/>
        <v>1.7259018814274496E-2</v>
      </c>
      <c r="I293" s="48">
        <f t="shared" si="51"/>
        <v>-1.7626617405721814E-2</v>
      </c>
      <c r="J293" s="48">
        <f t="shared" si="52"/>
        <v>1.7111773738241666E-2</v>
      </c>
      <c r="P293" s="26">
        <f t="shared" si="53"/>
        <v>-1.7626617405721814E-2</v>
      </c>
      <c r="Q293" s="26">
        <f t="shared" si="54"/>
        <v>1.7111773738241666E-2</v>
      </c>
      <c r="S293" s="69">
        <v>43773</v>
      </c>
      <c r="T293" s="48">
        <v>3.2117812554851792E-2</v>
      </c>
      <c r="U293" s="48">
        <v>4.6758939259209324E-3</v>
      </c>
      <c r="V293" s="300"/>
      <c r="W293" s="300"/>
      <c r="X293" s="300"/>
      <c r="Y293" s="300"/>
      <c r="Z293" s="300"/>
      <c r="AA293" s="300"/>
      <c r="BI293" s="327">
        <f t="shared" si="55"/>
        <v>2.1006371667672825E-3</v>
      </c>
      <c r="BJ293" s="327">
        <f t="shared" si="56"/>
        <v>1.937117353603452E-3</v>
      </c>
      <c r="BK293" s="327">
        <f t="shared" si="57"/>
        <v>0.13657806401232669</v>
      </c>
      <c r="BL293" s="327">
        <f t="shared" si="58"/>
        <v>-0.13237678967879213</v>
      </c>
      <c r="BM293" s="327">
        <f t="shared" si="59"/>
        <v>7.8724615019359984E-2</v>
      </c>
      <c r="BN293" s="327">
        <f t="shared" si="60"/>
        <v>-7.4850380312153075E-2</v>
      </c>
    </row>
    <row r="294" spans="2:66" x14ac:dyDescent="0.3">
      <c r="B294" s="69">
        <v>43731</v>
      </c>
      <c r="C294" s="57">
        <v>64.682102400000005</v>
      </c>
      <c r="D294" s="57">
        <v>104588.6</v>
      </c>
      <c r="F294" s="48">
        <f t="shared" si="49"/>
        <v>-1.2480171618894254E-2</v>
      </c>
      <c r="G294" s="48">
        <f t="shared" si="50"/>
        <v>9.4840067177577314E-3</v>
      </c>
      <c r="I294" s="48">
        <f t="shared" si="51"/>
        <v>-1.2558703035176392E-2</v>
      </c>
      <c r="J294" s="48">
        <f t="shared" si="52"/>
        <v>9.4393158693855464E-3</v>
      </c>
      <c r="P294" s="26">
        <f t="shared" si="53"/>
        <v>-1.2558703035176392E-2</v>
      </c>
      <c r="Q294" s="26">
        <f t="shared" si="54"/>
        <v>9.4393158693855464E-3</v>
      </c>
      <c r="S294" s="69">
        <v>43780</v>
      </c>
      <c r="T294" s="48">
        <v>-2.2512406393300127E-2</v>
      </c>
      <c r="U294" s="48">
        <v>4.1231151201254791E-3</v>
      </c>
      <c r="V294" s="300"/>
      <c r="W294" s="300"/>
      <c r="X294" s="300"/>
      <c r="Y294" s="300"/>
      <c r="Z294" s="300"/>
      <c r="AA294" s="300"/>
      <c r="BI294" s="327">
        <f t="shared" si="55"/>
        <v>2.1006371667672825E-3</v>
      </c>
      <c r="BJ294" s="327">
        <f t="shared" si="56"/>
        <v>1.937117353603452E-3</v>
      </c>
      <c r="BK294" s="327">
        <f t="shared" si="57"/>
        <v>0.13657806401232669</v>
      </c>
      <c r="BL294" s="327">
        <f t="shared" si="58"/>
        <v>-0.13237678967879213</v>
      </c>
      <c r="BM294" s="327">
        <f t="shared" si="59"/>
        <v>7.8724615019359984E-2</v>
      </c>
      <c r="BN294" s="327">
        <f t="shared" si="60"/>
        <v>-7.4850380312153075E-2</v>
      </c>
    </row>
    <row r="295" spans="2:66" x14ac:dyDescent="0.3">
      <c r="B295" s="69">
        <v>43738</v>
      </c>
      <c r="C295" s="57">
        <v>63.169367999999999</v>
      </c>
      <c r="D295" s="57">
        <v>104699.8</v>
      </c>
      <c r="F295" s="48">
        <f t="shared" si="49"/>
        <v>-2.3387217543504035E-2</v>
      </c>
      <c r="G295" s="48">
        <f t="shared" si="50"/>
        <v>1.0632133903694108E-3</v>
      </c>
      <c r="I295" s="48">
        <f t="shared" si="51"/>
        <v>-2.3665038707389358E-2</v>
      </c>
      <c r="J295" s="48">
        <f t="shared" si="52"/>
        <v>1.0626485793203432E-3</v>
      </c>
      <c r="P295" s="26">
        <f t="shared" si="53"/>
        <v>-2.3665038707389358E-2</v>
      </c>
      <c r="Q295" s="26">
        <f t="shared" si="54"/>
        <v>1.0626485793203432E-3</v>
      </c>
      <c r="S295" s="69">
        <v>43787</v>
      </c>
      <c r="T295" s="48">
        <v>-2.7856432930513458E-2</v>
      </c>
      <c r="U295" s="48">
        <v>-1.9006530685265578E-2</v>
      </c>
      <c r="V295" s="300"/>
      <c r="W295" s="300"/>
      <c r="X295" s="300"/>
      <c r="Y295" s="300"/>
      <c r="Z295" s="300"/>
      <c r="AA295" s="300"/>
      <c r="BI295" s="327">
        <f t="shared" si="55"/>
        <v>2.1006371667672825E-3</v>
      </c>
      <c r="BJ295" s="327">
        <f t="shared" si="56"/>
        <v>1.937117353603452E-3</v>
      </c>
      <c r="BK295" s="327">
        <f t="shared" si="57"/>
        <v>0.13657806401232669</v>
      </c>
      <c r="BL295" s="327">
        <f t="shared" si="58"/>
        <v>-0.13237678967879213</v>
      </c>
      <c r="BM295" s="327">
        <f t="shared" si="59"/>
        <v>7.8724615019359984E-2</v>
      </c>
      <c r="BN295" s="327">
        <f t="shared" si="60"/>
        <v>-7.4850380312153075E-2</v>
      </c>
    </row>
    <row r="296" spans="2:66" x14ac:dyDescent="0.3">
      <c r="B296" s="69">
        <v>43745</v>
      </c>
      <c r="C296" s="57">
        <v>63.671904599999991</v>
      </c>
      <c r="D296" s="57">
        <v>101944.8</v>
      </c>
      <c r="F296" s="48">
        <f t="shared" si="49"/>
        <v>7.9553843248834077E-3</v>
      </c>
      <c r="G296" s="48">
        <f t="shared" si="50"/>
        <v>-2.6313326290976713E-2</v>
      </c>
      <c r="I296" s="48">
        <f t="shared" si="51"/>
        <v>7.9239070871471914E-3</v>
      </c>
      <c r="J296" s="48">
        <f t="shared" si="52"/>
        <v>-2.6665717330148046E-2</v>
      </c>
      <c r="P296" s="26">
        <f t="shared" si="53"/>
        <v>7.9239070871471914E-3</v>
      </c>
      <c r="Q296" s="26">
        <f t="shared" si="54"/>
        <v>-2.6665717330148046E-2</v>
      </c>
      <c r="S296" s="69">
        <v>43794</v>
      </c>
      <c r="T296" s="48">
        <v>1.8661966405686081E-2</v>
      </c>
      <c r="U296" s="48">
        <v>1.0815286869902073E-2</v>
      </c>
      <c r="V296" s="300"/>
      <c r="W296" s="300"/>
      <c r="X296" s="300"/>
      <c r="Y296" s="300"/>
      <c r="Z296" s="300"/>
      <c r="AA296" s="300"/>
      <c r="BI296" s="327">
        <f t="shared" si="55"/>
        <v>2.1006371667672825E-3</v>
      </c>
      <c r="BJ296" s="327">
        <f t="shared" si="56"/>
        <v>1.937117353603452E-3</v>
      </c>
      <c r="BK296" s="327">
        <f t="shared" si="57"/>
        <v>0.13657806401232669</v>
      </c>
      <c r="BL296" s="327">
        <f t="shared" si="58"/>
        <v>-0.13237678967879213</v>
      </c>
      <c r="BM296" s="327">
        <f t="shared" si="59"/>
        <v>7.8724615019359984E-2</v>
      </c>
      <c r="BN296" s="327">
        <f t="shared" si="60"/>
        <v>-7.4850380312153075E-2</v>
      </c>
    </row>
    <row r="297" spans="2:66" x14ac:dyDescent="0.3">
      <c r="B297" s="69">
        <v>43752</v>
      </c>
      <c r="C297" s="57">
        <v>62.414806399999996</v>
      </c>
      <c r="D297" s="57">
        <v>102236.2</v>
      </c>
      <c r="F297" s="48">
        <f t="shared" si="49"/>
        <v>-1.9743373594638736E-2</v>
      </c>
      <c r="G297" s="48">
        <f t="shared" si="50"/>
        <v>2.8584096491433009E-3</v>
      </c>
      <c r="I297" s="48">
        <f t="shared" si="51"/>
        <v>-1.9940877918888177E-2</v>
      </c>
      <c r="J297" s="48">
        <f t="shared" si="52"/>
        <v>2.8543321645150572E-3</v>
      </c>
      <c r="P297" s="26">
        <f t="shared" si="53"/>
        <v>-1.9940877918888177E-2</v>
      </c>
      <c r="Q297" s="26">
        <f t="shared" si="54"/>
        <v>2.8543321645150572E-3</v>
      </c>
      <c r="S297" s="69">
        <v>43801</v>
      </c>
      <c r="T297" s="48">
        <v>2.5940751150317309E-2</v>
      </c>
      <c r="U297" s="48">
        <v>4.7531033409333838E-3</v>
      </c>
      <c r="V297" s="300"/>
      <c r="W297" s="300"/>
      <c r="X297" s="300"/>
      <c r="Y297" s="300"/>
      <c r="Z297" s="300"/>
      <c r="AA297" s="300"/>
      <c r="BI297" s="327">
        <f t="shared" si="55"/>
        <v>2.1006371667672825E-3</v>
      </c>
      <c r="BJ297" s="327">
        <f t="shared" si="56"/>
        <v>1.937117353603452E-3</v>
      </c>
      <c r="BK297" s="327">
        <f t="shared" si="57"/>
        <v>0.13657806401232669</v>
      </c>
      <c r="BL297" s="327">
        <f t="shared" si="58"/>
        <v>-0.13237678967879213</v>
      </c>
      <c r="BM297" s="327">
        <f t="shared" si="59"/>
        <v>7.8724615019359984E-2</v>
      </c>
      <c r="BN297" s="327">
        <f t="shared" si="60"/>
        <v>-7.4850380312153075E-2</v>
      </c>
    </row>
    <row r="298" spans="2:66" x14ac:dyDescent="0.3">
      <c r="B298" s="69">
        <v>43759</v>
      </c>
      <c r="C298" s="57">
        <v>62.804873399999998</v>
      </c>
      <c r="D298" s="57">
        <v>105136</v>
      </c>
      <c r="F298" s="48">
        <f t="shared" si="49"/>
        <v>6.2495908022235369E-3</v>
      </c>
      <c r="G298" s="48">
        <f t="shared" si="50"/>
        <v>2.8363730263839981E-2</v>
      </c>
      <c r="I298" s="48">
        <f t="shared" si="51"/>
        <v>6.2301430943780224E-3</v>
      </c>
      <c r="J298" s="48">
        <f t="shared" si="52"/>
        <v>2.7968927666153384E-2</v>
      </c>
      <c r="P298" s="26">
        <f t="shared" si="53"/>
        <v>6.2301430943780224E-3</v>
      </c>
      <c r="Q298" s="26">
        <f t="shared" si="54"/>
        <v>2.7968927666153384E-2</v>
      </c>
      <c r="S298" s="69">
        <v>43808</v>
      </c>
      <c r="T298" s="48">
        <v>8.739602383098094E-3</v>
      </c>
      <c r="U298" s="48">
        <v>2.1296508649950894E-2</v>
      </c>
      <c r="V298" s="300"/>
      <c r="W298" s="300"/>
      <c r="X298" s="300"/>
      <c r="Y298" s="300"/>
      <c r="Z298" s="300"/>
      <c r="AA298" s="300"/>
      <c r="BI298" s="327">
        <f t="shared" si="55"/>
        <v>2.1006371667672825E-3</v>
      </c>
      <c r="BJ298" s="327">
        <f t="shared" si="56"/>
        <v>1.937117353603452E-3</v>
      </c>
      <c r="BK298" s="327">
        <f t="shared" si="57"/>
        <v>0.13657806401232669</v>
      </c>
      <c r="BL298" s="327">
        <f t="shared" si="58"/>
        <v>-0.13237678967879213</v>
      </c>
      <c r="BM298" s="327">
        <f t="shared" si="59"/>
        <v>7.8724615019359984E-2</v>
      </c>
      <c r="BN298" s="327">
        <f t="shared" si="60"/>
        <v>-7.4850380312153075E-2</v>
      </c>
    </row>
    <row r="299" spans="2:66" x14ac:dyDescent="0.3">
      <c r="B299" s="69">
        <v>43766</v>
      </c>
      <c r="C299" s="57">
        <v>63.422804199999995</v>
      </c>
      <c r="D299" s="57">
        <v>107492.4</v>
      </c>
      <c r="F299" s="48">
        <f t="shared" si="49"/>
        <v>9.8388989030266938E-3</v>
      </c>
      <c r="G299" s="48">
        <f t="shared" si="50"/>
        <v>2.2412874752701262E-2</v>
      </c>
      <c r="I299" s="48">
        <f t="shared" si="51"/>
        <v>9.7908120941201035E-3</v>
      </c>
      <c r="J299" s="48">
        <f t="shared" si="52"/>
        <v>2.2165397238588454E-2</v>
      </c>
      <c r="P299" s="26">
        <f t="shared" si="53"/>
        <v>9.7908120941201035E-3</v>
      </c>
      <c r="Q299" s="26">
        <f t="shared" si="54"/>
        <v>2.2165397238588454E-2</v>
      </c>
      <c r="S299" s="69">
        <v>43815</v>
      </c>
      <c r="T299" s="48">
        <v>-1.4330354020831867E-2</v>
      </c>
      <c r="U299" s="48">
        <v>1.1375641796977896E-2</v>
      </c>
      <c r="V299" s="300"/>
      <c r="W299" s="300"/>
      <c r="X299" s="300"/>
      <c r="Y299" s="300"/>
      <c r="Z299" s="300"/>
      <c r="AA299" s="300"/>
      <c r="BI299" s="327">
        <f t="shared" si="55"/>
        <v>2.1006371667672825E-3</v>
      </c>
      <c r="BJ299" s="327">
        <f t="shared" si="56"/>
        <v>1.937117353603452E-3</v>
      </c>
      <c r="BK299" s="327">
        <f t="shared" si="57"/>
        <v>0.13657806401232669</v>
      </c>
      <c r="BL299" s="327">
        <f t="shared" si="58"/>
        <v>-0.13237678967879213</v>
      </c>
      <c r="BM299" s="327">
        <f t="shared" si="59"/>
        <v>7.8724615019359984E-2</v>
      </c>
      <c r="BN299" s="327">
        <f t="shared" si="60"/>
        <v>-7.4850380312153075E-2</v>
      </c>
    </row>
    <row r="300" spans="2:66" x14ac:dyDescent="0.3">
      <c r="B300" s="69">
        <v>43773</v>
      </c>
      <c r="C300" s="57">
        <v>65.492871000000008</v>
      </c>
      <c r="D300" s="57">
        <v>107996.2</v>
      </c>
      <c r="F300" s="48">
        <f t="shared" si="49"/>
        <v>3.2639155996196267E-2</v>
      </c>
      <c r="G300" s="48">
        <f t="shared" si="50"/>
        <v>4.6868429768058828E-3</v>
      </c>
      <c r="I300" s="48">
        <f t="shared" si="51"/>
        <v>3.2117812554851792E-2</v>
      </c>
      <c r="J300" s="48">
        <f t="shared" si="52"/>
        <v>4.6758939259209324E-3</v>
      </c>
      <c r="P300" s="26">
        <f t="shared" si="53"/>
        <v>3.2117812554851792E-2</v>
      </c>
      <c r="Q300" s="26">
        <f t="shared" si="54"/>
        <v>4.6758939259209324E-3</v>
      </c>
      <c r="S300" s="69">
        <v>43822</v>
      </c>
      <c r="T300" s="48">
        <v>-2.9998421831981235E-2</v>
      </c>
      <c r="U300" s="48">
        <v>2.6074913877900219E-2</v>
      </c>
      <c r="V300" s="300"/>
      <c r="W300" s="300"/>
      <c r="X300" s="300"/>
      <c r="Y300" s="300"/>
      <c r="Z300" s="300"/>
      <c r="AA300" s="300"/>
      <c r="BI300" s="327">
        <f t="shared" si="55"/>
        <v>2.1006371667672825E-3</v>
      </c>
      <c r="BJ300" s="327">
        <f t="shared" si="56"/>
        <v>1.937117353603452E-3</v>
      </c>
      <c r="BK300" s="327">
        <f t="shared" si="57"/>
        <v>0.13657806401232669</v>
      </c>
      <c r="BL300" s="327">
        <f t="shared" si="58"/>
        <v>-0.13237678967879213</v>
      </c>
      <c r="BM300" s="327">
        <f t="shared" si="59"/>
        <v>7.8724615019359984E-2</v>
      </c>
      <c r="BN300" s="327">
        <f t="shared" si="60"/>
        <v>-7.4850380312153075E-2</v>
      </c>
    </row>
    <row r="301" spans="2:66" x14ac:dyDescent="0.3">
      <c r="B301" s="69">
        <v>43780</v>
      </c>
      <c r="C301" s="57">
        <v>64.034941200000006</v>
      </c>
      <c r="D301" s="57">
        <v>108442.4</v>
      </c>
      <c r="F301" s="48">
        <f t="shared" si="49"/>
        <v>-2.2260893097815204E-2</v>
      </c>
      <c r="G301" s="48">
        <f t="shared" si="50"/>
        <v>4.1316268535374068E-3</v>
      </c>
      <c r="I301" s="48">
        <f t="shared" si="51"/>
        <v>-2.2512406393300127E-2</v>
      </c>
      <c r="J301" s="48">
        <f t="shared" si="52"/>
        <v>4.1231151201254791E-3</v>
      </c>
      <c r="P301" s="26">
        <f t="shared" si="53"/>
        <v>-2.2512406393300127E-2</v>
      </c>
      <c r="Q301" s="26">
        <f t="shared" si="54"/>
        <v>4.1231151201254791E-3</v>
      </c>
      <c r="S301" s="69">
        <v>43829</v>
      </c>
      <c r="T301" s="48">
        <v>4.3828940475999091E-2</v>
      </c>
      <c r="U301" s="48">
        <v>1.6938134700523851E-2</v>
      </c>
      <c r="V301" s="300"/>
      <c r="W301" s="300"/>
      <c r="X301" s="300"/>
      <c r="Y301" s="300"/>
      <c r="Z301" s="300"/>
      <c r="AA301" s="300"/>
      <c r="BI301" s="327">
        <f t="shared" si="55"/>
        <v>2.1006371667672825E-3</v>
      </c>
      <c r="BJ301" s="327">
        <f t="shared" si="56"/>
        <v>1.937117353603452E-3</v>
      </c>
      <c r="BK301" s="327">
        <f t="shared" si="57"/>
        <v>0.13657806401232669</v>
      </c>
      <c r="BL301" s="327">
        <f t="shared" si="58"/>
        <v>-0.13237678967879213</v>
      </c>
      <c r="BM301" s="327">
        <f t="shared" si="59"/>
        <v>7.8724615019359984E-2</v>
      </c>
      <c r="BN301" s="327">
        <f t="shared" si="60"/>
        <v>-7.4850380312153075E-2</v>
      </c>
    </row>
    <row r="302" spans="2:66" x14ac:dyDescent="0.3">
      <c r="B302" s="69">
        <v>43787</v>
      </c>
      <c r="C302" s="57">
        <v>62.275772000000003</v>
      </c>
      <c r="D302" s="57">
        <v>106400.75</v>
      </c>
      <c r="F302" s="48">
        <f t="shared" si="49"/>
        <v>-2.7472020228855976E-2</v>
      </c>
      <c r="G302" s="48">
        <f t="shared" si="50"/>
        <v>-1.8827045509874352E-2</v>
      </c>
      <c r="I302" s="48">
        <f t="shared" si="51"/>
        <v>-2.7856432930513458E-2</v>
      </c>
      <c r="J302" s="48">
        <f t="shared" si="52"/>
        <v>-1.9006530685265578E-2</v>
      </c>
      <c r="P302" s="26">
        <f t="shared" si="53"/>
        <v>-2.7856432930513458E-2</v>
      </c>
      <c r="Q302" s="26">
        <f t="shared" si="54"/>
        <v>-1.9006530685265578E-2</v>
      </c>
      <c r="S302" s="69">
        <v>43836</v>
      </c>
      <c r="T302" s="48">
        <v>-4.1261972990891517E-3</v>
      </c>
      <c r="U302" s="48">
        <v>9.8370452026565001E-3</v>
      </c>
      <c r="V302" s="300"/>
      <c r="W302" s="300"/>
      <c r="X302" s="300"/>
      <c r="Y302" s="300"/>
      <c r="Z302" s="300"/>
      <c r="AA302" s="300"/>
      <c r="BI302" s="327">
        <f t="shared" si="55"/>
        <v>2.1006371667672825E-3</v>
      </c>
      <c r="BJ302" s="327">
        <f t="shared" si="56"/>
        <v>1.937117353603452E-3</v>
      </c>
      <c r="BK302" s="327">
        <f t="shared" si="57"/>
        <v>0.13657806401232669</v>
      </c>
      <c r="BL302" s="327">
        <f t="shared" si="58"/>
        <v>-0.13237678967879213</v>
      </c>
      <c r="BM302" s="327">
        <f t="shared" si="59"/>
        <v>7.8724615019359984E-2</v>
      </c>
      <c r="BN302" s="327">
        <f t="shared" si="60"/>
        <v>-7.4850380312153075E-2</v>
      </c>
    </row>
    <row r="303" spans="2:66" x14ac:dyDescent="0.3">
      <c r="B303" s="69">
        <v>43794</v>
      </c>
      <c r="C303" s="57">
        <v>63.448872499999993</v>
      </c>
      <c r="D303" s="57">
        <v>107557.75</v>
      </c>
      <c r="F303" s="48">
        <f t="shared" si="49"/>
        <v>1.8837189204173876E-2</v>
      </c>
      <c r="G303" s="48">
        <f t="shared" si="50"/>
        <v>1.0873983501056061E-2</v>
      </c>
      <c r="I303" s="48">
        <f t="shared" si="51"/>
        <v>1.8661966405686081E-2</v>
      </c>
      <c r="J303" s="48">
        <f t="shared" si="52"/>
        <v>1.0815286869902073E-2</v>
      </c>
      <c r="P303" s="26">
        <f t="shared" si="53"/>
        <v>1.8661966405686081E-2</v>
      </c>
      <c r="Q303" s="26">
        <f t="shared" si="54"/>
        <v>1.0815286869902073E-2</v>
      </c>
      <c r="S303" s="69">
        <v>43843</v>
      </c>
      <c r="T303" s="48">
        <v>-1.9232786506644874E-2</v>
      </c>
      <c r="U303" s="48">
        <v>-1.1813827676468569E-2</v>
      </c>
      <c r="V303" s="300"/>
      <c r="W303" s="300"/>
      <c r="X303" s="300"/>
      <c r="Y303" s="300"/>
      <c r="Z303" s="300"/>
      <c r="AA303" s="300"/>
      <c r="BI303" s="327">
        <f t="shared" si="55"/>
        <v>2.1006371667672825E-3</v>
      </c>
      <c r="BJ303" s="327">
        <f t="shared" si="56"/>
        <v>1.937117353603452E-3</v>
      </c>
      <c r="BK303" s="327">
        <f t="shared" si="57"/>
        <v>0.13657806401232669</v>
      </c>
      <c r="BL303" s="327">
        <f t="shared" si="58"/>
        <v>-0.13237678967879213</v>
      </c>
      <c r="BM303" s="327">
        <f t="shared" si="59"/>
        <v>7.8724615019359984E-2</v>
      </c>
      <c r="BN303" s="327">
        <f t="shared" si="60"/>
        <v>-7.4850380312153075E-2</v>
      </c>
    </row>
    <row r="304" spans="2:66" x14ac:dyDescent="0.3">
      <c r="B304" s="69">
        <v>43801</v>
      </c>
      <c r="C304" s="57">
        <v>65.116317800000004</v>
      </c>
      <c r="D304" s="57">
        <v>108070.2</v>
      </c>
      <c r="F304" s="48">
        <f t="shared" si="49"/>
        <v>2.6280140754274317E-2</v>
      </c>
      <c r="G304" s="48">
        <f t="shared" si="50"/>
        <v>4.7644172549166086E-3</v>
      </c>
      <c r="I304" s="48">
        <f t="shared" si="51"/>
        <v>2.5940751150317309E-2</v>
      </c>
      <c r="J304" s="48">
        <f t="shared" si="52"/>
        <v>4.7531033409333838E-3</v>
      </c>
      <c r="P304" s="26">
        <f t="shared" si="53"/>
        <v>2.5940751150317309E-2</v>
      </c>
      <c r="Q304" s="26">
        <f t="shared" si="54"/>
        <v>4.7531033409333838E-3</v>
      </c>
      <c r="S304" s="69">
        <v>43850</v>
      </c>
      <c r="T304" s="48">
        <v>3.78418586768096E-2</v>
      </c>
      <c r="U304" s="48">
        <v>1.095265245908479E-2</v>
      </c>
      <c r="V304" s="300"/>
      <c r="W304" s="300"/>
      <c r="X304" s="300"/>
      <c r="Y304" s="300"/>
      <c r="Z304" s="300"/>
      <c r="AA304" s="300"/>
      <c r="BI304" s="327">
        <f t="shared" si="55"/>
        <v>2.1006371667672825E-3</v>
      </c>
      <c r="BJ304" s="327">
        <f t="shared" si="56"/>
        <v>1.937117353603452E-3</v>
      </c>
      <c r="BK304" s="327">
        <f t="shared" si="57"/>
        <v>0.13657806401232669</v>
      </c>
      <c r="BL304" s="327">
        <f t="shared" si="58"/>
        <v>-0.13237678967879213</v>
      </c>
      <c r="BM304" s="327">
        <f t="shared" si="59"/>
        <v>7.8724615019359984E-2</v>
      </c>
      <c r="BN304" s="327">
        <f t="shared" si="60"/>
        <v>-7.4850380312153075E-2</v>
      </c>
    </row>
    <row r="305" spans="2:66" x14ac:dyDescent="0.3">
      <c r="B305" s="69">
        <v>43808</v>
      </c>
      <c r="C305" s="57">
        <v>65.687902600000001</v>
      </c>
      <c r="D305" s="57">
        <v>110396.4</v>
      </c>
      <c r="F305" s="48">
        <f t="shared" si="49"/>
        <v>8.7779042075992741E-3</v>
      </c>
      <c r="G305" s="48">
        <f t="shared" si="50"/>
        <v>2.1524897705380353E-2</v>
      </c>
      <c r="I305" s="48">
        <f t="shared" si="51"/>
        <v>8.739602383098094E-3</v>
      </c>
      <c r="J305" s="48">
        <f t="shared" si="52"/>
        <v>2.1296508649950894E-2</v>
      </c>
      <c r="P305" s="26">
        <f t="shared" si="53"/>
        <v>8.739602383098094E-3</v>
      </c>
      <c r="Q305" s="26">
        <f t="shared" si="54"/>
        <v>2.1296508649950894E-2</v>
      </c>
      <c r="S305" s="69">
        <v>43857</v>
      </c>
      <c r="T305" s="48">
        <v>1.4533185759182705E-2</v>
      </c>
      <c r="U305" s="48">
        <v>-4.8813966185497627E-4</v>
      </c>
      <c r="V305" s="300"/>
      <c r="W305" s="300"/>
      <c r="X305" s="300"/>
      <c r="Y305" s="300"/>
      <c r="Z305" s="300"/>
      <c r="AA305" s="300"/>
      <c r="BI305" s="327">
        <f t="shared" si="55"/>
        <v>2.1006371667672825E-3</v>
      </c>
      <c r="BJ305" s="327">
        <f t="shared" si="56"/>
        <v>1.937117353603452E-3</v>
      </c>
      <c r="BK305" s="327">
        <f t="shared" si="57"/>
        <v>0.13657806401232669</v>
      </c>
      <c r="BL305" s="327">
        <f t="shared" si="58"/>
        <v>-0.13237678967879213</v>
      </c>
      <c r="BM305" s="327">
        <f t="shared" si="59"/>
        <v>7.8724615019359984E-2</v>
      </c>
      <c r="BN305" s="327">
        <f t="shared" si="60"/>
        <v>-7.4850380312153075E-2</v>
      </c>
    </row>
    <row r="306" spans="2:66" x14ac:dyDescent="0.3">
      <c r="B306" s="69">
        <v>43815</v>
      </c>
      <c r="C306" s="57">
        <v>64.753284400000013</v>
      </c>
      <c r="D306" s="57">
        <v>111659.4</v>
      </c>
      <c r="F306" s="48">
        <f t="shared" si="49"/>
        <v>-1.4228163223466761E-2</v>
      </c>
      <c r="G306" s="48">
        <f t="shared" si="50"/>
        <v>1.1440590454036448E-2</v>
      </c>
      <c r="I306" s="48">
        <f t="shared" si="51"/>
        <v>-1.4330354020831867E-2</v>
      </c>
      <c r="J306" s="48">
        <f t="shared" si="52"/>
        <v>1.1375641796977896E-2</v>
      </c>
      <c r="P306" s="26">
        <f t="shared" si="53"/>
        <v>-1.4330354020831867E-2</v>
      </c>
      <c r="Q306" s="26">
        <f t="shared" si="54"/>
        <v>1.1375641796977896E-2</v>
      </c>
      <c r="S306" s="69">
        <v>43864</v>
      </c>
      <c r="T306" s="48">
        <v>-6.0466006459202878E-3</v>
      </c>
      <c r="U306" s="48">
        <v>-2.0662740913606269E-2</v>
      </c>
      <c r="V306" s="300"/>
      <c r="W306" s="300"/>
      <c r="X306" s="300"/>
      <c r="Y306" s="300"/>
      <c r="Z306" s="300"/>
      <c r="AA306" s="300"/>
      <c r="BI306" s="327">
        <f t="shared" si="55"/>
        <v>2.1006371667672825E-3</v>
      </c>
      <c r="BJ306" s="327">
        <f t="shared" si="56"/>
        <v>1.937117353603452E-3</v>
      </c>
      <c r="BK306" s="327">
        <f t="shared" si="57"/>
        <v>0.13657806401232669</v>
      </c>
      <c r="BL306" s="327">
        <f t="shared" si="58"/>
        <v>-0.13237678967879213</v>
      </c>
      <c r="BM306" s="327">
        <f t="shared" si="59"/>
        <v>7.8724615019359984E-2</v>
      </c>
      <c r="BN306" s="327">
        <f t="shared" si="60"/>
        <v>-7.4850380312153075E-2</v>
      </c>
    </row>
    <row r="307" spans="2:66" x14ac:dyDescent="0.3">
      <c r="B307" s="69">
        <v>43822</v>
      </c>
      <c r="C307" s="57">
        <v>62.839634799999999</v>
      </c>
      <c r="D307" s="57">
        <v>114609.2</v>
      </c>
      <c r="F307" s="48">
        <f t="shared" si="49"/>
        <v>-2.955293492417832E-2</v>
      </c>
      <c r="G307" s="48">
        <f t="shared" si="50"/>
        <v>2.6417838533970395E-2</v>
      </c>
      <c r="I307" s="48">
        <f t="shared" si="51"/>
        <v>-2.9998421831981235E-2</v>
      </c>
      <c r="J307" s="48">
        <f t="shared" si="52"/>
        <v>2.6074913877900219E-2</v>
      </c>
      <c r="P307" s="26">
        <f t="shared" si="53"/>
        <v>-2.9998421831981235E-2</v>
      </c>
      <c r="Q307" s="26">
        <f t="shared" si="54"/>
        <v>2.6074913877900219E-2</v>
      </c>
      <c r="S307" s="69">
        <v>43871</v>
      </c>
      <c r="T307" s="48">
        <v>-3.5548251381280087E-2</v>
      </c>
      <c r="U307" s="48">
        <v>-4.6427221771280138E-3</v>
      </c>
      <c r="V307" s="300"/>
      <c r="W307" s="300"/>
      <c r="X307" s="300"/>
      <c r="Y307" s="300"/>
      <c r="Z307" s="300"/>
      <c r="AA307" s="300"/>
      <c r="BI307" s="327">
        <f t="shared" si="55"/>
        <v>2.1006371667672825E-3</v>
      </c>
      <c r="BJ307" s="327">
        <f t="shared" si="56"/>
        <v>1.937117353603452E-3</v>
      </c>
      <c r="BK307" s="327">
        <f t="shared" si="57"/>
        <v>0.13657806401232669</v>
      </c>
      <c r="BL307" s="327">
        <f t="shared" si="58"/>
        <v>-0.13237678967879213</v>
      </c>
      <c r="BM307" s="327">
        <f t="shared" si="59"/>
        <v>7.8724615019359984E-2</v>
      </c>
      <c r="BN307" s="327">
        <f t="shared" si="60"/>
        <v>-7.4850380312153075E-2</v>
      </c>
    </row>
    <row r="308" spans="2:66" x14ac:dyDescent="0.3">
      <c r="B308" s="69">
        <v>43829</v>
      </c>
      <c r="C308" s="57">
        <v>65.655077666666671</v>
      </c>
      <c r="D308" s="57">
        <v>116567</v>
      </c>
      <c r="F308" s="48">
        <f t="shared" si="49"/>
        <v>4.4803615992158319E-2</v>
      </c>
      <c r="G308" s="48">
        <f t="shared" si="50"/>
        <v>1.7082398271692112E-2</v>
      </c>
      <c r="I308" s="48">
        <f t="shared" si="51"/>
        <v>4.3828940475999091E-2</v>
      </c>
      <c r="J308" s="48">
        <f t="shared" si="52"/>
        <v>1.6938134700523851E-2</v>
      </c>
      <c r="P308" s="26">
        <f t="shared" si="53"/>
        <v>4.3828940475999091E-2</v>
      </c>
      <c r="Q308" s="26">
        <f t="shared" si="54"/>
        <v>1.6938134700523851E-2</v>
      </c>
      <c r="S308" s="69">
        <v>43878</v>
      </c>
      <c r="T308" s="48">
        <v>-8.9753827425530092E-3</v>
      </c>
      <c r="U308" s="48">
        <v>7.4436768525995437E-3</v>
      </c>
      <c r="V308" s="300"/>
      <c r="W308" s="300"/>
      <c r="X308" s="300"/>
      <c r="Y308" s="300"/>
      <c r="Z308" s="300"/>
      <c r="AA308" s="300"/>
      <c r="BI308" s="327">
        <f t="shared" si="55"/>
        <v>2.1006371667672825E-3</v>
      </c>
      <c r="BJ308" s="327">
        <f t="shared" si="56"/>
        <v>1.937117353603452E-3</v>
      </c>
      <c r="BK308" s="327">
        <f t="shared" si="57"/>
        <v>0.13657806401232669</v>
      </c>
      <c r="BL308" s="327">
        <f t="shared" si="58"/>
        <v>-0.13237678967879213</v>
      </c>
      <c r="BM308" s="327">
        <f t="shared" si="59"/>
        <v>7.8724615019359984E-2</v>
      </c>
      <c r="BN308" s="327">
        <f t="shared" si="60"/>
        <v>-7.4850380312153075E-2</v>
      </c>
    </row>
    <row r="309" spans="2:66" x14ac:dyDescent="0.3">
      <c r="B309" s="69">
        <v>43836</v>
      </c>
      <c r="C309" s="57">
        <v>65.38472999999999</v>
      </c>
      <c r="D309" s="57">
        <v>117719.33333333333</v>
      </c>
      <c r="F309" s="48">
        <f t="shared" si="49"/>
        <v>-4.1176962433773223E-3</v>
      </c>
      <c r="G309" s="48">
        <f t="shared" si="50"/>
        <v>9.8855879737260732E-3</v>
      </c>
      <c r="I309" s="48">
        <f t="shared" si="51"/>
        <v>-4.1261972990891517E-3</v>
      </c>
      <c r="J309" s="48">
        <f t="shared" si="52"/>
        <v>9.8370452026565001E-3</v>
      </c>
      <c r="P309" s="26">
        <f t="shared" si="53"/>
        <v>-4.1261972990891517E-3</v>
      </c>
      <c r="Q309" s="26">
        <f t="shared" si="54"/>
        <v>9.8370452026565001E-3</v>
      </c>
      <c r="S309" s="69">
        <v>43885</v>
      </c>
      <c r="T309" s="48">
        <v>1.628289525547465E-2</v>
      </c>
      <c r="U309" s="48">
        <v>-4.6775559105166576E-3</v>
      </c>
      <c r="V309" s="300"/>
      <c r="W309" s="300"/>
      <c r="X309" s="300"/>
      <c r="Y309" s="300"/>
      <c r="Z309" s="300"/>
      <c r="AA309" s="300"/>
      <c r="BI309" s="327">
        <f t="shared" si="55"/>
        <v>2.1006371667672825E-3</v>
      </c>
      <c r="BJ309" s="327">
        <f t="shared" si="56"/>
        <v>1.937117353603452E-3</v>
      </c>
      <c r="BK309" s="327">
        <f t="shared" si="57"/>
        <v>0.13657806401232669</v>
      </c>
      <c r="BL309" s="327">
        <f t="shared" si="58"/>
        <v>-0.13237678967879213</v>
      </c>
      <c r="BM309" s="327">
        <f t="shared" si="59"/>
        <v>7.8724615019359984E-2</v>
      </c>
      <c r="BN309" s="327">
        <f t="shared" si="60"/>
        <v>-7.4850380312153075E-2</v>
      </c>
    </row>
    <row r="310" spans="2:66" x14ac:dyDescent="0.3">
      <c r="B310" s="69">
        <v>43843</v>
      </c>
      <c r="C310" s="57">
        <v>64.139215199999995</v>
      </c>
      <c r="D310" s="57">
        <v>116336.8</v>
      </c>
      <c r="F310" s="48">
        <f t="shared" si="49"/>
        <v>-1.9049016490547466E-2</v>
      </c>
      <c r="G310" s="48">
        <f t="shared" si="50"/>
        <v>-1.1744318407058585E-2</v>
      </c>
      <c r="I310" s="48">
        <f t="shared" si="51"/>
        <v>-1.9232786506644874E-2</v>
      </c>
      <c r="J310" s="48">
        <f t="shared" si="52"/>
        <v>-1.1813827676468569E-2</v>
      </c>
      <c r="P310" s="26">
        <f t="shared" si="53"/>
        <v>-1.9232786506644874E-2</v>
      </c>
      <c r="Q310" s="26">
        <f t="shared" si="54"/>
        <v>-1.1813827676468569E-2</v>
      </c>
      <c r="S310" s="69">
        <v>43899</v>
      </c>
      <c r="T310" s="48">
        <v>-5.0533305500765527E-2</v>
      </c>
      <c r="U310" s="48">
        <v>-4.6798592650011017E-2</v>
      </c>
      <c r="V310" s="300"/>
      <c r="W310" s="300"/>
      <c r="X310" s="300"/>
      <c r="Y310" s="300"/>
      <c r="Z310" s="300"/>
      <c r="AA310" s="300"/>
      <c r="BI310" s="327">
        <f t="shared" si="55"/>
        <v>2.1006371667672825E-3</v>
      </c>
      <c r="BJ310" s="327">
        <f t="shared" si="56"/>
        <v>1.937117353603452E-3</v>
      </c>
      <c r="BK310" s="327">
        <f t="shared" si="57"/>
        <v>0.13657806401232669</v>
      </c>
      <c r="BL310" s="327">
        <f t="shared" si="58"/>
        <v>-0.13237678967879213</v>
      </c>
      <c r="BM310" s="327">
        <f t="shared" si="59"/>
        <v>7.8724615019359984E-2</v>
      </c>
      <c r="BN310" s="327">
        <f t="shared" si="60"/>
        <v>-7.4850380312153075E-2</v>
      </c>
    </row>
    <row r="311" spans="2:66" x14ac:dyDescent="0.3">
      <c r="B311" s="69">
        <v>43850</v>
      </c>
      <c r="C311" s="57">
        <v>66.612870999999998</v>
      </c>
      <c r="D311" s="57">
        <v>117618</v>
      </c>
      <c r="F311" s="48">
        <f t="shared" si="49"/>
        <v>3.8566979534853996E-2</v>
      </c>
      <c r="G311" s="48">
        <f t="shared" si="50"/>
        <v>1.1012852339070678E-2</v>
      </c>
      <c r="I311" s="48">
        <f t="shared" si="51"/>
        <v>3.78418586768096E-2</v>
      </c>
      <c r="J311" s="48">
        <f t="shared" si="52"/>
        <v>1.095265245908479E-2</v>
      </c>
      <c r="P311" s="26">
        <f t="shared" si="53"/>
        <v>3.78418586768096E-2</v>
      </c>
      <c r="Q311" s="26">
        <f t="shared" si="54"/>
        <v>1.095265245908479E-2</v>
      </c>
      <c r="S311" s="69">
        <v>43927</v>
      </c>
      <c r="T311" s="48">
        <v>1.8609775871560486E-2</v>
      </c>
      <c r="U311" s="48">
        <v>-2.906621713769833E-2</v>
      </c>
      <c r="V311" s="300"/>
      <c r="W311" s="300"/>
      <c r="X311" s="300"/>
      <c r="Y311" s="300"/>
      <c r="Z311" s="300"/>
      <c r="AA311" s="300"/>
      <c r="BI311" s="327">
        <f t="shared" si="55"/>
        <v>2.1006371667672825E-3</v>
      </c>
      <c r="BJ311" s="327">
        <f t="shared" si="56"/>
        <v>1.937117353603452E-3</v>
      </c>
      <c r="BK311" s="327">
        <f t="shared" si="57"/>
        <v>0.13657806401232669</v>
      </c>
      <c r="BL311" s="327">
        <f t="shared" si="58"/>
        <v>-0.13237678967879213</v>
      </c>
      <c r="BM311" s="327">
        <f t="shared" si="59"/>
        <v>7.8724615019359984E-2</v>
      </c>
      <c r="BN311" s="327">
        <f t="shared" si="60"/>
        <v>-7.4850380312153075E-2</v>
      </c>
    </row>
    <row r="312" spans="2:66" x14ac:dyDescent="0.3">
      <c r="B312" s="69">
        <v>43857</v>
      </c>
      <c r="C312" s="57">
        <v>67.588037200000002</v>
      </c>
      <c r="D312" s="57">
        <v>117560.6</v>
      </c>
      <c r="F312" s="48">
        <f t="shared" si="49"/>
        <v>1.4639305968361604E-2</v>
      </c>
      <c r="G312" s="48">
        <f t="shared" si="50"/>
        <v>-4.8802054107355275E-4</v>
      </c>
      <c r="I312" s="48">
        <f t="shared" si="51"/>
        <v>1.4533185759182705E-2</v>
      </c>
      <c r="J312" s="48">
        <f t="shared" si="52"/>
        <v>-4.8813966185497627E-4</v>
      </c>
      <c r="P312" s="26">
        <f t="shared" si="53"/>
        <v>1.4533185759182705E-2</v>
      </c>
      <c r="Q312" s="26">
        <f t="shared" si="54"/>
        <v>-4.8813966185497627E-4</v>
      </c>
      <c r="S312" s="69">
        <v>43941</v>
      </c>
      <c r="T312" s="48">
        <v>6.3943056479732058E-2</v>
      </c>
      <c r="U312" s="48">
        <v>1.3133875127927231E-2</v>
      </c>
      <c r="V312" s="300"/>
      <c r="W312" s="300"/>
      <c r="X312" s="300"/>
      <c r="Y312" s="300"/>
      <c r="Z312" s="300"/>
      <c r="AA312" s="300"/>
      <c r="BI312" s="327">
        <f t="shared" si="55"/>
        <v>2.1006371667672825E-3</v>
      </c>
      <c r="BJ312" s="327">
        <f t="shared" si="56"/>
        <v>1.937117353603452E-3</v>
      </c>
      <c r="BK312" s="327">
        <f t="shared" si="57"/>
        <v>0.13657806401232669</v>
      </c>
      <c r="BL312" s="327">
        <f t="shared" si="58"/>
        <v>-0.13237678967879213</v>
      </c>
      <c r="BM312" s="327">
        <f t="shared" si="59"/>
        <v>7.8724615019359984E-2</v>
      </c>
      <c r="BN312" s="327">
        <f t="shared" si="60"/>
        <v>-7.4850380312153075E-2</v>
      </c>
    </row>
    <row r="313" spans="2:66" x14ac:dyDescent="0.3">
      <c r="B313" s="69">
        <v>43864</v>
      </c>
      <c r="C313" s="57">
        <v>67.180592399999995</v>
      </c>
      <c r="D313" s="57">
        <v>115156.4</v>
      </c>
      <c r="F313" s="48">
        <f t="shared" si="49"/>
        <v>-6.0283567459480381E-3</v>
      </c>
      <c r="G313" s="48">
        <f t="shared" si="50"/>
        <v>-2.0450729240919285E-2</v>
      </c>
      <c r="I313" s="48">
        <f t="shared" si="51"/>
        <v>-6.0466006459202878E-3</v>
      </c>
      <c r="J313" s="48">
        <f t="shared" si="52"/>
        <v>-2.0662740913606269E-2</v>
      </c>
      <c r="P313" s="26">
        <f t="shared" si="53"/>
        <v>-6.0466006459202878E-3</v>
      </c>
      <c r="Q313" s="26">
        <f t="shared" si="54"/>
        <v>-2.0662740913606269E-2</v>
      </c>
      <c r="S313" s="69">
        <v>43948</v>
      </c>
      <c r="T313" s="48">
        <v>1.6465939233401936E-2</v>
      </c>
      <c r="U313" s="48">
        <v>-5.3663925037796727E-3</v>
      </c>
      <c r="V313" s="300"/>
      <c r="W313" s="300"/>
      <c r="X313" s="300"/>
      <c r="Y313" s="300"/>
      <c r="Z313" s="300"/>
      <c r="AA313" s="300"/>
      <c r="BI313" s="327">
        <f t="shared" si="55"/>
        <v>2.1006371667672825E-3</v>
      </c>
      <c r="BJ313" s="327">
        <f t="shared" si="56"/>
        <v>1.937117353603452E-3</v>
      </c>
      <c r="BK313" s="327">
        <f t="shared" si="57"/>
        <v>0.13657806401232669</v>
      </c>
      <c r="BL313" s="327">
        <f t="shared" si="58"/>
        <v>-0.13237678967879213</v>
      </c>
      <c r="BM313" s="327">
        <f t="shared" si="59"/>
        <v>7.8724615019359984E-2</v>
      </c>
      <c r="BN313" s="327">
        <f t="shared" si="60"/>
        <v>-7.4850380312153075E-2</v>
      </c>
    </row>
    <row r="314" spans="2:66" x14ac:dyDescent="0.3">
      <c r="B314" s="69">
        <v>43871</v>
      </c>
      <c r="C314" s="57">
        <v>64.834388599999997</v>
      </c>
      <c r="D314" s="57">
        <v>114623</v>
      </c>
      <c r="F314" s="48">
        <f t="shared" si="49"/>
        <v>-3.4923833151551675E-2</v>
      </c>
      <c r="G314" s="48">
        <f t="shared" si="50"/>
        <v>-4.6319614020583488E-3</v>
      </c>
      <c r="I314" s="48">
        <f t="shared" si="51"/>
        <v>-3.5548251381280087E-2</v>
      </c>
      <c r="J314" s="48">
        <f t="shared" si="52"/>
        <v>-4.6427221771280138E-3</v>
      </c>
      <c r="P314" s="26">
        <f t="shared" si="53"/>
        <v>-3.5548251381280087E-2</v>
      </c>
      <c r="Q314" s="26">
        <f t="shared" si="54"/>
        <v>-4.6427221771280138E-3</v>
      </c>
      <c r="S314" s="69">
        <v>43955</v>
      </c>
      <c r="T314" s="48">
        <v>-8.5700922310648336E-3</v>
      </c>
      <c r="U314" s="48">
        <v>3.1156731176611347E-2</v>
      </c>
      <c r="V314" s="300"/>
      <c r="W314" s="300"/>
      <c r="X314" s="300"/>
      <c r="Y314" s="300"/>
      <c r="Z314" s="300"/>
      <c r="AA314" s="300"/>
      <c r="BI314" s="327">
        <f t="shared" si="55"/>
        <v>2.1006371667672825E-3</v>
      </c>
      <c r="BJ314" s="327">
        <f t="shared" si="56"/>
        <v>1.937117353603452E-3</v>
      </c>
      <c r="BK314" s="327">
        <f t="shared" si="57"/>
        <v>0.13657806401232669</v>
      </c>
      <c r="BL314" s="327">
        <f t="shared" si="58"/>
        <v>-0.13237678967879213</v>
      </c>
      <c r="BM314" s="327">
        <f t="shared" si="59"/>
        <v>7.8724615019359984E-2</v>
      </c>
      <c r="BN314" s="327">
        <f t="shared" si="60"/>
        <v>-7.4850380312153075E-2</v>
      </c>
    </row>
    <row r="315" spans="2:66" x14ac:dyDescent="0.3">
      <c r="B315" s="69">
        <v>43878</v>
      </c>
      <c r="C315" s="57">
        <v>64.255078799999993</v>
      </c>
      <c r="D315" s="57">
        <v>115479.4</v>
      </c>
      <c r="F315" s="48">
        <f t="shared" si="49"/>
        <v>-8.9352242306793839E-3</v>
      </c>
      <c r="G315" s="48">
        <f t="shared" si="50"/>
        <v>7.4714498835311005E-3</v>
      </c>
      <c r="I315" s="48">
        <f t="shared" si="51"/>
        <v>-8.9753827425530092E-3</v>
      </c>
      <c r="J315" s="48">
        <f t="shared" si="52"/>
        <v>7.4436768525995437E-3</v>
      </c>
      <c r="P315" s="26">
        <f t="shared" si="53"/>
        <v>-8.9753827425530092E-3</v>
      </c>
      <c r="Q315" s="26">
        <f t="shared" si="54"/>
        <v>7.4436768525995437E-3</v>
      </c>
      <c r="S315" s="69">
        <v>43962</v>
      </c>
      <c r="T315" s="48">
        <v>-1.0184121272766428E-2</v>
      </c>
      <c r="U315" s="48">
        <v>-2.210155793426E-2</v>
      </c>
      <c r="V315" s="300"/>
      <c r="W315" s="300"/>
      <c r="X315" s="300"/>
      <c r="Y315" s="300"/>
      <c r="Z315" s="300"/>
      <c r="AA315" s="300"/>
      <c r="BI315" s="327">
        <f t="shared" si="55"/>
        <v>2.1006371667672825E-3</v>
      </c>
      <c r="BJ315" s="327">
        <f t="shared" si="56"/>
        <v>1.937117353603452E-3</v>
      </c>
      <c r="BK315" s="327">
        <f t="shared" si="57"/>
        <v>0.13657806401232669</v>
      </c>
      <c r="BL315" s="327">
        <f t="shared" si="58"/>
        <v>-0.13237678967879213</v>
      </c>
      <c r="BM315" s="327">
        <f t="shared" si="59"/>
        <v>7.8724615019359984E-2</v>
      </c>
      <c r="BN315" s="327">
        <f t="shared" si="60"/>
        <v>-7.4850380312153075E-2</v>
      </c>
    </row>
    <row r="316" spans="2:66" x14ac:dyDescent="0.3">
      <c r="B316" s="69">
        <v>43885</v>
      </c>
      <c r="C316" s="57">
        <v>65.309901999999994</v>
      </c>
      <c r="D316" s="57">
        <v>114940.5</v>
      </c>
      <c r="F316" s="48">
        <f t="shared" si="49"/>
        <v>1.6416184054232286E-2</v>
      </c>
      <c r="G316" s="48">
        <f t="shared" si="50"/>
        <v>-4.6666331830611529E-3</v>
      </c>
      <c r="I316" s="48">
        <f t="shared" si="51"/>
        <v>1.628289525547465E-2</v>
      </c>
      <c r="J316" s="48">
        <f t="shared" si="52"/>
        <v>-4.6775559105166576E-3</v>
      </c>
      <c r="P316" s="26">
        <f t="shared" si="53"/>
        <v>1.628289525547465E-2</v>
      </c>
      <c r="Q316" s="26">
        <f t="shared" si="54"/>
        <v>-4.6775559105166576E-3</v>
      </c>
      <c r="S316" s="69">
        <v>43969</v>
      </c>
      <c r="T316" s="48">
        <v>-4.3545317966985596E-2</v>
      </c>
      <c r="U316" s="48">
        <v>-6.5265981850210382E-3</v>
      </c>
      <c r="V316" s="300"/>
      <c r="W316" s="300"/>
      <c r="X316" s="300"/>
      <c r="Y316" s="300"/>
      <c r="Z316" s="300"/>
      <c r="AA316" s="300"/>
      <c r="BI316" s="327">
        <f t="shared" si="55"/>
        <v>2.1006371667672825E-3</v>
      </c>
      <c r="BJ316" s="327">
        <f t="shared" si="56"/>
        <v>1.937117353603452E-3</v>
      </c>
      <c r="BK316" s="327">
        <f t="shared" si="57"/>
        <v>0.13657806401232669</v>
      </c>
      <c r="BL316" s="327">
        <f t="shared" si="58"/>
        <v>-0.13237678967879213</v>
      </c>
      <c r="BM316" s="327">
        <f t="shared" si="59"/>
        <v>7.8724615019359984E-2</v>
      </c>
      <c r="BN316" s="327">
        <f t="shared" si="60"/>
        <v>-7.4850380312153075E-2</v>
      </c>
    </row>
    <row r="317" spans="2:66" x14ac:dyDescent="0.3">
      <c r="B317" s="69">
        <v>43892</v>
      </c>
      <c r="C317" s="57">
        <v>58.819223999999998</v>
      </c>
      <c r="D317" s="57">
        <v>104593.66666666667</v>
      </c>
      <c r="F317" s="48">
        <f t="shared" si="49"/>
        <v>-9.9382755160159264E-2</v>
      </c>
      <c r="G317" s="48">
        <f t="shared" si="50"/>
        <v>-9.0019038836035459E-2</v>
      </c>
      <c r="I317" s="48">
        <f t="shared" si="51"/>
        <v>-0.10467492313027837</v>
      </c>
      <c r="J317" s="48">
        <f t="shared" si="52"/>
        <v>-9.4331601487946351E-2</v>
      </c>
      <c r="P317" s="26">
        <f t="shared" si="53"/>
        <v>-0.10467492313027837</v>
      </c>
      <c r="Q317" s="26" t="str">
        <f t="shared" si="54"/>
        <v/>
      </c>
      <c r="S317" s="69">
        <v>43976</v>
      </c>
      <c r="T317" s="48">
        <v>0.10041904806204383</v>
      </c>
      <c r="U317" s="48">
        <v>4.8421399166015129E-2</v>
      </c>
      <c r="V317" s="300"/>
      <c r="W317" s="300"/>
      <c r="X317" s="300"/>
      <c r="Y317" s="300"/>
      <c r="Z317" s="300"/>
      <c r="AA317" s="300"/>
      <c r="BI317" s="327">
        <f t="shared" si="55"/>
        <v>2.1006371667672825E-3</v>
      </c>
      <c r="BJ317" s="327">
        <f t="shared" si="56"/>
        <v>1.937117353603452E-3</v>
      </c>
      <c r="BK317" s="327">
        <f t="shared" si="57"/>
        <v>0.13657806401232669</v>
      </c>
      <c r="BL317" s="327">
        <f t="shared" si="58"/>
        <v>-0.13237678967879213</v>
      </c>
      <c r="BM317" s="327">
        <f t="shared" si="59"/>
        <v>7.8724615019359984E-2</v>
      </c>
      <c r="BN317" s="327">
        <f t="shared" si="60"/>
        <v>-7.4850380312153075E-2</v>
      </c>
    </row>
    <row r="318" spans="2:66" x14ac:dyDescent="0.3">
      <c r="B318" s="69">
        <v>43899</v>
      </c>
      <c r="C318" s="57">
        <v>55.920745799999999</v>
      </c>
      <c r="D318" s="57">
        <v>99811.6</v>
      </c>
      <c r="F318" s="48">
        <f t="shared" si="49"/>
        <v>-4.9277736136063233E-2</v>
      </c>
      <c r="G318" s="48">
        <f t="shared" si="50"/>
        <v>-4.5720422842683295E-2</v>
      </c>
      <c r="I318" s="48">
        <f t="shared" si="51"/>
        <v>-5.0533305500765527E-2</v>
      </c>
      <c r="J318" s="48">
        <f t="shared" si="52"/>
        <v>-4.6798592650011017E-2</v>
      </c>
      <c r="P318" s="26">
        <f t="shared" si="53"/>
        <v>-5.0533305500765527E-2</v>
      </c>
      <c r="Q318" s="26">
        <f t="shared" si="54"/>
        <v>-4.6798592650011017E-2</v>
      </c>
      <c r="S318" s="69">
        <v>43983</v>
      </c>
      <c r="T318" s="48">
        <v>0.13044750433806129</v>
      </c>
      <c r="U318" s="48">
        <v>5.526590767404356E-2</v>
      </c>
      <c r="V318" s="300"/>
      <c r="W318" s="300"/>
      <c r="X318" s="300"/>
      <c r="Y318" s="300"/>
      <c r="Z318" s="300"/>
      <c r="AA318" s="300"/>
      <c r="BI318" s="327">
        <f t="shared" si="55"/>
        <v>2.1006371667672825E-3</v>
      </c>
      <c r="BJ318" s="327">
        <f t="shared" si="56"/>
        <v>1.937117353603452E-3</v>
      </c>
      <c r="BK318" s="327">
        <f t="shared" si="57"/>
        <v>0.13657806401232669</v>
      </c>
      <c r="BL318" s="327">
        <f t="shared" si="58"/>
        <v>-0.13237678967879213</v>
      </c>
      <c r="BM318" s="327">
        <f t="shared" si="59"/>
        <v>7.8724615019359984E-2</v>
      </c>
      <c r="BN318" s="327">
        <f t="shared" si="60"/>
        <v>-7.4850380312153075E-2</v>
      </c>
    </row>
    <row r="319" spans="2:66" x14ac:dyDescent="0.3">
      <c r="B319" s="69">
        <v>43906</v>
      </c>
      <c r="C319" s="57">
        <v>45.649587999999994</v>
      </c>
      <c r="D319" s="57">
        <v>80762.8</v>
      </c>
      <c r="F319" s="48">
        <f t="shared" si="49"/>
        <v>-0.18367347668671485</v>
      </c>
      <c r="G319" s="48">
        <f t="shared" si="50"/>
        <v>-0.1908475567970056</v>
      </c>
      <c r="I319" s="48">
        <f t="shared" si="51"/>
        <v>-0.20294085293791606</v>
      </c>
      <c r="J319" s="48">
        <f t="shared" si="52"/>
        <v>-0.21176794555522999</v>
      </c>
      <c r="P319" s="26" t="str">
        <f t="shared" si="53"/>
        <v/>
      </c>
      <c r="Q319" s="26" t="str">
        <f t="shared" si="54"/>
        <v/>
      </c>
      <c r="S319" s="69">
        <v>43990</v>
      </c>
      <c r="T319" s="48">
        <v>-1.6857466335600792E-2</v>
      </c>
      <c r="U319" s="48">
        <v>7.4541471035647358E-2</v>
      </c>
      <c r="V319" s="300"/>
      <c r="W319" s="300"/>
      <c r="X319" s="300"/>
      <c r="Y319" s="300"/>
      <c r="Z319" s="300"/>
      <c r="AA319" s="300"/>
      <c r="BI319" s="327">
        <f t="shared" si="55"/>
        <v>2.1006371667672825E-3</v>
      </c>
      <c r="BJ319" s="327">
        <f t="shared" si="56"/>
        <v>1.937117353603452E-3</v>
      </c>
      <c r="BK319" s="327">
        <f t="shared" si="57"/>
        <v>0.13657806401232669</v>
      </c>
      <c r="BL319" s="327">
        <f t="shared" si="58"/>
        <v>-0.13237678967879213</v>
      </c>
      <c r="BM319" s="327">
        <f t="shared" si="59"/>
        <v>7.8724615019359984E-2</v>
      </c>
      <c r="BN319" s="327">
        <f t="shared" si="60"/>
        <v>-7.4850380312153075E-2</v>
      </c>
    </row>
    <row r="320" spans="2:66" x14ac:dyDescent="0.3">
      <c r="B320" s="69">
        <v>43913</v>
      </c>
      <c r="C320" s="57">
        <v>37.1356696</v>
      </c>
      <c r="D320" s="57">
        <v>68096.600000000006</v>
      </c>
      <c r="F320" s="48">
        <f t="shared" si="49"/>
        <v>-0.18650591983436948</v>
      </c>
      <c r="G320" s="48">
        <f t="shared" si="50"/>
        <v>-0.15683210587052454</v>
      </c>
      <c r="I320" s="48">
        <f t="shared" si="51"/>
        <v>-0.20641662934321528</v>
      </c>
      <c r="J320" s="48">
        <f t="shared" si="52"/>
        <v>-0.17058917814211599</v>
      </c>
      <c r="P320" s="26" t="str">
        <f t="shared" si="53"/>
        <v/>
      </c>
      <c r="Q320" s="26" t="str">
        <f t="shared" si="54"/>
        <v/>
      </c>
      <c r="S320" s="69">
        <v>43997</v>
      </c>
      <c r="T320" s="48">
        <v>3.2875087091765527E-3</v>
      </c>
      <c r="U320" s="48">
        <v>1.2668534631452158E-3</v>
      </c>
      <c r="V320" s="300"/>
      <c r="W320" s="300"/>
      <c r="X320" s="300"/>
      <c r="Y320" s="300"/>
      <c r="Z320" s="300"/>
      <c r="AA320" s="300"/>
      <c r="BI320" s="327">
        <f t="shared" si="55"/>
        <v>2.1006371667672825E-3</v>
      </c>
      <c r="BJ320" s="327">
        <f t="shared" si="56"/>
        <v>1.937117353603452E-3</v>
      </c>
      <c r="BK320" s="327">
        <f t="shared" si="57"/>
        <v>0.13657806401232669</v>
      </c>
      <c r="BL320" s="327">
        <f t="shared" si="58"/>
        <v>-0.13237678967879213</v>
      </c>
      <c r="BM320" s="327">
        <f t="shared" si="59"/>
        <v>7.8724615019359984E-2</v>
      </c>
      <c r="BN320" s="327">
        <f t="shared" si="60"/>
        <v>-7.4850380312153075E-2</v>
      </c>
    </row>
    <row r="321" spans="2:66" x14ac:dyDescent="0.3">
      <c r="B321" s="69">
        <v>43920</v>
      </c>
      <c r="C321" s="57">
        <v>38.482450399999998</v>
      </c>
      <c r="D321" s="57">
        <v>74092.800000000003</v>
      </c>
      <c r="F321" s="48">
        <f t="shared" si="49"/>
        <v>3.6266501035435716E-2</v>
      </c>
      <c r="G321" s="48">
        <f t="shared" si="50"/>
        <v>8.8054322829627329E-2</v>
      </c>
      <c r="I321" s="48">
        <f t="shared" si="51"/>
        <v>3.562435113835203E-2</v>
      </c>
      <c r="J321" s="48">
        <f t="shared" si="52"/>
        <v>8.4391076258684944E-2</v>
      </c>
      <c r="P321" s="26">
        <f t="shared" si="53"/>
        <v>3.562435113835203E-2</v>
      </c>
      <c r="Q321" s="26" t="str">
        <f t="shared" si="54"/>
        <v/>
      </c>
      <c r="S321" s="69">
        <v>44004</v>
      </c>
      <c r="T321" s="48">
        <v>4.772475865275505E-2</v>
      </c>
      <c r="U321" s="48">
        <v>1.3411379389620072E-2</v>
      </c>
      <c r="V321" s="300"/>
      <c r="W321" s="300"/>
      <c r="X321" s="300"/>
      <c r="Y321" s="300"/>
      <c r="Z321" s="300"/>
      <c r="AA321" s="300"/>
      <c r="BI321" s="327">
        <f t="shared" si="55"/>
        <v>2.1006371667672825E-3</v>
      </c>
      <c r="BJ321" s="327">
        <f t="shared" si="56"/>
        <v>1.937117353603452E-3</v>
      </c>
      <c r="BK321" s="327">
        <f t="shared" si="57"/>
        <v>0.13657806401232669</v>
      </c>
      <c r="BL321" s="327">
        <f t="shared" si="58"/>
        <v>-0.13237678967879213</v>
      </c>
      <c r="BM321" s="327">
        <f t="shared" si="59"/>
        <v>7.8724615019359984E-2</v>
      </c>
      <c r="BN321" s="327">
        <f t="shared" si="60"/>
        <v>-7.4850380312153075E-2</v>
      </c>
    </row>
    <row r="322" spans="2:66" x14ac:dyDescent="0.3">
      <c r="B322" s="69">
        <v>43927</v>
      </c>
      <c r="C322" s="57">
        <v>39.2053054</v>
      </c>
      <c r="D322" s="57">
        <v>71970.2</v>
      </c>
      <c r="F322" s="48">
        <f t="shared" si="49"/>
        <v>1.8784016934638936E-2</v>
      </c>
      <c r="G322" s="48">
        <f t="shared" si="50"/>
        <v>-2.8647857821542777E-2</v>
      </c>
      <c r="I322" s="48">
        <f t="shared" si="51"/>
        <v>1.8609775871560486E-2</v>
      </c>
      <c r="J322" s="48">
        <f t="shared" si="52"/>
        <v>-2.906621713769833E-2</v>
      </c>
      <c r="P322" s="26">
        <f t="shared" si="53"/>
        <v>1.8609775871560486E-2</v>
      </c>
      <c r="Q322" s="26">
        <f t="shared" si="54"/>
        <v>-2.906621713769833E-2</v>
      </c>
      <c r="S322" s="69">
        <v>44011</v>
      </c>
      <c r="T322" s="48">
        <v>-1.8824351619483697E-2</v>
      </c>
      <c r="U322" s="48">
        <v>-2.5330150005176376E-3</v>
      </c>
      <c r="V322" s="300"/>
      <c r="W322" s="300"/>
      <c r="X322" s="300"/>
      <c r="Y322" s="300"/>
      <c r="Z322" s="300"/>
      <c r="AA322" s="300"/>
      <c r="BI322" s="327">
        <f t="shared" si="55"/>
        <v>2.1006371667672825E-3</v>
      </c>
      <c r="BJ322" s="327">
        <f t="shared" si="56"/>
        <v>1.937117353603452E-3</v>
      </c>
      <c r="BK322" s="327">
        <f t="shared" si="57"/>
        <v>0.13657806401232669</v>
      </c>
      <c r="BL322" s="327">
        <f t="shared" si="58"/>
        <v>-0.13237678967879213</v>
      </c>
      <c r="BM322" s="327">
        <f t="shared" si="59"/>
        <v>7.8724615019359984E-2</v>
      </c>
      <c r="BN322" s="327">
        <f t="shared" si="60"/>
        <v>-7.4850380312153075E-2</v>
      </c>
    </row>
    <row r="323" spans="2:66" x14ac:dyDescent="0.3">
      <c r="B323" s="69">
        <v>43934</v>
      </c>
      <c r="C323" s="57">
        <v>44.885461750000005</v>
      </c>
      <c r="D323" s="57">
        <v>77875.25</v>
      </c>
      <c r="F323" s="48">
        <f t="shared" si="49"/>
        <v>0.14488233906220271</v>
      </c>
      <c r="G323" s="48">
        <f t="shared" si="50"/>
        <v>8.2048542313346351E-2</v>
      </c>
      <c r="I323" s="48">
        <f t="shared" si="51"/>
        <v>0.13530187108160177</v>
      </c>
      <c r="J323" s="48">
        <f t="shared" si="52"/>
        <v>7.885604292381819E-2</v>
      </c>
      <c r="P323" s="26">
        <f t="shared" si="53"/>
        <v>0.13530187108160177</v>
      </c>
      <c r="Q323" s="26" t="str">
        <f t="shared" si="54"/>
        <v/>
      </c>
      <c r="S323" s="69">
        <v>44018</v>
      </c>
      <c r="T323" s="48">
        <v>-6.1514912985126792E-3</v>
      </c>
      <c r="U323" s="48">
        <v>1.5206215221776299E-2</v>
      </c>
      <c r="V323" s="300"/>
      <c r="W323" s="300"/>
      <c r="X323" s="300"/>
      <c r="Y323" s="300"/>
      <c r="Z323" s="300"/>
      <c r="AA323" s="300"/>
      <c r="BI323" s="327">
        <f t="shared" si="55"/>
        <v>2.1006371667672825E-3</v>
      </c>
      <c r="BJ323" s="327">
        <f t="shared" si="56"/>
        <v>1.937117353603452E-3</v>
      </c>
      <c r="BK323" s="327">
        <f t="shared" si="57"/>
        <v>0.13657806401232669</v>
      </c>
      <c r="BL323" s="327">
        <f t="shared" si="58"/>
        <v>-0.13237678967879213</v>
      </c>
      <c r="BM323" s="327">
        <f t="shared" si="59"/>
        <v>7.8724615019359984E-2</v>
      </c>
      <c r="BN323" s="327">
        <f t="shared" si="60"/>
        <v>-7.4850380312153075E-2</v>
      </c>
    </row>
    <row r="324" spans="2:66" x14ac:dyDescent="0.3">
      <c r="B324" s="69">
        <v>43941</v>
      </c>
      <c r="C324" s="57">
        <v>47.849324800000005</v>
      </c>
      <c r="D324" s="57">
        <v>78904.800000000003</v>
      </c>
      <c r="F324" s="48">
        <f t="shared" si="49"/>
        <v>6.6031693435792738E-2</v>
      </c>
      <c r="G324" s="48">
        <f t="shared" si="50"/>
        <v>1.322050330496527E-2</v>
      </c>
      <c r="I324" s="48">
        <f t="shared" si="51"/>
        <v>6.3943056479732058E-2</v>
      </c>
      <c r="J324" s="48">
        <f t="shared" si="52"/>
        <v>1.3133875127927231E-2</v>
      </c>
      <c r="P324" s="26">
        <f t="shared" si="53"/>
        <v>6.3943056479732058E-2</v>
      </c>
      <c r="Q324" s="26">
        <f t="shared" si="54"/>
        <v>1.3133875127927231E-2</v>
      </c>
      <c r="S324" s="69">
        <v>44025</v>
      </c>
      <c r="T324" s="48">
        <v>-1.619053399876445E-3</v>
      </c>
      <c r="U324" s="48">
        <v>2.4983519216746332E-2</v>
      </c>
      <c r="V324" s="300"/>
      <c r="W324" s="300"/>
      <c r="X324" s="300"/>
      <c r="Y324" s="300"/>
      <c r="Z324" s="300"/>
      <c r="AA324" s="300"/>
      <c r="BI324" s="327">
        <f t="shared" si="55"/>
        <v>2.1006371667672825E-3</v>
      </c>
      <c r="BJ324" s="327">
        <f t="shared" si="56"/>
        <v>1.937117353603452E-3</v>
      </c>
      <c r="BK324" s="327">
        <f t="shared" si="57"/>
        <v>0.13657806401232669</v>
      </c>
      <c r="BL324" s="327">
        <f t="shared" si="58"/>
        <v>-0.13237678967879213</v>
      </c>
      <c r="BM324" s="327">
        <f t="shared" si="59"/>
        <v>7.8724615019359984E-2</v>
      </c>
      <c r="BN324" s="327">
        <f t="shared" si="60"/>
        <v>-7.4850380312153075E-2</v>
      </c>
    </row>
    <row r="325" spans="2:66" x14ac:dyDescent="0.3">
      <c r="B325" s="69">
        <v>43948</v>
      </c>
      <c r="C325" s="57">
        <v>48.643731250000002</v>
      </c>
      <c r="D325" s="57">
        <v>78482.5</v>
      </c>
      <c r="F325" s="48">
        <f t="shared" si="49"/>
        <v>1.6602249944392078E-2</v>
      </c>
      <c r="G325" s="48">
        <f t="shared" si="50"/>
        <v>-5.3520191420547425E-3</v>
      </c>
      <c r="I325" s="48">
        <f t="shared" si="51"/>
        <v>1.6465939233401936E-2</v>
      </c>
      <c r="J325" s="48">
        <f t="shared" si="52"/>
        <v>-5.3663925037796727E-3</v>
      </c>
      <c r="P325" s="26">
        <f t="shared" si="53"/>
        <v>1.6465939233401936E-2</v>
      </c>
      <c r="Q325" s="26">
        <f t="shared" si="54"/>
        <v>-5.3663925037796727E-3</v>
      </c>
      <c r="S325" s="69">
        <v>44032</v>
      </c>
      <c r="T325" s="48">
        <v>-1.2035157902521887E-2</v>
      </c>
      <c r="U325" s="48">
        <v>2.9196976463959308E-2</v>
      </c>
      <c r="V325" s="300"/>
      <c r="W325" s="300"/>
      <c r="X325" s="300"/>
      <c r="Y325" s="300"/>
      <c r="Z325" s="300"/>
      <c r="AA325" s="300"/>
      <c r="BI325" s="327">
        <f t="shared" si="55"/>
        <v>2.1006371667672825E-3</v>
      </c>
      <c r="BJ325" s="327">
        <f t="shared" si="56"/>
        <v>1.937117353603452E-3</v>
      </c>
      <c r="BK325" s="327">
        <f t="shared" si="57"/>
        <v>0.13657806401232669</v>
      </c>
      <c r="BL325" s="327">
        <f t="shared" si="58"/>
        <v>-0.13237678967879213</v>
      </c>
      <c r="BM325" s="327">
        <f t="shared" si="59"/>
        <v>7.8724615019359984E-2</v>
      </c>
      <c r="BN325" s="327">
        <f t="shared" si="60"/>
        <v>-7.4850380312153075E-2</v>
      </c>
    </row>
    <row r="326" spans="2:66" x14ac:dyDescent="0.3">
      <c r="B326" s="69">
        <v>43955</v>
      </c>
      <c r="C326" s="57">
        <v>48.228631249999999</v>
      </c>
      <c r="D326" s="57">
        <v>80966.25</v>
      </c>
      <c r="F326" s="48">
        <f t="shared" si="49"/>
        <v>-8.5334736734448136E-3</v>
      </c>
      <c r="G326" s="48">
        <f t="shared" si="50"/>
        <v>3.164718249291254E-2</v>
      </c>
      <c r="I326" s="48">
        <f t="shared" si="51"/>
        <v>-8.5700922310648336E-3</v>
      </c>
      <c r="J326" s="48">
        <f t="shared" si="52"/>
        <v>3.1156731176611347E-2</v>
      </c>
      <c r="P326" s="26">
        <f t="shared" si="53"/>
        <v>-8.5700922310648336E-3</v>
      </c>
      <c r="Q326" s="26">
        <f t="shared" si="54"/>
        <v>3.1156731176611347E-2</v>
      </c>
      <c r="S326" s="69">
        <v>44039</v>
      </c>
      <c r="T326" s="48">
        <v>-2.0730536295377501E-2</v>
      </c>
      <c r="U326" s="48">
        <v>1.4893499015060905E-2</v>
      </c>
      <c r="V326" s="300"/>
      <c r="W326" s="300"/>
      <c r="X326" s="300"/>
      <c r="Y326" s="300"/>
      <c r="Z326" s="300"/>
      <c r="AA326" s="300"/>
      <c r="BI326" s="327">
        <f t="shared" si="55"/>
        <v>2.1006371667672825E-3</v>
      </c>
      <c r="BJ326" s="327">
        <f t="shared" si="56"/>
        <v>1.937117353603452E-3</v>
      </c>
      <c r="BK326" s="327">
        <f t="shared" si="57"/>
        <v>0.13657806401232669</v>
      </c>
      <c r="BL326" s="327">
        <f t="shared" si="58"/>
        <v>-0.13237678967879213</v>
      </c>
      <c r="BM326" s="327">
        <f t="shared" si="59"/>
        <v>7.8724615019359984E-2</v>
      </c>
      <c r="BN326" s="327">
        <f t="shared" si="60"/>
        <v>-7.4850380312153075E-2</v>
      </c>
    </row>
    <row r="327" spans="2:66" x14ac:dyDescent="0.3">
      <c r="B327" s="69">
        <v>43962</v>
      </c>
      <c r="C327" s="57">
        <v>47.739957600000004</v>
      </c>
      <c r="D327" s="57">
        <v>79196.399999999994</v>
      </c>
      <c r="F327" s="48">
        <f t="shared" si="49"/>
        <v>-1.0132438705690916E-2</v>
      </c>
      <c r="G327" s="48">
        <f t="shared" si="50"/>
        <v>-2.1859107961650803E-2</v>
      </c>
      <c r="I327" s="48">
        <f t="shared" si="51"/>
        <v>-1.0184121272766428E-2</v>
      </c>
      <c r="J327" s="48">
        <f t="shared" si="52"/>
        <v>-2.210155793426E-2</v>
      </c>
      <c r="P327" s="26">
        <f t="shared" si="53"/>
        <v>-1.0184121272766428E-2</v>
      </c>
      <c r="Q327" s="26">
        <f t="shared" si="54"/>
        <v>-2.210155793426E-2</v>
      </c>
      <c r="S327" s="69">
        <v>44046</v>
      </c>
      <c r="T327" s="48">
        <v>-3.3949443086791854E-2</v>
      </c>
      <c r="U327" s="48">
        <v>5.2262796221542954E-3</v>
      </c>
      <c r="V327" s="300"/>
      <c r="W327" s="300"/>
      <c r="X327" s="300"/>
      <c r="Y327" s="300"/>
      <c r="Z327" s="300"/>
      <c r="AA327" s="300"/>
      <c r="BI327" s="327">
        <f t="shared" si="55"/>
        <v>2.1006371667672825E-3</v>
      </c>
      <c r="BJ327" s="327">
        <f t="shared" si="56"/>
        <v>1.937117353603452E-3</v>
      </c>
      <c r="BK327" s="327">
        <f t="shared" si="57"/>
        <v>0.13657806401232669</v>
      </c>
      <c r="BL327" s="327">
        <f t="shared" si="58"/>
        <v>-0.13237678967879213</v>
      </c>
      <c r="BM327" s="327">
        <f t="shared" si="59"/>
        <v>7.8724615019359984E-2</v>
      </c>
      <c r="BN327" s="327">
        <f t="shared" si="60"/>
        <v>-7.4850380312153075E-2</v>
      </c>
    </row>
    <row r="328" spans="2:66" x14ac:dyDescent="0.3">
      <c r="B328" s="69">
        <v>43969</v>
      </c>
      <c r="C328" s="57">
        <v>45.705718199999993</v>
      </c>
      <c r="D328" s="57">
        <v>78681.2</v>
      </c>
      <c r="F328" s="48">
        <f t="shared" si="49"/>
        <v>-4.2610833822776861E-2</v>
      </c>
      <c r="G328" s="48">
        <f t="shared" si="50"/>
        <v>-6.5053462026051223E-3</v>
      </c>
      <c r="I328" s="48">
        <f t="shared" si="51"/>
        <v>-4.3545317966985596E-2</v>
      </c>
      <c r="J328" s="48">
        <f t="shared" si="52"/>
        <v>-6.5265981850210382E-3</v>
      </c>
      <c r="P328" s="26">
        <f t="shared" si="53"/>
        <v>-4.3545317966985596E-2</v>
      </c>
      <c r="Q328" s="26">
        <f t="shared" si="54"/>
        <v>-6.5265981850210382E-3</v>
      </c>
      <c r="S328" s="69">
        <v>44053</v>
      </c>
      <c r="T328" s="48">
        <v>-1.7585745641857258E-2</v>
      </c>
      <c r="U328" s="48">
        <v>-1.1791456732083152E-2</v>
      </c>
      <c r="V328" s="300"/>
      <c r="W328" s="300"/>
      <c r="X328" s="300"/>
      <c r="Y328" s="300"/>
      <c r="Z328" s="300"/>
      <c r="AA328" s="300"/>
      <c r="BI328" s="327">
        <f t="shared" si="55"/>
        <v>2.1006371667672825E-3</v>
      </c>
      <c r="BJ328" s="327">
        <f t="shared" si="56"/>
        <v>1.937117353603452E-3</v>
      </c>
      <c r="BK328" s="327">
        <f t="shared" si="57"/>
        <v>0.13657806401232669</v>
      </c>
      <c r="BL328" s="327">
        <f t="shared" si="58"/>
        <v>-0.13237678967879213</v>
      </c>
      <c r="BM328" s="327">
        <f t="shared" si="59"/>
        <v>7.8724615019359984E-2</v>
      </c>
      <c r="BN328" s="327">
        <f t="shared" si="60"/>
        <v>-7.4850380312153075E-2</v>
      </c>
    </row>
    <row r="329" spans="2:66" x14ac:dyDescent="0.3">
      <c r="B329" s="69">
        <v>43976</v>
      </c>
      <c r="C329" s="57">
        <v>50.533802200000004</v>
      </c>
      <c r="D329" s="57">
        <v>82584.800000000003</v>
      </c>
      <c r="F329" s="48">
        <f t="shared" si="49"/>
        <v>0.10563413485536288</v>
      </c>
      <c r="G329" s="48">
        <f t="shared" si="50"/>
        <v>4.9612868131141852E-2</v>
      </c>
      <c r="I329" s="48">
        <f t="shared" si="51"/>
        <v>0.10041904806204383</v>
      </c>
      <c r="J329" s="48">
        <f t="shared" si="52"/>
        <v>4.8421399166015129E-2</v>
      </c>
      <c r="P329" s="26">
        <f t="shared" si="53"/>
        <v>0.10041904806204383</v>
      </c>
      <c r="Q329" s="26">
        <f t="shared" si="54"/>
        <v>4.8421399166015129E-2</v>
      </c>
      <c r="S329" s="69">
        <v>44060</v>
      </c>
      <c r="T329" s="48">
        <v>-2.0079436472265635E-2</v>
      </c>
      <c r="U329" s="48">
        <v>-1.6985600485511034E-2</v>
      </c>
      <c r="V329" s="300"/>
      <c r="W329" s="300"/>
      <c r="X329" s="300"/>
      <c r="Y329" s="300"/>
      <c r="Z329" s="300"/>
      <c r="AA329" s="300"/>
      <c r="BI329" s="327">
        <f t="shared" si="55"/>
        <v>2.1006371667672825E-3</v>
      </c>
      <c r="BJ329" s="327">
        <f t="shared" si="56"/>
        <v>1.937117353603452E-3</v>
      </c>
      <c r="BK329" s="327">
        <f t="shared" si="57"/>
        <v>0.13657806401232669</v>
      </c>
      <c r="BL329" s="327">
        <f t="shared" si="58"/>
        <v>-0.13237678967879213</v>
      </c>
      <c r="BM329" s="327">
        <f t="shared" si="59"/>
        <v>7.8724615019359984E-2</v>
      </c>
      <c r="BN329" s="327">
        <f t="shared" si="60"/>
        <v>-7.4850380312153075E-2</v>
      </c>
    </row>
    <row r="330" spans="2:66" x14ac:dyDescent="0.3">
      <c r="B330" s="69">
        <v>43983</v>
      </c>
      <c r="C330" s="57">
        <v>57.575087600000003</v>
      </c>
      <c r="D330" s="57">
        <v>87277.4</v>
      </c>
      <c r="F330" s="48">
        <f t="shared" si="49"/>
        <v>0.13933812801444012</v>
      </c>
      <c r="G330" s="48">
        <f t="shared" si="50"/>
        <v>5.682159428853728E-2</v>
      </c>
      <c r="I330" s="48">
        <f t="shared" si="51"/>
        <v>0.13044750433806129</v>
      </c>
      <c r="J330" s="48">
        <f t="shared" si="52"/>
        <v>5.526590767404356E-2</v>
      </c>
      <c r="P330" s="26">
        <f t="shared" si="53"/>
        <v>0.13044750433806129</v>
      </c>
      <c r="Q330" s="26">
        <f t="shared" si="54"/>
        <v>5.526590767404356E-2</v>
      </c>
      <c r="S330" s="69"/>
      <c r="T330" s="48"/>
      <c r="U330" s="48"/>
      <c r="BI330" s="327">
        <f t="shared" si="55"/>
        <v>2.1006371667672825E-3</v>
      </c>
      <c r="BJ330" s="327">
        <f t="shared" si="56"/>
        <v>1.937117353603452E-3</v>
      </c>
      <c r="BK330" s="327">
        <f t="shared" si="57"/>
        <v>0.13657806401232669</v>
      </c>
      <c r="BL330" s="327">
        <f t="shared" si="58"/>
        <v>-0.13237678967879213</v>
      </c>
      <c r="BM330" s="327">
        <f t="shared" si="59"/>
        <v>7.8724615019359984E-2</v>
      </c>
      <c r="BN330" s="327">
        <f t="shared" si="60"/>
        <v>-7.4850380312153075E-2</v>
      </c>
    </row>
    <row r="331" spans="2:66" x14ac:dyDescent="0.3">
      <c r="B331" s="69">
        <v>43990</v>
      </c>
      <c r="C331" s="57">
        <v>56.612652400000002</v>
      </c>
      <c r="D331" s="57">
        <v>94031.8</v>
      </c>
      <c r="F331" s="48">
        <f t="shared" si="49"/>
        <v>-1.671617430591632E-2</v>
      </c>
      <c r="G331" s="48">
        <f t="shared" si="50"/>
        <v>7.7390023075847969E-2</v>
      </c>
      <c r="I331" s="48">
        <f t="shared" si="51"/>
        <v>-1.6857466335600792E-2</v>
      </c>
      <c r="J331" s="48">
        <f t="shared" si="52"/>
        <v>7.4541471035647358E-2</v>
      </c>
      <c r="P331" s="26">
        <f t="shared" si="53"/>
        <v>-1.6857466335600792E-2</v>
      </c>
      <c r="Q331" s="26">
        <f t="shared" si="54"/>
        <v>7.4541471035647358E-2</v>
      </c>
      <c r="S331" s="69"/>
      <c r="T331" s="48"/>
      <c r="U331" s="48"/>
      <c r="BI331" s="327">
        <f t="shared" si="55"/>
        <v>2.1006371667672825E-3</v>
      </c>
      <c r="BJ331" s="327">
        <f t="shared" si="56"/>
        <v>1.937117353603452E-3</v>
      </c>
      <c r="BK331" s="327">
        <f t="shared" si="57"/>
        <v>0.13657806401232669</v>
      </c>
      <c r="BL331" s="327">
        <f t="shared" si="58"/>
        <v>-0.13237678967879213</v>
      </c>
      <c r="BM331" s="327">
        <f t="shared" si="59"/>
        <v>7.8724615019359984E-2</v>
      </c>
      <c r="BN331" s="327">
        <f t="shared" si="60"/>
        <v>-7.4850380312153075E-2</v>
      </c>
    </row>
    <row r="332" spans="2:66" x14ac:dyDescent="0.3">
      <c r="B332" s="69">
        <v>43997</v>
      </c>
      <c r="C332" s="57">
        <v>56.799073249999999</v>
      </c>
      <c r="D332" s="57">
        <v>94151</v>
      </c>
      <c r="F332" s="48">
        <f t="shared" si="49"/>
        <v>3.2929184925452049E-3</v>
      </c>
      <c r="G332" s="48">
        <f t="shared" si="50"/>
        <v>1.2676562609670317E-3</v>
      </c>
      <c r="I332" s="48">
        <f t="shared" si="51"/>
        <v>3.2875087091765527E-3</v>
      </c>
      <c r="J332" s="48">
        <f t="shared" si="52"/>
        <v>1.2668534631452158E-3</v>
      </c>
      <c r="P332" s="26">
        <f t="shared" si="53"/>
        <v>3.2875087091765527E-3</v>
      </c>
      <c r="Q332" s="26">
        <f t="shared" si="54"/>
        <v>1.2668534631452158E-3</v>
      </c>
      <c r="S332" s="69"/>
      <c r="T332" s="48"/>
      <c r="U332" s="48"/>
      <c r="BI332" s="327">
        <f t="shared" si="55"/>
        <v>2.1006371667672825E-3</v>
      </c>
      <c r="BJ332" s="327">
        <f t="shared" si="56"/>
        <v>1.937117353603452E-3</v>
      </c>
      <c r="BK332" s="327">
        <f t="shared" si="57"/>
        <v>0.13657806401232669</v>
      </c>
      <c r="BL332" s="327">
        <f t="shared" si="58"/>
        <v>-0.13237678967879213</v>
      </c>
      <c r="BM332" s="327">
        <f t="shared" si="59"/>
        <v>7.8724615019359984E-2</v>
      </c>
      <c r="BN332" s="327">
        <f t="shared" si="60"/>
        <v>-7.4850380312153075E-2</v>
      </c>
    </row>
    <row r="333" spans="2:66" x14ac:dyDescent="0.3">
      <c r="B333" s="69">
        <v>44004</v>
      </c>
      <c r="C333" s="57">
        <v>59.575521000000002</v>
      </c>
      <c r="D333" s="57">
        <v>95422.2</v>
      </c>
      <c r="F333" s="48">
        <f t="shared" si="49"/>
        <v>4.8881919917593164E-2</v>
      </c>
      <c r="G333" s="48">
        <f t="shared" si="50"/>
        <v>1.350171532962996E-2</v>
      </c>
      <c r="I333" s="48">
        <f t="shared" si="51"/>
        <v>4.772475865275505E-2</v>
      </c>
      <c r="J333" s="48">
        <f t="shared" si="52"/>
        <v>1.3411379389620072E-2</v>
      </c>
      <c r="P333" s="26">
        <f t="shared" si="53"/>
        <v>4.772475865275505E-2</v>
      </c>
      <c r="Q333" s="26">
        <f t="shared" si="54"/>
        <v>1.3411379389620072E-2</v>
      </c>
      <c r="S333" s="69"/>
      <c r="T333" s="48"/>
      <c r="U333" s="48"/>
      <c r="BI333" s="327">
        <f t="shared" si="55"/>
        <v>2.1006371667672825E-3</v>
      </c>
      <c r="BJ333" s="327">
        <f t="shared" si="56"/>
        <v>1.937117353603452E-3</v>
      </c>
      <c r="BK333" s="327">
        <f t="shared" si="57"/>
        <v>0.13657806401232669</v>
      </c>
      <c r="BL333" s="327">
        <f t="shared" si="58"/>
        <v>-0.13237678967879213</v>
      </c>
      <c r="BM333" s="327">
        <f t="shared" si="59"/>
        <v>7.8724615019359984E-2</v>
      </c>
      <c r="BN333" s="327">
        <f t="shared" si="60"/>
        <v>-7.4850380312153075E-2</v>
      </c>
    </row>
    <row r="334" spans="2:66" x14ac:dyDescent="0.3">
      <c r="B334" s="69">
        <v>44011</v>
      </c>
      <c r="C334" s="57">
        <v>58.46454</v>
      </c>
      <c r="D334" s="57">
        <v>95180.800000000003</v>
      </c>
      <c r="F334" s="48">
        <f t="shared" si="49"/>
        <v>-1.8648280054487487E-2</v>
      </c>
      <c r="G334" s="48">
        <f t="shared" si="50"/>
        <v>-2.5298096250138125E-3</v>
      </c>
      <c r="I334" s="48">
        <f t="shared" si="51"/>
        <v>-1.8824351619483697E-2</v>
      </c>
      <c r="J334" s="48">
        <f t="shared" si="52"/>
        <v>-2.5330150005176376E-3</v>
      </c>
      <c r="P334" s="26">
        <f t="shared" si="53"/>
        <v>-1.8824351619483697E-2</v>
      </c>
      <c r="Q334" s="26">
        <f t="shared" si="54"/>
        <v>-2.5330150005176376E-3</v>
      </c>
      <c r="S334" s="69"/>
      <c r="T334" s="48"/>
      <c r="U334" s="48"/>
      <c r="BI334" s="327">
        <f t="shared" si="55"/>
        <v>2.1006371667672825E-3</v>
      </c>
      <c r="BJ334" s="327">
        <f t="shared" si="56"/>
        <v>1.937117353603452E-3</v>
      </c>
      <c r="BK334" s="327">
        <f t="shared" si="57"/>
        <v>0.13657806401232669</v>
      </c>
      <c r="BL334" s="327">
        <f t="shared" si="58"/>
        <v>-0.13237678967879213</v>
      </c>
      <c r="BM334" s="327">
        <f t="shared" si="59"/>
        <v>7.8724615019359984E-2</v>
      </c>
      <c r="BN334" s="327">
        <f t="shared" si="60"/>
        <v>-7.4850380312153075E-2</v>
      </c>
    </row>
    <row r="335" spans="2:66" x14ac:dyDescent="0.3">
      <c r="B335" s="69">
        <v>44018</v>
      </c>
      <c r="C335" s="57">
        <v>58.105999799999992</v>
      </c>
      <c r="D335" s="57">
        <v>96639.2</v>
      </c>
      <c r="F335" s="48">
        <f t="shared" si="49"/>
        <v>-6.132609612596096E-3</v>
      </c>
      <c r="G335" s="48">
        <f t="shared" si="50"/>
        <v>1.5322417966648683E-2</v>
      </c>
      <c r="I335" s="48">
        <f t="shared" si="51"/>
        <v>-6.1514912985126792E-3</v>
      </c>
      <c r="J335" s="48">
        <f t="shared" si="52"/>
        <v>1.5206215221776299E-2</v>
      </c>
      <c r="P335" s="26">
        <f t="shared" si="53"/>
        <v>-6.1514912985126792E-3</v>
      </c>
      <c r="Q335" s="26">
        <f t="shared" si="54"/>
        <v>1.5206215221776299E-2</v>
      </c>
      <c r="S335" s="69"/>
      <c r="T335" s="48"/>
      <c r="U335" s="48"/>
      <c r="BI335" s="327">
        <f t="shared" si="55"/>
        <v>2.1006371667672825E-3</v>
      </c>
      <c r="BJ335" s="327">
        <f t="shared" si="56"/>
        <v>1.937117353603452E-3</v>
      </c>
      <c r="BK335" s="327">
        <f t="shared" si="57"/>
        <v>0.13657806401232669</v>
      </c>
      <c r="BL335" s="327">
        <f t="shared" si="58"/>
        <v>-0.13237678967879213</v>
      </c>
      <c r="BM335" s="327">
        <f t="shared" si="59"/>
        <v>7.8724615019359984E-2</v>
      </c>
      <c r="BN335" s="327">
        <f t="shared" si="60"/>
        <v>-7.4850380312153075E-2</v>
      </c>
    </row>
    <row r="336" spans="2:66" x14ac:dyDescent="0.3">
      <c r="B336" s="69">
        <v>44025</v>
      </c>
      <c r="C336" s="57">
        <v>58.011999200000005</v>
      </c>
      <c r="D336" s="57">
        <v>99084</v>
      </c>
      <c r="F336" s="48">
        <f t="shared" ref="F336:F341" si="61">C336/C335-1</f>
        <v>-1.6177434399810009E-3</v>
      </c>
      <c r="G336" s="48">
        <f t="shared" ref="G336:G341" si="62">D336/D335-1</f>
        <v>2.5298222667406112E-2</v>
      </c>
      <c r="I336" s="48">
        <f t="shared" ref="I336:I341" si="63">LN(1+F336)</f>
        <v>-1.619053399876445E-3</v>
      </c>
      <c r="J336" s="48">
        <f t="shared" ref="J336:J341" si="64">LN(1+G336)</f>
        <v>2.4983519216746332E-2</v>
      </c>
      <c r="P336" s="26">
        <f t="shared" ref="P336:P341" si="65">IF(OR(I336&gt;(M$17+M$16*L$21),I336&lt;(M$17-M$16*L$21)),"",I336)</f>
        <v>-1.619053399876445E-3</v>
      </c>
      <c r="Q336" s="26">
        <f t="shared" ref="Q336:Q341" si="66">IF(OR(J336&gt;(N$17+N$16*L$21),J336&lt;(N$17-N$16*L$21)),"",J336)</f>
        <v>2.4983519216746332E-2</v>
      </c>
      <c r="S336" s="69"/>
      <c r="T336" s="48"/>
      <c r="U336" s="48"/>
      <c r="BI336" s="327">
        <f t="shared" si="55"/>
        <v>2.1006371667672825E-3</v>
      </c>
      <c r="BJ336" s="327">
        <f t="shared" si="56"/>
        <v>1.937117353603452E-3</v>
      </c>
      <c r="BK336" s="327">
        <f t="shared" si="57"/>
        <v>0.13657806401232669</v>
      </c>
      <c r="BL336" s="327">
        <f t="shared" si="58"/>
        <v>-0.13237678967879213</v>
      </c>
      <c r="BM336" s="327">
        <f t="shared" si="59"/>
        <v>7.8724615019359984E-2</v>
      </c>
      <c r="BN336" s="327">
        <f t="shared" si="60"/>
        <v>-7.4850380312153075E-2</v>
      </c>
    </row>
    <row r="337" spans="2:66" x14ac:dyDescent="0.3">
      <c r="B337" s="69">
        <v>44032</v>
      </c>
      <c r="C337" s="57">
        <v>57.318000199999993</v>
      </c>
      <c r="D337" s="57">
        <v>102019.6</v>
      </c>
      <c r="F337" s="48">
        <f t="shared" si="61"/>
        <v>-1.1963025056375143E-2</v>
      </c>
      <c r="G337" s="48">
        <f t="shared" si="62"/>
        <v>2.962738686367139E-2</v>
      </c>
      <c r="I337" s="48">
        <f t="shared" si="63"/>
        <v>-1.2035157902521887E-2</v>
      </c>
      <c r="J337" s="48">
        <f t="shared" si="64"/>
        <v>2.9196976463959308E-2</v>
      </c>
      <c r="P337" s="26">
        <f t="shared" si="65"/>
        <v>-1.2035157902521887E-2</v>
      </c>
      <c r="Q337" s="26">
        <f t="shared" si="66"/>
        <v>2.9196976463959308E-2</v>
      </c>
      <c r="S337" s="69"/>
      <c r="T337" s="48"/>
      <c r="U337" s="48"/>
      <c r="BI337" s="327">
        <f t="shared" ref="BI337:BI341" si="67">BI336</f>
        <v>2.1006371667672825E-3</v>
      </c>
      <c r="BJ337" s="327">
        <f t="shared" ref="BJ337:BJ341" si="68">BJ336</f>
        <v>1.937117353603452E-3</v>
      </c>
      <c r="BK337" s="327">
        <f t="shared" ref="BK337:BK341" si="69">BK336</f>
        <v>0.13657806401232669</v>
      </c>
      <c r="BL337" s="327">
        <f t="shared" ref="BL337:BL341" si="70">BL336</f>
        <v>-0.13237678967879213</v>
      </c>
      <c r="BM337" s="327">
        <f t="shared" ref="BM337:BM341" si="71">BM336</f>
        <v>7.8724615019359984E-2</v>
      </c>
      <c r="BN337" s="327">
        <f t="shared" ref="BN337:BN341" si="72">BN336</f>
        <v>-7.4850380312153075E-2</v>
      </c>
    </row>
    <row r="338" spans="2:66" x14ac:dyDescent="0.3">
      <c r="B338" s="69">
        <v>44039</v>
      </c>
      <c r="C338" s="57">
        <v>56.141998999999998</v>
      </c>
      <c r="D338" s="57">
        <v>103550.39999999999</v>
      </c>
      <c r="F338" s="48">
        <f t="shared" si="61"/>
        <v>-2.0517135906636064E-2</v>
      </c>
      <c r="G338" s="48">
        <f t="shared" si="62"/>
        <v>1.5004959831248055E-2</v>
      </c>
      <c r="I338" s="48">
        <f t="shared" si="63"/>
        <v>-2.0730536295377501E-2</v>
      </c>
      <c r="J338" s="48">
        <f t="shared" si="64"/>
        <v>1.4893499015060905E-2</v>
      </c>
      <c r="P338" s="26">
        <f t="shared" si="65"/>
        <v>-2.0730536295377501E-2</v>
      </c>
      <c r="Q338" s="26">
        <f t="shared" si="66"/>
        <v>1.4893499015060905E-2</v>
      </c>
      <c r="S338" s="69"/>
      <c r="T338" s="48"/>
      <c r="U338" s="48"/>
      <c r="BI338" s="327">
        <f t="shared" si="67"/>
        <v>2.1006371667672825E-3</v>
      </c>
      <c r="BJ338" s="327">
        <f t="shared" si="68"/>
        <v>1.937117353603452E-3</v>
      </c>
      <c r="BK338" s="327">
        <f t="shared" si="69"/>
        <v>0.13657806401232669</v>
      </c>
      <c r="BL338" s="327">
        <f t="shared" si="70"/>
        <v>-0.13237678967879213</v>
      </c>
      <c r="BM338" s="327">
        <f t="shared" si="71"/>
        <v>7.8724615019359984E-2</v>
      </c>
      <c r="BN338" s="327">
        <f t="shared" si="72"/>
        <v>-7.4850380312153075E-2</v>
      </c>
    </row>
    <row r="339" spans="2:66" x14ac:dyDescent="0.3">
      <c r="B339" s="69">
        <v>44046</v>
      </c>
      <c r="C339" s="57">
        <v>54.267999999999994</v>
      </c>
      <c r="D339" s="57">
        <v>104093</v>
      </c>
      <c r="F339" s="48">
        <f t="shared" si="61"/>
        <v>-3.3379627255524014E-2</v>
      </c>
      <c r="G339" s="48">
        <f t="shared" si="62"/>
        <v>5.2399604443826853E-3</v>
      </c>
      <c r="I339" s="48">
        <f t="shared" si="63"/>
        <v>-3.3949443086791854E-2</v>
      </c>
      <c r="J339" s="48">
        <f t="shared" si="64"/>
        <v>5.2262796221542954E-3</v>
      </c>
      <c r="P339" s="26">
        <f t="shared" si="65"/>
        <v>-3.3949443086791854E-2</v>
      </c>
      <c r="Q339" s="26">
        <f t="shared" si="66"/>
        <v>5.2262796221542954E-3</v>
      </c>
      <c r="S339" s="69"/>
      <c r="T339" s="48"/>
      <c r="U339" s="48"/>
      <c r="BI339" s="327">
        <f t="shared" si="67"/>
        <v>2.1006371667672825E-3</v>
      </c>
      <c r="BJ339" s="327">
        <f t="shared" si="68"/>
        <v>1.937117353603452E-3</v>
      </c>
      <c r="BK339" s="327">
        <f t="shared" si="69"/>
        <v>0.13657806401232669</v>
      </c>
      <c r="BL339" s="327">
        <f t="shared" si="70"/>
        <v>-0.13237678967879213</v>
      </c>
      <c r="BM339" s="327">
        <f t="shared" si="71"/>
        <v>7.8724615019359984E-2</v>
      </c>
      <c r="BN339" s="327">
        <f t="shared" si="72"/>
        <v>-7.4850380312153075E-2</v>
      </c>
    </row>
    <row r="340" spans="2:66" x14ac:dyDescent="0.3">
      <c r="B340" s="69">
        <v>44053</v>
      </c>
      <c r="C340" s="57">
        <v>53.321999199999993</v>
      </c>
      <c r="D340" s="57">
        <v>102872.8</v>
      </c>
      <c r="F340" s="48">
        <f t="shared" si="61"/>
        <v>-1.7432018869315224E-2</v>
      </c>
      <c r="G340" s="48">
        <f t="shared" si="62"/>
        <v>-1.1722209946874451E-2</v>
      </c>
      <c r="I340" s="48">
        <f t="shared" si="63"/>
        <v>-1.7585745641857258E-2</v>
      </c>
      <c r="J340" s="48">
        <f t="shared" si="64"/>
        <v>-1.1791456732083152E-2</v>
      </c>
      <c r="P340" s="26">
        <f t="shared" si="65"/>
        <v>-1.7585745641857258E-2</v>
      </c>
      <c r="Q340" s="26">
        <f t="shared" si="66"/>
        <v>-1.1791456732083152E-2</v>
      </c>
      <c r="S340" s="69"/>
      <c r="T340" s="48"/>
      <c r="U340" s="48"/>
      <c r="BI340" s="327">
        <f t="shared" si="67"/>
        <v>2.1006371667672825E-3</v>
      </c>
      <c r="BJ340" s="327">
        <f t="shared" si="68"/>
        <v>1.937117353603452E-3</v>
      </c>
      <c r="BK340" s="327">
        <f t="shared" si="69"/>
        <v>0.13657806401232669</v>
      </c>
      <c r="BL340" s="327">
        <f t="shared" si="70"/>
        <v>-0.13237678967879213</v>
      </c>
      <c r="BM340" s="327">
        <f t="shared" si="71"/>
        <v>7.8724615019359984E-2</v>
      </c>
      <c r="BN340" s="327">
        <f t="shared" si="72"/>
        <v>-7.4850380312153075E-2</v>
      </c>
    </row>
    <row r="341" spans="2:66" x14ac:dyDescent="0.3">
      <c r="B341" s="69">
        <v>44060</v>
      </c>
      <c r="C341" s="57">
        <v>52.262001200000007</v>
      </c>
      <c r="D341" s="57">
        <v>101140.2</v>
      </c>
      <c r="F341" s="48">
        <f t="shared" si="61"/>
        <v>-1.9879187125451669E-2</v>
      </c>
      <c r="G341" s="48">
        <f t="shared" si="62"/>
        <v>-1.6842158471432778E-2</v>
      </c>
      <c r="I341" s="48">
        <f t="shared" si="63"/>
        <v>-2.0079436472265635E-2</v>
      </c>
      <c r="J341" s="48">
        <f t="shared" si="64"/>
        <v>-1.6985600485511034E-2</v>
      </c>
      <c r="P341" s="26">
        <f t="shared" si="65"/>
        <v>-2.0079436472265635E-2</v>
      </c>
      <c r="Q341" s="26">
        <f t="shared" si="66"/>
        <v>-1.6985600485511034E-2</v>
      </c>
      <c r="T341" s="48"/>
      <c r="U341" s="48"/>
      <c r="BI341" s="327">
        <f t="shared" si="67"/>
        <v>2.1006371667672825E-3</v>
      </c>
      <c r="BJ341" s="327">
        <f t="shared" si="68"/>
        <v>1.937117353603452E-3</v>
      </c>
      <c r="BK341" s="327">
        <f t="shared" si="69"/>
        <v>0.13657806401232669</v>
      </c>
      <c r="BL341" s="327">
        <f t="shared" si="70"/>
        <v>-0.13237678967879213</v>
      </c>
      <c r="BM341" s="327">
        <f t="shared" si="71"/>
        <v>7.8724615019359984E-2</v>
      </c>
      <c r="BN341" s="327">
        <f t="shared" si="72"/>
        <v>-7.4850380312153075E-2</v>
      </c>
    </row>
    <row r="342" spans="2:66" x14ac:dyDescent="0.3">
      <c r="B342" s="69"/>
      <c r="C342" s="57"/>
      <c r="D342" s="57"/>
      <c r="T342" s="48"/>
      <c r="U342" s="48"/>
      <c r="BI342" s="7"/>
      <c r="BJ342" s="7"/>
      <c r="BK342" s="7"/>
      <c r="BL342" s="7"/>
      <c r="BM342" s="7"/>
      <c r="BN342" s="7"/>
    </row>
    <row r="343" spans="2:66" x14ac:dyDescent="0.3">
      <c r="B343" s="69"/>
      <c r="C343" s="57"/>
      <c r="D343" s="57"/>
      <c r="T343" s="48"/>
      <c r="U343" s="48"/>
      <c r="BI343" s="7"/>
      <c r="BJ343" s="7"/>
      <c r="BK343" s="7"/>
      <c r="BL343" s="7"/>
      <c r="BM343" s="7"/>
      <c r="BN343" s="7"/>
    </row>
    <row r="344" spans="2:66" x14ac:dyDescent="0.3">
      <c r="B344" s="69"/>
      <c r="C344" s="57"/>
      <c r="D344" s="57"/>
      <c r="T344" s="48"/>
      <c r="U344" s="48"/>
      <c r="BI344" s="7"/>
      <c r="BJ344" s="7"/>
      <c r="BK344" s="7"/>
      <c r="BL344" s="7"/>
      <c r="BM344" s="7"/>
      <c r="BN344" s="7"/>
    </row>
    <row r="345" spans="2:66" x14ac:dyDescent="0.3">
      <c r="B345" s="69"/>
      <c r="C345" s="57"/>
      <c r="D345" s="57"/>
      <c r="T345" s="48"/>
      <c r="U345" s="48"/>
      <c r="BI345" s="7"/>
      <c r="BJ345" s="7"/>
      <c r="BK345" s="7"/>
      <c r="BL345" s="7"/>
      <c r="BM345" s="7"/>
      <c r="BN345" s="7"/>
    </row>
    <row r="346" spans="2:66" x14ac:dyDescent="0.3">
      <c r="B346" s="69"/>
      <c r="C346" s="57"/>
      <c r="D346" s="57"/>
      <c r="T346" s="48"/>
      <c r="U346" s="48"/>
      <c r="BI346" s="7"/>
      <c r="BJ346" s="7"/>
      <c r="BK346" s="7"/>
      <c r="BL346" s="7"/>
      <c r="BM346" s="7"/>
      <c r="BN346" s="7"/>
    </row>
    <row r="347" spans="2:66" x14ac:dyDescent="0.3">
      <c r="B347" s="69"/>
      <c r="C347" s="57"/>
      <c r="D347" s="57"/>
      <c r="T347" s="48"/>
      <c r="U347" s="48"/>
      <c r="BI347" s="7"/>
      <c r="BJ347" s="7"/>
      <c r="BK347" s="7"/>
      <c r="BL347" s="7"/>
      <c r="BM347" s="7"/>
      <c r="BN347" s="7"/>
    </row>
    <row r="348" spans="2:66" x14ac:dyDescent="0.3">
      <c r="B348" s="69"/>
      <c r="C348" s="57"/>
      <c r="D348" s="57"/>
      <c r="T348" s="48"/>
      <c r="BI348" s="7"/>
      <c r="BJ348" s="7"/>
      <c r="BK348" s="7"/>
      <c r="BL348" s="7"/>
      <c r="BM348" s="7"/>
      <c r="BN348" s="7"/>
    </row>
    <row r="349" spans="2:66" x14ac:dyDescent="0.3">
      <c r="B349" s="69"/>
      <c r="C349" s="57"/>
      <c r="D349" s="57"/>
      <c r="T349" s="48"/>
      <c r="BI349" s="7"/>
      <c r="BJ349" s="7"/>
      <c r="BK349" s="7"/>
      <c r="BL349" s="7"/>
      <c r="BM349" s="7"/>
      <c r="BN349" s="7"/>
    </row>
    <row r="350" spans="2:66" x14ac:dyDescent="0.3">
      <c r="B350" s="69"/>
      <c r="C350" s="57"/>
      <c r="D350" s="57"/>
      <c r="BI350" s="7"/>
      <c r="BJ350" s="7"/>
      <c r="BK350" s="7"/>
      <c r="BL350" s="7"/>
      <c r="BM350" s="7"/>
      <c r="BN350" s="7"/>
    </row>
    <row r="351" spans="2:66" x14ac:dyDescent="0.3">
      <c r="B351" s="69"/>
      <c r="C351" s="57"/>
      <c r="D351" s="57"/>
      <c r="BI351" s="7"/>
      <c r="BJ351" s="7"/>
      <c r="BK351" s="7"/>
      <c r="BL351" s="7"/>
      <c r="BM351" s="7"/>
      <c r="BN351" s="7"/>
    </row>
    <row r="352" spans="2:66" x14ac:dyDescent="0.3">
      <c r="B352" s="69"/>
      <c r="C352" s="57"/>
      <c r="D352" s="57"/>
      <c r="BI352" s="7"/>
      <c r="BJ352" s="7"/>
      <c r="BK352" s="7"/>
      <c r="BL352" s="7"/>
      <c r="BM352" s="7"/>
      <c r="BN352" s="7"/>
    </row>
    <row r="353" spans="2:66" x14ac:dyDescent="0.3">
      <c r="B353" s="69"/>
      <c r="C353" s="57"/>
      <c r="D353" s="57"/>
      <c r="BI353" s="7"/>
      <c r="BJ353" s="7"/>
      <c r="BK353" s="7"/>
      <c r="BL353" s="7"/>
      <c r="BM353" s="7"/>
      <c r="BN353" s="7"/>
    </row>
    <row r="354" spans="2:66" x14ac:dyDescent="0.3">
      <c r="B354" s="69"/>
      <c r="C354" s="57"/>
      <c r="D354" s="57"/>
      <c r="BI354" s="7"/>
      <c r="BJ354" s="7"/>
      <c r="BK354" s="7"/>
      <c r="BL354" s="7"/>
      <c r="BM354" s="7"/>
      <c r="BN354" s="7"/>
    </row>
    <row r="355" spans="2:66" x14ac:dyDescent="0.3">
      <c r="B355" s="69"/>
      <c r="C355" s="57"/>
      <c r="D355" s="57"/>
      <c r="BI355" s="7"/>
      <c r="BJ355" s="7"/>
      <c r="BK355" s="7"/>
      <c r="BL355" s="7"/>
      <c r="BM355" s="7"/>
      <c r="BN355" s="7"/>
    </row>
    <row r="356" spans="2:66" x14ac:dyDescent="0.3">
      <c r="B356" s="69"/>
      <c r="C356" s="57"/>
      <c r="D356" s="57"/>
      <c r="BI356" s="7"/>
      <c r="BJ356" s="7"/>
      <c r="BK356" s="7"/>
      <c r="BL356" s="7"/>
      <c r="BM356" s="7"/>
      <c r="BN356" s="7"/>
    </row>
    <row r="357" spans="2:66" x14ac:dyDescent="0.3">
      <c r="B357" s="69"/>
      <c r="C357" s="57"/>
      <c r="D357" s="57"/>
      <c r="BI357" s="7"/>
      <c r="BJ357" s="7"/>
      <c r="BK357" s="7"/>
      <c r="BL357" s="7"/>
      <c r="BM357" s="7"/>
      <c r="BN357" s="7"/>
    </row>
    <row r="358" spans="2:66" x14ac:dyDescent="0.3">
      <c r="B358" s="69"/>
      <c r="C358" s="57"/>
      <c r="D358" s="57"/>
      <c r="BI358" s="7"/>
      <c r="BJ358" s="7"/>
      <c r="BK358" s="7"/>
      <c r="BL358" s="7"/>
      <c r="BM358" s="7"/>
      <c r="BN358" s="7"/>
    </row>
    <row r="359" spans="2:66" x14ac:dyDescent="0.3">
      <c r="B359" s="69"/>
      <c r="C359" s="57"/>
      <c r="D359" s="57"/>
      <c r="BI359" s="7"/>
      <c r="BJ359" s="7"/>
      <c r="BK359" s="7"/>
      <c r="BL359" s="7"/>
      <c r="BM359" s="7"/>
      <c r="BN359" s="7"/>
    </row>
    <row r="360" spans="2:66" x14ac:dyDescent="0.3">
      <c r="B360" s="69"/>
      <c r="C360" s="57"/>
      <c r="D360" s="57"/>
    </row>
    <row r="361" spans="2:66" x14ac:dyDescent="0.3">
      <c r="B361" s="69"/>
      <c r="C361" s="57"/>
      <c r="D361" s="57"/>
    </row>
    <row r="362" spans="2:66" x14ac:dyDescent="0.3">
      <c r="B362" s="69"/>
      <c r="C362" s="57"/>
      <c r="D362" s="57"/>
    </row>
    <row r="363" spans="2:66" x14ac:dyDescent="0.3">
      <c r="B363" s="69"/>
      <c r="C363" s="57"/>
      <c r="D363" s="57"/>
    </row>
    <row r="364" spans="2:66" x14ac:dyDescent="0.3">
      <c r="B364" s="69"/>
      <c r="C364" s="57"/>
      <c r="D364" s="57"/>
    </row>
    <row r="365" spans="2:66" x14ac:dyDescent="0.3">
      <c r="B365" s="69"/>
      <c r="C365" s="57"/>
      <c r="D365" s="57"/>
    </row>
    <row r="366" spans="2:66" x14ac:dyDescent="0.3">
      <c r="B366" s="69"/>
      <c r="C366" s="57"/>
      <c r="D366" s="57"/>
    </row>
    <row r="367" spans="2:66" x14ac:dyDescent="0.3">
      <c r="B367" s="69"/>
      <c r="C367" s="57"/>
      <c r="D367" s="57"/>
    </row>
    <row r="368" spans="2:66" x14ac:dyDescent="0.3">
      <c r="B368" s="69"/>
      <c r="C368" s="57"/>
      <c r="D368" s="57"/>
    </row>
    <row r="369" spans="2:4" x14ac:dyDescent="0.3">
      <c r="B369" s="69"/>
      <c r="C369" s="57"/>
      <c r="D369" s="57"/>
    </row>
    <row r="370" spans="2:4" x14ac:dyDescent="0.3">
      <c r="B370" s="69"/>
      <c r="C370" s="57"/>
      <c r="D370" s="57"/>
    </row>
  </sheetData>
  <sortState xmlns:xlrd2="http://schemas.microsoft.com/office/spreadsheetml/2017/richdata2" ref="AN38:AN187">
    <sortCondition ref="AN38"/>
  </sortState>
  <mergeCells count="16">
    <mergeCell ref="B12:B13"/>
    <mergeCell ref="C12:D12"/>
    <mergeCell ref="F12:G12"/>
    <mergeCell ref="I12:J12"/>
    <mergeCell ref="L21:N21"/>
    <mergeCell ref="M18:N18"/>
    <mergeCell ref="L10:U10"/>
    <mergeCell ref="P12:Q12"/>
    <mergeCell ref="L20:N20"/>
    <mergeCell ref="L23:L25"/>
    <mergeCell ref="M25:N25"/>
    <mergeCell ref="W12:W13"/>
    <mergeCell ref="X12:Y12"/>
    <mergeCell ref="AG44:AH44"/>
    <mergeCell ref="S12:S13"/>
    <mergeCell ref="T12:U12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shapeId="8195" r:id="rId3">
          <objectPr defaultSize="0" autoPict="0" r:id="rId4">
            <anchor moveWithCells="1">
              <from>
                <xdr:col>27</xdr:col>
                <xdr:colOff>38100</xdr:colOff>
                <xdr:row>57</xdr:row>
                <xdr:rowOff>53340</xdr:rowOff>
              </from>
              <to>
                <xdr:col>32</xdr:col>
                <xdr:colOff>480060</xdr:colOff>
                <xdr:row>67</xdr:row>
                <xdr:rowOff>60960</xdr:rowOff>
              </to>
            </anchor>
          </objectPr>
        </oleObject>
      </mc:Choice>
      <mc:Fallback>
        <oleObject shapeId="8195" r:id="rId3"/>
      </mc:Fallback>
    </mc:AlternateContent>
    <mc:AlternateContent xmlns:mc="http://schemas.openxmlformats.org/markup-compatibility/2006">
      <mc:Choice Requires="x14">
        <oleObject shapeId="8196" r:id="rId5">
          <objectPr defaultSize="0" autoPict="0" r:id="rId6">
            <anchor moveWithCells="1">
              <from>
                <xdr:col>33</xdr:col>
                <xdr:colOff>91440</xdr:colOff>
                <xdr:row>46</xdr:row>
                <xdr:rowOff>15240</xdr:rowOff>
              </from>
              <to>
                <xdr:col>38</xdr:col>
                <xdr:colOff>144780</xdr:colOff>
                <xdr:row>58</xdr:row>
                <xdr:rowOff>144780</xdr:rowOff>
              </to>
            </anchor>
          </objectPr>
        </oleObject>
      </mc:Choice>
      <mc:Fallback>
        <oleObject shapeId="8196" r:id="rId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AW684"/>
  <sheetViews>
    <sheetView showGridLines="0" zoomScale="90" zoomScaleNormal="90" workbookViewId="0">
      <pane ySplit="11" topLeftCell="A12" activePane="bottomLeft" state="frozen"/>
      <selection pane="bottomLeft" activeCell="H23" sqref="H23"/>
    </sheetView>
  </sheetViews>
  <sheetFormatPr defaultRowHeight="14.4" x14ac:dyDescent="0.3"/>
  <cols>
    <col min="2" max="2" width="11.44140625" customWidth="1"/>
    <col min="3" max="3" width="9.109375" style="19" customWidth="1"/>
    <col min="4" max="4" width="11.44140625" customWidth="1"/>
    <col min="5" max="5" width="15.33203125" customWidth="1"/>
    <col min="6" max="6" width="11.33203125" customWidth="1"/>
    <col min="7" max="7" width="7.44140625" customWidth="1"/>
    <col min="8" max="8" width="11.33203125" customWidth="1"/>
    <col min="9" max="9" width="10.6640625" customWidth="1"/>
    <col min="10" max="10" width="0.88671875" customWidth="1"/>
    <col min="11" max="12" width="10.6640625" customWidth="1"/>
    <col min="13" max="13" width="12.33203125" customWidth="1"/>
    <col min="14" max="14" width="10.6640625" customWidth="1"/>
    <col min="15" max="15" width="1.109375" customWidth="1"/>
    <col min="16" max="16" width="14.44140625" customWidth="1"/>
    <col min="17" max="17" width="10.33203125" customWidth="1"/>
    <col min="18" max="18" width="1.109375" customWidth="1"/>
    <col min="19" max="19" width="10.109375" customWidth="1"/>
    <col min="20" max="20" width="10.109375" bestFit="1" customWidth="1"/>
    <col min="21" max="21" width="11.44140625" customWidth="1"/>
    <col min="22" max="22" width="7.6640625" customWidth="1"/>
  </cols>
  <sheetData>
    <row r="1" spans="1:49" x14ac:dyDescent="0.3">
      <c r="A1" s="147" t="s">
        <v>1</v>
      </c>
    </row>
    <row r="2" spans="1:49" x14ac:dyDescent="0.3">
      <c r="A2" s="148" t="s">
        <v>5852</v>
      </c>
      <c r="V2" s="18"/>
    </row>
    <row r="3" spans="1:49" x14ac:dyDescent="0.3">
      <c r="A3" s="150" t="str">
        <f>WACC!$A$3</f>
        <v>Data: 01/10/2020</v>
      </c>
      <c r="V3" s="18"/>
    </row>
    <row r="4" spans="1:49" ht="15" customHeight="1" x14ac:dyDescent="0.3">
      <c r="A4" s="267" t="s">
        <v>6268</v>
      </c>
      <c r="V4" s="18"/>
      <c r="W4" s="2"/>
    </row>
    <row r="5" spans="1:49" ht="10.8" customHeight="1" x14ac:dyDescent="0.3">
      <c r="M5" s="7"/>
      <c r="V5" s="18"/>
    </row>
    <row r="6" spans="1:49" ht="15.6" x14ac:dyDescent="0.3">
      <c r="B6" s="17" t="s">
        <v>5862</v>
      </c>
    </row>
    <row r="7" spans="1:49" x14ac:dyDescent="0.3">
      <c r="AI7" s="328"/>
    </row>
    <row r="8" spans="1:49" ht="15.75" customHeight="1" x14ac:dyDescent="0.3">
      <c r="B8" s="430" t="s">
        <v>5868</v>
      </c>
      <c r="C8" s="445" t="s">
        <v>15</v>
      </c>
      <c r="D8" s="445"/>
      <c r="E8" s="445"/>
      <c r="I8" s="430" t="s">
        <v>16</v>
      </c>
      <c r="K8" s="430" t="s">
        <v>19</v>
      </c>
      <c r="L8" s="430" t="s">
        <v>18</v>
      </c>
      <c r="M8" s="430" t="s">
        <v>20</v>
      </c>
      <c r="N8" s="430" t="s">
        <v>21</v>
      </c>
      <c r="P8" s="430" t="s">
        <v>26</v>
      </c>
      <c r="Q8" s="430" t="s">
        <v>6185</v>
      </c>
      <c r="R8" s="3"/>
      <c r="S8" s="430" t="s">
        <v>22</v>
      </c>
      <c r="T8" s="3"/>
      <c r="U8" s="91"/>
      <c r="V8" s="3"/>
      <c r="W8" s="3"/>
      <c r="X8" s="3"/>
      <c r="Y8" s="3"/>
      <c r="Z8" s="3"/>
      <c r="AI8" s="329"/>
    </row>
    <row r="9" spans="1:49" ht="24.75" customHeight="1" x14ac:dyDescent="0.3">
      <c r="B9" s="432"/>
      <c r="C9" s="27" t="s">
        <v>25</v>
      </c>
      <c r="D9" s="27" t="s">
        <v>17</v>
      </c>
      <c r="E9" s="27" t="s">
        <v>43</v>
      </c>
      <c r="I9" s="432"/>
      <c r="K9" s="432"/>
      <c r="L9" s="432"/>
      <c r="M9" s="432"/>
      <c r="N9" s="432"/>
      <c r="P9" s="432"/>
      <c r="Q9" s="432"/>
      <c r="S9" s="432"/>
      <c r="U9" s="2"/>
      <c r="AI9" s="339"/>
    </row>
    <row r="10" spans="1:49" ht="21.75" customHeight="1" x14ac:dyDescent="0.3">
      <c r="B10" s="164" t="s">
        <v>5863</v>
      </c>
      <c r="C10" s="166">
        <f>(C549/C29)^(1/10)-1</f>
        <v>7.2040355836861858E-2</v>
      </c>
      <c r="D10" s="166">
        <f>(1+AVERAGE(D29:D549))^52-1</f>
        <v>7.8352547769617198E-2</v>
      </c>
      <c r="E10" s="165">
        <f>(1+AVERAGE(E56:E576))^52-1</f>
        <v>0.1062771898682453</v>
      </c>
      <c r="F10" s="104"/>
      <c r="I10" s="164" t="s">
        <v>31</v>
      </c>
      <c r="K10" s="165">
        <f>AVERAGE(K55:K174)</f>
        <v>2.7552500000000004E-2</v>
      </c>
      <c r="L10" s="165">
        <f>AVERAGE(L55:L174)</f>
        <v>2.6004696658000859E-2</v>
      </c>
      <c r="M10" s="165">
        <f>(1+AVERAGE(M55:M174))^12-1</f>
        <v>1.7477113067324135E-2</v>
      </c>
      <c r="N10" s="165">
        <f>(1+AVERAGE(N55:N174))^12-1</f>
        <v>5.5671983774517431E-2</v>
      </c>
      <c r="P10" s="165">
        <f>AVERAGE(P55:P174)</f>
        <v>0.14193672902494328</v>
      </c>
      <c r="Q10" s="165">
        <f>AVERAGE(Q62:Q174)</f>
        <v>9.4077876106194697E-2</v>
      </c>
      <c r="R10" s="1"/>
      <c r="S10" s="165">
        <f>AVERAGE(S55:S174)</f>
        <v>3.759916666666669E-2</v>
      </c>
      <c r="T10" s="104" t="s">
        <v>123</v>
      </c>
      <c r="U10" s="7"/>
    </row>
    <row r="11" spans="1:49" ht="16.8" customHeight="1" x14ac:dyDescent="0.3">
      <c r="B11" s="167"/>
      <c r="C11" s="332" t="e">
        <f>SUM(C12:C576)-#REF!</f>
        <v>#REF!</v>
      </c>
      <c r="D11" s="168"/>
      <c r="E11" s="169"/>
      <c r="F11" s="10"/>
      <c r="I11" s="274" t="s">
        <v>31</v>
      </c>
      <c r="J11" s="275"/>
      <c r="K11" s="276">
        <f>AVERAGE(K151:K174)</f>
        <v>2.2537500000000005E-2</v>
      </c>
      <c r="L11" s="276">
        <f>AVERAGE(L151:L174)</f>
        <v>2.7861874999999998E-2</v>
      </c>
      <c r="M11" s="276">
        <f>(1+AVERAGE(M151:M174))^12-1</f>
        <v>1.4052638449180366E-2</v>
      </c>
      <c r="N11" s="276">
        <f>(1+AVERAGE(N151:N174))^12-1</f>
        <v>2.7695461711055192E-2</v>
      </c>
      <c r="O11" s="275"/>
      <c r="P11" s="276">
        <f>AVERAGE(P151:P174)</f>
        <v>9.9500000000000033E-2</v>
      </c>
      <c r="Q11" s="276">
        <f>AVERAGE(Q151:Q174)</f>
        <v>8.9275000000000007E-2</v>
      </c>
      <c r="R11" s="275"/>
      <c r="S11" s="276">
        <f>AVERAGE(S151:S174)</f>
        <v>4.8145833333333332E-2</v>
      </c>
      <c r="T11" s="225" t="s">
        <v>6184</v>
      </c>
      <c r="U11" s="7"/>
    </row>
    <row r="12" spans="1:49" x14ac:dyDescent="0.3">
      <c r="B12" s="30">
        <v>40119</v>
      </c>
      <c r="C12" s="24">
        <v>6835.4860349999999</v>
      </c>
      <c r="D12" s="23"/>
      <c r="I12" s="89">
        <v>39083</v>
      </c>
      <c r="K12" s="26"/>
      <c r="L12" s="26"/>
      <c r="M12" s="26"/>
      <c r="N12" s="26"/>
      <c r="P12" s="26">
        <v>0.15820000000000001</v>
      </c>
      <c r="Q12" s="443" t="s">
        <v>41</v>
      </c>
      <c r="S12" s="26">
        <v>8.2500000000000004E-2</v>
      </c>
      <c r="AU12" s="326" t="s">
        <v>6234</v>
      </c>
    </row>
    <row r="13" spans="1:49" x14ac:dyDescent="0.3">
      <c r="B13" s="30">
        <v>40126</v>
      </c>
      <c r="C13" s="24">
        <v>6937.3781250000002</v>
      </c>
      <c r="D13" s="23">
        <f>C13/C12-1</f>
        <v>1.4906341623445396E-2</v>
      </c>
      <c r="E13" s="26">
        <f t="shared" ref="E13:E76" si="0">IF(OR(D13&gt;($G$15+$G$16*$G$14),D13&lt;($G$15-$G$16*$G$14)),"",D13)</f>
        <v>1.4906341623445396E-2</v>
      </c>
      <c r="F13" s="223" t="s">
        <v>6182</v>
      </c>
      <c r="I13" s="89">
        <v>39114</v>
      </c>
      <c r="K13" s="26">
        <v>4.9299999999999997E-2</v>
      </c>
      <c r="L13" s="26">
        <v>1.8321052631578946E-2</v>
      </c>
      <c r="M13" s="26">
        <v>5.3503675598767231E-3</v>
      </c>
      <c r="N13" s="26">
        <v>4.4000000000000003E-3</v>
      </c>
      <c r="P13" s="26">
        <v>0.1532</v>
      </c>
      <c r="Q13" s="444"/>
      <c r="S13" s="26">
        <v>8.2500000000000004E-2</v>
      </c>
      <c r="U13" s="6"/>
      <c r="AU13" s="327">
        <f>Variáveis!$G$15</f>
        <v>1.4237607337651301E-3</v>
      </c>
      <c r="AV13" s="327">
        <f>AU13+2.576*Variáveis!$G$14</f>
        <v>4.8649918086891612E-2</v>
      </c>
      <c r="AW13" s="327">
        <f>AU13-2.576*Variáveis!$G$14</f>
        <v>-4.5802396619361356E-2</v>
      </c>
    </row>
    <row r="14" spans="1:49" x14ac:dyDescent="0.3">
      <c r="B14" s="30">
        <v>40133</v>
      </c>
      <c r="C14" s="24">
        <v>7140.3639649999996</v>
      </c>
      <c r="D14" s="23">
        <f t="shared" ref="D14:D28" si="1">C14/C13-1</f>
        <v>2.9259734202537802E-2</v>
      </c>
      <c r="E14" s="26">
        <f t="shared" si="0"/>
        <v>2.9259734202537802E-2</v>
      </c>
      <c r="F14" s="49" t="s">
        <v>27</v>
      </c>
      <c r="G14" s="52">
        <f>_xlfn.STDEV.P(D56:D576)</f>
        <v>1.8333135618449722E-2</v>
      </c>
      <c r="I14" s="89">
        <v>39142</v>
      </c>
      <c r="K14" s="26">
        <v>4.8099999999999997E-2</v>
      </c>
      <c r="L14" s="26">
        <v>1.8663636363636361E-2</v>
      </c>
      <c r="M14" s="26">
        <v>9.1056958510853381E-3</v>
      </c>
      <c r="N14" s="26">
        <v>3.7000000000000002E-3</v>
      </c>
      <c r="P14" s="26">
        <v>0.14990000000000001</v>
      </c>
      <c r="Q14" s="444"/>
      <c r="S14" s="26">
        <v>8.2500000000000004E-2</v>
      </c>
      <c r="U14" s="6"/>
      <c r="AU14" s="327">
        <f>Variáveis!$G$15</f>
        <v>1.4237607337651301E-3</v>
      </c>
      <c r="AV14" s="327">
        <f>AU14+2.576*Variáveis!$G$14</f>
        <v>4.8649918086891612E-2</v>
      </c>
      <c r="AW14" s="327">
        <f>AU14-2.576*Variáveis!$G$14</f>
        <v>-4.5802396619361356E-2</v>
      </c>
    </row>
    <row r="15" spans="1:49" x14ac:dyDescent="0.3">
      <c r="B15" s="30">
        <v>40140</v>
      </c>
      <c r="C15" s="24">
        <v>7169.8420900000001</v>
      </c>
      <c r="D15" s="23">
        <f t="shared" si="1"/>
        <v>4.1283784894570186E-3</v>
      </c>
      <c r="E15" s="26">
        <f t="shared" si="0"/>
        <v>4.1283784894570186E-3</v>
      </c>
      <c r="F15" s="50" t="s">
        <v>28</v>
      </c>
      <c r="G15" s="53">
        <f>AVERAGE(D56:D576)</f>
        <v>1.4237607337651301E-3</v>
      </c>
      <c r="I15" s="89">
        <v>39173</v>
      </c>
      <c r="K15" s="26">
        <v>4.9500000000000002E-2</v>
      </c>
      <c r="L15" s="26">
        <v>1.5469999999999999E-2</v>
      </c>
      <c r="M15" s="26">
        <v>6.4961626865089883E-3</v>
      </c>
      <c r="N15" s="26">
        <v>2.5000000000000001E-3</v>
      </c>
      <c r="P15" s="26">
        <v>0.1477</v>
      </c>
      <c r="S15" s="26">
        <v>8.2500000000000004E-2</v>
      </c>
      <c r="U15" s="6"/>
      <c r="AU15" s="327">
        <f>Variáveis!$G$15</f>
        <v>1.4237607337651301E-3</v>
      </c>
      <c r="AV15" s="327">
        <f>AU15+2.576*Variáveis!$G$14</f>
        <v>4.8649918086891612E-2</v>
      </c>
      <c r="AW15" s="327">
        <f>AU15-2.576*Variáveis!$G$14</f>
        <v>-4.5802396619361356E-2</v>
      </c>
    </row>
    <row r="16" spans="1:49" x14ac:dyDescent="0.3">
      <c r="B16" s="30">
        <v>40147</v>
      </c>
      <c r="C16" s="24">
        <v>7141.2073975000003</v>
      </c>
      <c r="D16" s="23">
        <f t="shared" si="1"/>
        <v>-3.9937689199511794E-3</v>
      </c>
      <c r="E16" s="26">
        <f t="shared" si="0"/>
        <v>-3.9937689199511794E-3</v>
      </c>
      <c r="F16" s="50" t="s">
        <v>29</v>
      </c>
      <c r="G16" s="54">
        <v>2.5760000000000001</v>
      </c>
      <c r="I16" s="89">
        <v>39203</v>
      </c>
      <c r="K16" s="26">
        <v>4.9800000000000004E-2</v>
      </c>
      <c r="L16" s="26">
        <v>1.4786363636363637E-2</v>
      </c>
      <c r="M16" s="26">
        <v>6.110718674704696E-3</v>
      </c>
      <c r="N16" s="26">
        <v>2.8000000000000004E-3</v>
      </c>
      <c r="P16" s="26">
        <v>0.1474</v>
      </c>
      <c r="S16" s="26">
        <v>8.2500000000000004E-2</v>
      </c>
      <c r="U16" s="6"/>
      <c r="AU16" s="327">
        <f>Variáveis!$G$15</f>
        <v>1.4237607337651301E-3</v>
      </c>
      <c r="AV16" s="327">
        <f>AU16+2.576*Variáveis!$G$14</f>
        <v>4.8649918086891612E-2</v>
      </c>
      <c r="AW16" s="327">
        <f>AU16-2.576*Variáveis!$G$14</f>
        <v>-4.5802396619361356E-2</v>
      </c>
    </row>
    <row r="17" spans="2:49" x14ac:dyDescent="0.3">
      <c r="B17" s="30">
        <v>40154</v>
      </c>
      <c r="C17" s="24">
        <v>7185.9979492000002</v>
      </c>
      <c r="D17" s="23">
        <f t="shared" si="1"/>
        <v>6.2721258754758757E-3</v>
      </c>
      <c r="E17" s="26">
        <f t="shared" si="0"/>
        <v>6.2721258754758757E-3</v>
      </c>
      <c r="F17" s="51" t="s">
        <v>30</v>
      </c>
      <c r="G17" s="55">
        <f>COUNTIF(E56:E576,"")/(521)</f>
        <v>1.9193857965451054E-2</v>
      </c>
      <c r="I17" s="89">
        <v>39234</v>
      </c>
      <c r="K17" s="26">
        <v>5.2900000000000003E-2</v>
      </c>
      <c r="L17" s="26">
        <v>1.4709523809523809E-2</v>
      </c>
      <c r="M17" s="26">
        <v>1.9379751766057662E-3</v>
      </c>
      <c r="N17" s="26">
        <v>2.8000000000000004E-3</v>
      </c>
      <c r="P17" s="26">
        <v>0.14230000000000001</v>
      </c>
      <c r="S17" s="26">
        <v>8.2500000000000004E-2</v>
      </c>
      <c r="U17" s="6"/>
      <c r="AU17" s="327">
        <f>Variáveis!$G$15</f>
        <v>1.4237607337651301E-3</v>
      </c>
      <c r="AV17" s="327">
        <f>AU17+2.576*Variáveis!$G$14</f>
        <v>4.8649918086891612E-2</v>
      </c>
      <c r="AW17" s="327">
        <f>AU17-2.576*Variáveis!$G$14</f>
        <v>-4.5802396619361356E-2</v>
      </c>
    </row>
    <row r="18" spans="2:49" x14ac:dyDescent="0.3">
      <c r="B18" s="30">
        <v>40161</v>
      </c>
      <c r="C18" s="24">
        <v>7107.9980467999994</v>
      </c>
      <c r="D18" s="23">
        <f t="shared" si="1"/>
        <v>-1.0854428703070296E-2</v>
      </c>
      <c r="E18" s="26">
        <f t="shared" si="0"/>
        <v>-1.0854428703070296E-2</v>
      </c>
      <c r="I18" s="89">
        <v>39264</v>
      </c>
      <c r="K18" s="26">
        <v>5.1900000000000002E-2</v>
      </c>
      <c r="L18" s="26">
        <v>1.6942857142857141E-2</v>
      </c>
      <c r="M18" s="26">
        <v>-2.543772078021922E-4</v>
      </c>
      <c r="N18" s="26">
        <v>2.3999999999999998E-3</v>
      </c>
      <c r="P18" s="26">
        <v>0.1444</v>
      </c>
      <c r="S18" s="26">
        <v>8.2500000000000004E-2</v>
      </c>
      <c r="U18" s="6"/>
      <c r="AU18" s="327">
        <f>Variáveis!$G$15</f>
        <v>1.4237607337651301E-3</v>
      </c>
      <c r="AV18" s="327">
        <f>AU18+2.576*Variáveis!$G$14</f>
        <v>4.8649918086891612E-2</v>
      </c>
      <c r="AW18" s="327">
        <f>AU18-2.576*Variáveis!$G$14</f>
        <v>-4.5802396619361356E-2</v>
      </c>
    </row>
    <row r="19" spans="2:49" x14ac:dyDescent="0.3">
      <c r="B19" s="30">
        <v>40168</v>
      </c>
      <c r="C19" s="24">
        <v>7123.8599608000004</v>
      </c>
      <c r="D19" s="23">
        <f t="shared" si="1"/>
        <v>2.2315585760666057E-3</v>
      </c>
      <c r="E19" s="26">
        <f t="shared" si="0"/>
        <v>2.2315585760666057E-3</v>
      </c>
      <c r="I19" s="89">
        <v>39295</v>
      </c>
      <c r="K19" s="26">
        <v>0.05</v>
      </c>
      <c r="L19" s="26">
        <v>2.0139130434782611E-2</v>
      </c>
      <c r="M19" s="26">
        <v>-1.8339022270870142E-3</v>
      </c>
      <c r="N19" s="26">
        <v>4.6999999999999993E-3</v>
      </c>
      <c r="P19" s="26">
        <v>0.1421</v>
      </c>
      <c r="S19" s="26">
        <v>8.2500000000000004E-2</v>
      </c>
      <c r="U19" s="6"/>
      <c r="AU19" s="327">
        <f>Variáveis!$G$15</f>
        <v>1.4237607337651301E-3</v>
      </c>
      <c r="AV19" s="327">
        <f>AU19+2.576*Variáveis!$G$14</f>
        <v>4.8649918086891612E-2</v>
      </c>
      <c r="AW19" s="327">
        <f>AU19-2.576*Variáveis!$G$14</f>
        <v>-4.5802396619361356E-2</v>
      </c>
    </row>
    <row r="20" spans="2:49" x14ac:dyDescent="0.3">
      <c r="B20" s="30">
        <v>40175</v>
      </c>
      <c r="C20" s="24">
        <v>7229.40515125</v>
      </c>
      <c r="D20" s="23">
        <f t="shared" si="1"/>
        <v>1.4815730661576154E-2</v>
      </c>
      <c r="E20" s="26">
        <f t="shared" si="0"/>
        <v>1.4815730661576154E-2</v>
      </c>
      <c r="I20" s="89">
        <v>39326</v>
      </c>
      <c r="K20" s="26">
        <v>4.8399999999999999E-2</v>
      </c>
      <c r="L20" s="26">
        <v>1.9089473684210528E-2</v>
      </c>
      <c r="M20" s="26">
        <v>2.755907405358915E-3</v>
      </c>
      <c r="N20" s="26">
        <v>1.8E-3</v>
      </c>
      <c r="P20" s="26">
        <v>0.1426</v>
      </c>
      <c r="S20" s="26">
        <v>8.0299999999999996E-2</v>
      </c>
      <c r="U20" s="6"/>
      <c r="AU20" s="327">
        <f>Variáveis!$G$15</f>
        <v>1.4237607337651301E-3</v>
      </c>
      <c r="AV20" s="327">
        <f>AU20+2.576*Variáveis!$G$14</f>
        <v>4.8649918086891612E-2</v>
      </c>
      <c r="AW20" s="327">
        <f>AU20-2.576*Variáveis!$G$14</f>
        <v>-4.5802396619361356E-2</v>
      </c>
    </row>
    <row r="21" spans="2:49" x14ac:dyDescent="0.3">
      <c r="B21" s="30">
        <v>40182</v>
      </c>
      <c r="C21" s="24">
        <v>7251.2825924999997</v>
      </c>
      <c r="D21" s="23">
        <f t="shared" si="1"/>
        <v>3.0261744628072851E-3</v>
      </c>
      <c r="E21" s="26">
        <f t="shared" si="0"/>
        <v>3.0261744628072851E-3</v>
      </c>
      <c r="I21" s="89">
        <v>39356</v>
      </c>
      <c r="K21" s="26">
        <v>4.8300000000000003E-2</v>
      </c>
      <c r="L21" s="26">
        <v>1.7013636363636363E-2</v>
      </c>
      <c r="M21" s="26">
        <v>2.1391913281212371E-3</v>
      </c>
      <c r="N21" s="26">
        <v>3.0000000000000001E-3</v>
      </c>
      <c r="P21" s="26">
        <v>0.13600000000000001</v>
      </c>
      <c r="Q21" s="4"/>
      <c r="S21" s="26">
        <v>7.7399999999999997E-2</v>
      </c>
      <c r="U21" s="6"/>
      <c r="AU21" s="327">
        <f>Variáveis!$G$15</f>
        <v>1.4237607337651301E-3</v>
      </c>
      <c r="AV21" s="327">
        <f>AU21+2.576*Variáveis!$G$14</f>
        <v>4.8649918086891612E-2</v>
      </c>
      <c r="AW21" s="327">
        <f>AU21-2.576*Variáveis!$G$14</f>
        <v>-4.5802396619361356E-2</v>
      </c>
    </row>
    <row r="22" spans="2:49" x14ac:dyDescent="0.3">
      <c r="B22" s="30">
        <v>40189</v>
      </c>
      <c r="C22" s="24">
        <v>7400.1800781999991</v>
      </c>
      <c r="D22" s="23">
        <f t="shared" si="1"/>
        <v>2.0533951587268673E-2</v>
      </c>
      <c r="E22" s="26">
        <f t="shared" si="0"/>
        <v>2.0533951587268673E-2</v>
      </c>
      <c r="I22" s="89">
        <v>39387</v>
      </c>
      <c r="K22" s="26">
        <v>4.5599999999999995E-2</v>
      </c>
      <c r="L22" s="26">
        <v>2.1149999999999999E-2</v>
      </c>
      <c r="M22" s="26">
        <v>5.9396178734156813E-3</v>
      </c>
      <c r="N22" s="26">
        <v>3.8E-3</v>
      </c>
      <c r="P22" s="26">
        <v>0.13720000000000002</v>
      </c>
      <c r="Q22" s="4"/>
      <c r="S22" s="26">
        <v>7.4999999999999997E-2</v>
      </c>
      <c r="T22" s="5"/>
      <c r="U22" s="6"/>
      <c r="AU22" s="327">
        <f>Variáveis!$G$15</f>
        <v>1.4237607337651301E-3</v>
      </c>
      <c r="AV22" s="327">
        <f>AU22+2.576*Variáveis!$G$14</f>
        <v>4.8649918086891612E-2</v>
      </c>
      <c r="AW22" s="327">
        <f>AU22-2.576*Variáveis!$G$14</f>
        <v>-4.5802396619361356E-2</v>
      </c>
    </row>
    <row r="23" spans="2:49" x14ac:dyDescent="0.3">
      <c r="B23" s="30">
        <v>40196</v>
      </c>
      <c r="C23" s="24">
        <v>7401.4750977499998</v>
      </c>
      <c r="D23" s="23">
        <f t="shared" si="1"/>
        <v>1.749983833252422E-4</v>
      </c>
      <c r="E23" s="26">
        <f t="shared" si="0"/>
        <v>1.749983833252422E-4</v>
      </c>
      <c r="I23" s="89">
        <v>39417</v>
      </c>
      <c r="K23" s="26">
        <v>4.5700000000000005E-2</v>
      </c>
      <c r="L23" s="26">
        <v>2.1509999999999998E-2</v>
      </c>
      <c r="M23" s="26">
        <v>-6.7086312964781403E-4</v>
      </c>
      <c r="N23" s="26">
        <v>7.4000000000000003E-3</v>
      </c>
      <c r="P23" s="26">
        <v>0.13789999999999999</v>
      </c>
      <c r="S23" s="26">
        <v>7.3300000000000004E-2</v>
      </c>
      <c r="U23" s="6"/>
      <c r="AU23" s="327">
        <f>Variáveis!$G$15</f>
        <v>1.4237607337651301E-3</v>
      </c>
      <c r="AV23" s="327">
        <f>AU23+2.576*Variáveis!$G$14</f>
        <v>4.8649918086891612E-2</v>
      </c>
      <c r="AW23" s="327">
        <f>AU23-2.576*Variáveis!$G$14</f>
        <v>-4.5802396619361356E-2</v>
      </c>
    </row>
    <row r="24" spans="2:49" x14ac:dyDescent="0.3">
      <c r="B24" s="30">
        <v>40203</v>
      </c>
      <c r="C24" s="24">
        <v>7210.3419922000003</v>
      </c>
      <c r="D24" s="23">
        <f t="shared" si="1"/>
        <v>-2.5823650424508293E-2</v>
      </c>
      <c r="E24" s="26">
        <f t="shared" si="0"/>
        <v>-2.5823650424508293E-2</v>
      </c>
      <c r="I24" s="89">
        <v>39448</v>
      </c>
      <c r="K24" s="26">
        <v>4.3499999999999997E-2</v>
      </c>
      <c r="L24" s="26">
        <v>2.4299999999999999E-2</v>
      </c>
      <c r="M24" s="26">
        <v>4.9705764726046819E-3</v>
      </c>
      <c r="N24" s="26">
        <v>5.4000000000000003E-3</v>
      </c>
      <c r="P24" s="26">
        <v>0.14349999999999999</v>
      </c>
      <c r="Q24" s="4"/>
      <c r="S24" s="26">
        <v>6.9800000000000001E-2</v>
      </c>
      <c r="U24" s="6"/>
      <c r="AU24" s="327">
        <f>Variáveis!$G$15</f>
        <v>1.4237607337651301E-3</v>
      </c>
      <c r="AV24" s="327">
        <f>AU24+2.576*Variáveis!$G$14</f>
        <v>4.8649918086891612E-2</v>
      </c>
      <c r="AW24" s="327">
        <f>AU24-2.576*Variáveis!$G$14</f>
        <v>-4.5802396619361356E-2</v>
      </c>
    </row>
    <row r="25" spans="2:49" x14ac:dyDescent="0.3">
      <c r="B25" s="30">
        <v>40210</v>
      </c>
      <c r="C25" s="24">
        <v>6982.5859372000004</v>
      </c>
      <c r="D25" s="23">
        <f t="shared" si="1"/>
        <v>-3.1587413640903783E-2</v>
      </c>
      <c r="E25" s="26">
        <f t="shared" si="0"/>
        <v>-3.1587413640903783E-2</v>
      </c>
      <c r="I25" s="89">
        <v>39479</v>
      </c>
      <c r="K25" s="26">
        <v>4.4900000000000002E-2</v>
      </c>
      <c r="L25" s="26">
        <v>2.5660000000000002E-2</v>
      </c>
      <c r="M25" s="26">
        <v>2.9041121849535667E-3</v>
      </c>
      <c r="N25" s="26">
        <v>4.8999999999999998E-3</v>
      </c>
      <c r="P25" s="26">
        <v>0.1424</v>
      </c>
      <c r="S25" s="26">
        <v>0.06</v>
      </c>
      <c r="U25" s="6"/>
      <c r="AU25" s="327">
        <f>Variáveis!$G$15</f>
        <v>1.4237607337651301E-3</v>
      </c>
      <c r="AV25" s="327">
        <f>AU25+2.576*Variáveis!$G$14</f>
        <v>4.8649918086891612E-2</v>
      </c>
      <c r="AW25" s="327">
        <f>AU25-2.576*Variáveis!$G$14</f>
        <v>-4.5802396619361356E-2</v>
      </c>
    </row>
    <row r="26" spans="2:49" x14ac:dyDescent="0.3">
      <c r="B26" s="30">
        <v>40217</v>
      </c>
      <c r="C26" s="24">
        <v>6885.7080076000002</v>
      </c>
      <c r="D26" s="23">
        <f t="shared" si="1"/>
        <v>-1.3874219446964431E-2</v>
      </c>
      <c r="E26" s="26">
        <f t="shared" si="0"/>
        <v>-1.3874219446964431E-2</v>
      </c>
      <c r="I26" s="89">
        <v>39508</v>
      </c>
      <c r="K26" s="26">
        <v>4.36E-2</v>
      </c>
      <c r="L26" s="26">
        <v>2.7625E-2</v>
      </c>
      <c r="M26" s="26">
        <v>8.6682129309896272E-3</v>
      </c>
      <c r="N26" s="26">
        <v>4.7999999999999996E-3</v>
      </c>
      <c r="P26" s="26">
        <v>0.14099999999999999</v>
      </c>
      <c r="S26" s="26">
        <v>5.6600000000000004E-2</v>
      </c>
      <c r="U26" s="6"/>
      <c r="AU26" s="327">
        <f>Variáveis!$G$15</f>
        <v>1.4237607337651301E-3</v>
      </c>
      <c r="AV26" s="327">
        <f>AU26+2.576*Variáveis!$G$14</f>
        <v>4.8649918086891612E-2</v>
      </c>
      <c r="AW26" s="327">
        <f>AU26-2.576*Variáveis!$G$14</f>
        <v>-4.5802396619361356E-2</v>
      </c>
    </row>
    <row r="27" spans="2:49" x14ac:dyDescent="0.3">
      <c r="B27" s="30">
        <v>40224</v>
      </c>
      <c r="C27" s="24">
        <v>6856.8901367500002</v>
      </c>
      <c r="D27" s="23">
        <f t="shared" si="1"/>
        <v>-4.1851717816370204E-3</v>
      </c>
      <c r="E27" s="26">
        <f t="shared" si="0"/>
        <v>-4.1851717816370204E-3</v>
      </c>
      <c r="I27" s="89">
        <v>39539</v>
      </c>
      <c r="K27" s="26">
        <v>4.4400000000000002E-2</v>
      </c>
      <c r="L27" s="26">
        <v>2.4404545454545453E-2</v>
      </c>
      <c r="M27" s="26">
        <v>6.0647783897194163E-3</v>
      </c>
      <c r="N27" s="26">
        <v>5.5000000000000005E-3</v>
      </c>
      <c r="P27" s="26">
        <v>0.14679999999999999</v>
      </c>
      <c r="S27" s="26">
        <v>5.2400000000000002E-2</v>
      </c>
      <c r="U27" s="6"/>
      <c r="AU27" s="327">
        <f>Variáveis!$G$15</f>
        <v>1.4237607337651301E-3</v>
      </c>
      <c r="AV27" s="327">
        <f>AU27+2.576*Variáveis!$G$14</f>
        <v>4.8649918086891612E-2</v>
      </c>
      <c r="AW27" s="327">
        <f>AU27-2.576*Variáveis!$G$14</f>
        <v>-4.5802396619361356E-2</v>
      </c>
    </row>
    <row r="28" spans="2:49" x14ac:dyDescent="0.3">
      <c r="B28" s="30">
        <v>40231</v>
      </c>
      <c r="C28" s="24">
        <v>7058.1419922000005</v>
      </c>
      <c r="D28" s="23">
        <f t="shared" si="1"/>
        <v>2.9350310627171305E-2</v>
      </c>
      <c r="E28" s="26">
        <f t="shared" si="0"/>
        <v>2.9350310627171305E-2</v>
      </c>
      <c r="I28" s="89">
        <v>39569</v>
      </c>
      <c r="K28" s="26">
        <v>4.5999999999999999E-2</v>
      </c>
      <c r="L28" s="26">
        <v>2.0485714285714288E-2</v>
      </c>
      <c r="M28" s="26">
        <v>8.4208860317562806E-3</v>
      </c>
      <c r="N28" s="26">
        <v>7.9000000000000008E-3</v>
      </c>
      <c r="P28" s="26">
        <v>0.15289999999999998</v>
      </c>
      <c r="S28" s="26">
        <v>0.05</v>
      </c>
      <c r="U28" s="6"/>
      <c r="AU28" s="327">
        <f>Variáveis!$G$15</f>
        <v>1.4237607337651301E-3</v>
      </c>
      <c r="AV28" s="327">
        <f>AU28+2.576*Variáveis!$G$14</f>
        <v>4.8649918086891612E-2</v>
      </c>
      <c r="AW28" s="327">
        <f>AU28-2.576*Variáveis!$G$14</f>
        <v>-4.5802396619361356E-2</v>
      </c>
    </row>
    <row r="29" spans="2:49" x14ac:dyDescent="0.3">
      <c r="B29" s="30">
        <v>40238</v>
      </c>
      <c r="C29" s="24">
        <v>7030.9020508000003</v>
      </c>
      <c r="D29" s="23">
        <f>C29/C28-1</f>
        <v>-3.8593643242234021E-3</v>
      </c>
      <c r="E29" s="26">
        <f t="shared" si="0"/>
        <v>-3.8593643242234021E-3</v>
      </c>
      <c r="I29" s="89">
        <v>39600</v>
      </c>
      <c r="K29" s="26">
        <v>4.7400000000000005E-2</v>
      </c>
      <c r="L29" s="26">
        <v>1.9523809523809523E-2</v>
      </c>
      <c r="M29" s="26">
        <v>1.0076996934894167E-2</v>
      </c>
      <c r="N29" s="26">
        <v>7.4000000000000003E-3</v>
      </c>
      <c r="P29" s="26">
        <v>0.16210000000000002</v>
      </c>
      <c r="S29" s="26">
        <v>0.05</v>
      </c>
      <c r="U29" s="6"/>
      <c r="AU29" s="327">
        <f>Variáveis!$G$15</f>
        <v>1.4237607337651301E-3</v>
      </c>
      <c r="AV29" s="327">
        <f>AU29+2.576*Variáveis!$G$14</f>
        <v>4.8649918086891612E-2</v>
      </c>
      <c r="AW29" s="327">
        <f>AU29-2.576*Variáveis!$G$14</f>
        <v>-4.5802396619361356E-2</v>
      </c>
    </row>
    <row r="30" spans="2:49" x14ac:dyDescent="0.3">
      <c r="B30" s="30">
        <v>40245</v>
      </c>
      <c r="C30" s="24">
        <v>7211.5080078000001</v>
      </c>
      <c r="D30" s="23">
        <f t="shared" ref="D30:D93" si="2">C30/C29-1</f>
        <v>2.5687451723132693E-2</v>
      </c>
      <c r="E30" s="26">
        <f t="shared" si="0"/>
        <v>2.5687451723132693E-2</v>
      </c>
      <c r="I30" s="89">
        <v>39630</v>
      </c>
      <c r="K30" s="26">
        <v>4.6199999999999998E-2</v>
      </c>
      <c r="L30" s="26">
        <v>2.3218181818181818E-2</v>
      </c>
      <c r="M30" s="26">
        <v>5.2510111281218741E-3</v>
      </c>
      <c r="N30" s="26">
        <v>5.3E-3</v>
      </c>
      <c r="P30" s="26">
        <v>0.16420000000000001</v>
      </c>
      <c r="S30" s="26">
        <v>0.05</v>
      </c>
      <c r="U30" s="6"/>
      <c r="AU30" s="327">
        <f>Variáveis!$G$15</f>
        <v>1.4237607337651301E-3</v>
      </c>
      <c r="AV30" s="327">
        <f>AU30+2.576*Variáveis!$G$14</f>
        <v>4.8649918086891612E-2</v>
      </c>
      <c r="AW30" s="327">
        <f>AU30-2.576*Variáveis!$G$14</f>
        <v>-4.5802396619361356E-2</v>
      </c>
    </row>
    <row r="31" spans="2:49" x14ac:dyDescent="0.3">
      <c r="B31" s="30">
        <v>40252</v>
      </c>
      <c r="C31" s="24">
        <v>7337.7480469999991</v>
      </c>
      <c r="D31" s="23">
        <f t="shared" si="2"/>
        <v>1.7505359359437422E-2</v>
      </c>
      <c r="E31" s="26">
        <f t="shared" si="0"/>
        <v>1.7505359359437422E-2</v>
      </c>
      <c r="I31" s="89">
        <v>39661</v>
      </c>
      <c r="K31" s="26">
        <v>4.53E-2</v>
      </c>
      <c r="L31" s="26">
        <v>2.3599999999999999E-2</v>
      </c>
      <c r="M31" s="26">
        <v>-3.9915622556417896E-3</v>
      </c>
      <c r="N31" s="26">
        <v>2.8000000000000004E-3</v>
      </c>
      <c r="P31" s="26">
        <v>0.1678</v>
      </c>
      <c r="S31" s="26">
        <v>0.05</v>
      </c>
      <c r="U31" s="6"/>
      <c r="AU31" s="327">
        <f>Variáveis!$G$15</f>
        <v>1.4237607337651301E-3</v>
      </c>
      <c r="AV31" s="327">
        <f>AU31+2.576*Variáveis!$G$14</f>
        <v>4.8649918086891612E-2</v>
      </c>
      <c r="AW31" s="327">
        <f>AU31-2.576*Variáveis!$G$14</f>
        <v>-4.5802396619361356E-2</v>
      </c>
    </row>
    <row r="32" spans="2:49" x14ac:dyDescent="0.3">
      <c r="B32" s="30">
        <v>40259</v>
      </c>
      <c r="C32" s="24">
        <v>7430.0540039999996</v>
      </c>
      <c r="D32" s="23">
        <f t="shared" si="2"/>
        <v>1.2579602952944136E-2</v>
      </c>
      <c r="E32" s="26">
        <f t="shared" si="0"/>
        <v>1.2579602952944136E-2</v>
      </c>
      <c r="I32" s="89">
        <v>39692</v>
      </c>
      <c r="K32" s="26">
        <v>4.3200000000000002E-2</v>
      </c>
      <c r="L32" s="26">
        <v>2.9133333333333331E-2</v>
      </c>
      <c r="M32" s="26">
        <v>-1.3830185406644713E-3</v>
      </c>
      <c r="N32" s="26">
        <v>2.5999999999999999E-3</v>
      </c>
      <c r="P32" s="26">
        <v>0.17460000000000001</v>
      </c>
      <c r="S32" s="26">
        <v>0.05</v>
      </c>
      <c r="U32" s="6"/>
      <c r="AU32" s="327">
        <f>Variáveis!$G$15</f>
        <v>1.4237607337651301E-3</v>
      </c>
      <c r="AV32" s="327">
        <f>AU32+2.576*Variáveis!$G$14</f>
        <v>4.8649918086891612E-2</v>
      </c>
      <c r="AW32" s="327">
        <f>AU32-2.576*Variáveis!$G$14</f>
        <v>-4.5802396619361356E-2</v>
      </c>
    </row>
    <row r="33" spans="2:49" x14ac:dyDescent="0.3">
      <c r="B33" s="30">
        <v>40266</v>
      </c>
      <c r="C33" s="24">
        <v>7428.2200193999988</v>
      </c>
      <c r="D33" s="23">
        <f t="shared" si="2"/>
        <v>-2.4683327994834414E-4</v>
      </c>
      <c r="E33" s="26">
        <f t="shared" si="0"/>
        <v>-2.4683327994834414E-4</v>
      </c>
      <c r="I33" s="89">
        <v>39722</v>
      </c>
      <c r="K33" s="26">
        <v>4.4500000000000005E-2</v>
      </c>
      <c r="L33" s="26">
        <v>4.9104545454545456E-2</v>
      </c>
      <c r="M33" s="26">
        <v>-1.010133328457874E-2</v>
      </c>
      <c r="N33" s="26">
        <v>4.5000000000000005E-3</v>
      </c>
      <c r="P33" s="26">
        <v>0.1925</v>
      </c>
      <c r="S33" s="26">
        <v>4.5599999999999995E-2</v>
      </c>
      <c r="U33" s="6"/>
      <c r="AU33" s="327">
        <f>Variáveis!$G$15</f>
        <v>1.4237607337651301E-3</v>
      </c>
      <c r="AV33" s="327">
        <f>AU33+2.576*Variáveis!$G$14</f>
        <v>4.8649918086891612E-2</v>
      </c>
      <c r="AW33" s="327">
        <f>AU33-2.576*Variáveis!$G$14</f>
        <v>-4.5802396619361356E-2</v>
      </c>
    </row>
    <row r="34" spans="2:49" x14ac:dyDescent="0.3">
      <c r="B34" s="30">
        <v>40273</v>
      </c>
      <c r="C34" s="24">
        <v>7512.1250002500001</v>
      </c>
      <c r="D34" s="23">
        <f t="shared" si="2"/>
        <v>1.129543559976276E-2</v>
      </c>
      <c r="E34" s="26">
        <f t="shared" si="0"/>
        <v>1.129543559976276E-2</v>
      </c>
      <c r="I34" s="89">
        <v>39753</v>
      </c>
      <c r="K34" s="26">
        <v>4.2699999999999995E-2</v>
      </c>
      <c r="L34" s="26">
        <v>4.6938888888888891E-2</v>
      </c>
      <c r="M34" s="26">
        <v>-1.9152895328595876E-2</v>
      </c>
      <c r="N34" s="26">
        <v>3.5999999999999999E-3</v>
      </c>
      <c r="P34" s="26">
        <v>0.20749999999999999</v>
      </c>
      <c r="S34" s="26">
        <v>0.04</v>
      </c>
      <c r="U34" s="6"/>
      <c r="AU34" s="327">
        <f>Variáveis!$G$15</f>
        <v>1.4237607337651301E-3</v>
      </c>
      <c r="AV34" s="327">
        <f>AU34+2.576*Variáveis!$G$14</f>
        <v>4.8649918086891612E-2</v>
      </c>
      <c r="AW34" s="327">
        <f>AU34-2.576*Variáveis!$G$14</f>
        <v>-4.5802396619361356E-2</v>
      </c>
    </row>
    <row r="35" spans="2:49" x14ac:dyDescent="0.3">
      <c r="B35" s="30">
        <v>40280</v>
      </c>
      <c r="C35" s="24">
        <v>7597.35</v>
      </c>
      <c r="D35" s="23">
        <f t="shared" si="2"/>
        <v>1.1344992228851991E-2</v>
      </c>
      <c r="E35" s="26">
        <f t="shared" si="0"/>
        <v>1.1344992228851991E-2</v>
      </c>
      <c r="I35" s="89">
        <v>39783</v>
      </c>
      <c r="K35" s="26">
        <v>3.1800000000000002E-2</v>
      </c>
      <c r="L35" s="26">
        <v>4.7854545454545455E-2</v>
      </c>
      <c r="M35" s="26">
        <v>-1.0342473814287434E-2</v>
      </c>
      <c r="N35" s="26">
        <v>2.8000000000000004E-3</v>
      </c>
      <c r="P35" s="26">
        <v>0.21780000000000002</v>
      </c>
      <c r="S35" s="26">
        <v>3.61E-2</v>
      </c>
      <c r="U35" s="6"/>
      <c r="AU35" s="327">
        <f>Variáveis!$G$15</f>
        <v>1.4237607337651301E-3</v>
      </c>
      <c r="AV35" s="327">
        <f>AU35+2.576*Variáveis!$G$14</f>
        <v>4.8649918086891612E-2</v>
      </c>
      <c r="AW35" s="327">
        <f>AU35-2.576*Variáveis!$G$14</f>
        <v>-4.5802396619361356E-2</v>
      </c>
    </row>
    <row r="36" spans="2:49" x14ac:dyDescent="0.3">
      <c r="B36" s="30">
        <v>40287</v>
      </c>
      <c r="C36" s="24">
        <v>7653.6300782000008</v>
      </c>
      <c r="D36" s="23">
        <f t="shared" si="2"/>
        <v>7.4078564499464594E-3</v>
      </c>
      <c r="E36" s="26">
        <f t="shared" si="0"/>
        <v>7.4078564499464594E-3</v>
      </c>
      <c r="I36" s="89">
        <v>39814</v>
      </c>
      <c r="K36" s="26">
        <v>3.4599999999999999E-2</v>
      </c>
      <c r="L36" s="26">
        <v>4.283E-2</v>
      </c>
      <c r="M36" s="26">
        <v>4.3524173754210249E-3</v>
      </c>
      <c r="N36" s="26">
        <v>4.7999999999999996E-3</v>
      </c>
      <c r="P36" s="26">
        <v>0.2152</v>
      </c>
      <c r="S36" s="26">
        <v>3.2500000000000001E-2</v>
      </c>
      <c r="U36" s="6"/>
      <c r="AU36" s="327">
        <f>Variáveis!$G$15</f>
        <v>1.4237607337651301E-3</v>
      </c>
      <c r="AV36" s="327">
        <f>AU36+2.576*Variáveis!$G$14</f>
        <v>4.8649918086891612E-2</v>
      </c>
      <c r="AW36" s="327">
        <f>AU36-2.576*Variáveis!$G$14</f>
        <v>-4.5802396619361356E-2</v>
      </c>
    </row>
    <row r="37" spans="2:49" x14ac:dyDescent="0.3">
      <c r="B37" s="30">
        <v>40294</v>
      </c>
      <c r="C37" s="24">
        <v>7667.1739255999983</v>
      </c>
      <c r="D37" s="23">
        <f t="shared" si="2"/>
        <v>1.7695978590048789E-3</v>
      </c>
      <c r="E37" s="26">
        <f t="shared" si="0"/>
        <v>1.7695978590048789E-3</v>
      </c>
      <c r="I37" s="89">
        <v>39845</v>
      </c>
      <c r="K37" s="26">
        <v>3.8300000000000001E-2</v>
      </c>
      <c r="L37" s="26">
        <v>4.2705263157894732E-2</v>
      </c>
      <c r="M37" s="26">
        <v>4.9729330359047363E-3</v>
      </c>
      <c r="N37" s="26">
        <v>5.5000000000000005E-3</v>
      </c>
      <c r="P37" s="26">
        <v>0.2051</v>
      </c>
      <c r="S37" s="26">
        <v>3.2500000000000001E-2</v>
      </c>
      <c r="U37" s="6"/>
      <c r="AU37" s="327">
        <f>Variáveis!$G$15</f>
        <v>1.4237607337651301E-3</v>
      </c>
      <c r="AV37" s="327">
        <f>AU37+2.576*Variáveis!$G$14</f>
        <v>4.8649918086891612E-2</v>
      </c>
      <c r="AW37" s="327">
        <f>AU37-2.576*Variáveis!$G$14</f>
        <v>-4.5802396619361356E-2</v>
      </c>
    </row>
    <row r="38" spans="2:49" x14ac:dyDescent="0.3">
      <c r="B38" s="30">
        <v>40301</v>
      </c>
      <c r="C38" s="24">
        <v>7513.9240233999999</v>
      </c>
      <c r="D38" s="23">
        <f t="shared" si="2"/>
        <v>-1.9987795201607539E-2</v>
      </c>
      <c r="E38" s="26">
        <f t="shared" si="0"/>
        <v>-1.9987795201607539E-2</v>
      </c>
      <c r="I38" s="89">
        <v>39873</v>
      </c>
      <c r="K38" s="26">
        <v>3.78E-2</v>
      </c>
      <c r="L38" s="26">
        <v>4.336818181818182E-2</v>
      </c>
      <c r="M38" s="26">
        <v>2.4317484554154944E-3</v>
      </c>
      <c r="N38" s="26">
        <v>2E-3</v>
      </c>
      <c r="P38" s="26">
        <v>0.19030000000000002</v>
      </c>
      <c r="S38" s="26">
        <v>3.2500000000000001E-2</v>
      </c>
      <c r="U38" s="6"/>
      <c r="AU38" s="327">
        <f>Variáveis!$G$15</f>
        <v>1.4237607337651301E-3</v>
      </c>
      <c r="AV38" s="327">
        <f>AU38+2.576*Variáveis!$G$14</f>
        <v>4.8649918086891612E-2</v>
      </c>
      <c r="AW38" s="327">
        <f>AU38-2.576*Variáveis!$G$14</f>
        <v>-4.5802396619361356E-2</v>
      </c>
    </row>
    <row r="39" spans="2:49" x14ac:dyDescent="0.3">
      <c r="B39" s="30">
        <v>40308</v>
      </c>
      <c r="C39" s="24">
        <v>7156.1980469999999</v>
      </c>
      <c r="D39" s="23">
        <f t="shared" si="2"/>
        <v>-4.7608410104489129E-2</v>
      </c>
      <c r="E39" s="26" t="str">
        <f t="shared" si="0"/>
        <v/>
      </c>
      <c r="I39" s="89">
        <v>39904</v>
      </c>
      <c r="K39" s="26">
        <v>3.8399999999999997E-2</v>
      </c>
      <c r="L39" s="26">
        <v>3.8295238095238097E-2</v>
      </c>
      <c r="M39" s="26">
        <v>2.4963682777880969E-3</v>
      </c>
      <c r="N39" s="26">
        <v>4.7999999999999996E-3</v>
      </c>
      <c r="P39" s="26">
        <v>0.17069999999999999</v>
      </c>
      <c r="S39" s="26">
        <v>3.2500000000000001E-2</v>
      </c>
      <c r="U39" s="6"/>
      <c r="AU39" s="327">
        <f>Variáveis!$G$15</f>
        <v>1.4237607337651301E-3</v>
      </c>
      <c r="AV39" s="327">
        <f>AU39+2.576*Variáveis!$G$14</f>
        <v>4.8649918086891612E-2</v>
      </c>
      <c r="AW39" s="327">
        <f>AU39-2.576*Variáveis!$G$14</f>
        <v>-4.5802396619361356E-2</v>
      </c>
    </row>
    <row r="40" spans="2:49" x14ac:dyDescent="0.3">
      <c r="B40" s="30">
        <v>40315</v>
      </c>
      <c r="C40" s="24">
        <v>7182.7720702000006</v>
      </c>
      <c r="D40" s="23">
        <f t="shared" si="2"/>
        <v>3.7134275806049999E-3</v>
      </c>
      <c r="E40" s="26">
        <f t="shared" si="0"/>
        <v>3.7134275806049999E-3</v>
      </c>
      <c r="I40" s="89">
        <v>39934</v>
      </c>
      <c r="K40" s="26">
        <v>4.2199999999999994E-2</v>
      </c>
      <c r="L40" s="26">
        <v>3.1439999999999996E-2</v>
      </c>
      <c r="M40" s="26">
        <v>2.8887638341774657E-3</v>
      </c>
      <c r="N40" s="26">
        <v>4.6999999999999993E-3</v>
      </c>
      <c r="P40" s="26">
        <v>0.1628</v>
      </c>
      <c r="S40" s="26">
        <v>3.2500000000000001E-2</v>
      </c>
      <c r="U40" s="6"/>
      <c r="AU40" s="327">
        <f>Variáveis!$G$15</f>
        <v>1.4237607337651301E-3</v>
      </c>
      <c r="AV40" s="327">
        <f>AU40+2.576*Variáveis!$G$14</f>
        <v>4.8649918086891612E-2</v>
      </c>
      <c r="AW40" s="327">
        <f>AU40-2.576*Variáveis!$G$14</f>
        <v>-4.5802396619361356E-2</v>
      </c>
    </row>
    <row r="41" spans="2:49" x14ac:dyDescent="0.3">
      <c r="B41" s="30">
        <v>40322</v>
      </c>
      <c r="C41" s="24">
        <v>6796.3220702000008</v>
      </c>
      <c r="D41" s="23">
        <f t="shared" si="2"/>
        <v>-5.3802347648383542E-2</v>
      </c>
      <c r="E41" s="26" t="str">
        <f t="shared" si="0"/>
        <v/>
      </c>
      <c r="I41" s="89">
        <v>39965</v>
      </c>
      <c r="K41" s="26">
        <v>4.5100000000000001E-2</v>
      </c>
      <c r="L41" s="26">
        <v>2.8109090909090906E-2</v>
      </c>
      <c r="M41" s="26">
        <v>8.589892263953347E-3</v>
      </c>
      <c r="N41" s="26">
        <v>3.5999999999999999E-3</v>
      </c>
      <c r="P41" s="26">
        <v>0.1527</v>
      </c>
      <c r="S41" s="26">
        <v>3.2500000000000001E-2</v>
      </c>
      <c r="U41" s="6"/>
      <c r="AU41" s="327">
        <f>Variáveis!$G$15</f>
        <v>1.4237607337651301E-3</v>
      </c>
      <c r="AV41" s="327">
        <f>AU41+2.576*Variáveis!$G$14</f>
        <v>4.8649918086891612E-2</v>
      </c>
      <c r="AW41" s="327">
        <f>AU41-2.576*Variáveis!$G$14</f>
        <v>-4.5802396619361356E-2</v>
      </c>
    </row>
    <row r="42" spans="2:49" x14ac:dyDescent="0.3">
      <c r="B42" s="30">
        <v>40329</v>
      </c>
      <c r="C42" s="24">
        <v>6745.5124510000005</v>
      </c>
      <c r="D42" s="23">
        <f t="shared" si="2"/>
        <v>-7.476046407922099E-3</v>
      </c>
      <c r="E42" s="26">
        <f t="shared" si="0"/>
        <v>-7.476046407922099E-3</v>
      </c>
      <c r="I42" s="89">
        <v>39995</v>
      </c>
      <c r="K42" s="26">
        <v>4.3799999999999999E-2</v>
      </c>
      <c r="L42" s="26">
        <v>2.6940909090909095E-2</v>
      </c>
      <c r="M42" s="26">
        <v>-1.5855869221532704E-3</v>
      </c>
      <c r="N42" s="26">
        <v>2.3999999999999998E-3</v>
      </c>
      <c r="P42" s="26">
        <v>0.14730000000000001</v>
      </c>
      <c r="S42" s="26">
        <v>3.2500000000000001E-2</v>
      </c>
      <c r="U42" s="6"/>
      <c r="AU42" s="327">
        <f>Variáveis!$G$15</f>
        <v>1.4237607337651301E-3</v>
      </c>
      <c r="AV42" s="327">
        <f>AU42+2.576*Variáveis!$G$14</f>
        <v>4.8649918086891612E-2</v>
      </c>
      <c r="AW42" s="327">
        <f>AU42-2.576*Variáveis!$G$14</f>
        <v>-4.5802396619361356E-2</v>
      </c>
    </row>
    <row r="43" spans="2:49" x14ac:dyDescent="0.3">
      <c r="B43" s="30">
        <v>40336</v>
      </c>
      <c r="C43" s="24">
        <v>6694.7580079999998</v>
      </c>
      <c r="D43" s="23">
        <f t="shared" si="2"/>
        <v>-7.5241789810167603E-3</v>
      </c>
      <c r="E43" s="26">
        <f t="shared" si="0"/>
        <v>-7.5241789810167603E-3</v>
      </c>
      <c r="I43" s="89">
        <v>40026</v>
      </c>
      <c r="K43" s="26">
        <v>4.3299999999999998E-2</v>
      </c>
      <c r="L43" s="26">
        <v>2.5242857142857143E-2</v>
      </c>
      <c r="M43" s="26">
        <v>2.2428500448106181E-3</v>
      </c>
      <c r="N43" s="26">
        <v>1.5E-3</v>
      </c>
      <c r="P43" s="26">
        <v>0.1421</v>
      </c>
      <c r="S43" s="26">
        <v>3.2500000000000001E-2</v>
      </c>
      <c r="U43" s="6"/>
      <c r="AU43" s="327">
        <f>Variáveis!$G$15</f>
        <v>1.4237607337651301E-3</v>
      </c>
      <c r="AV43" s="327">
        <f>AU43+2.576*Variáveis!$G$14</f>
        <v>4.8649918086891612E-2</v>
      </c>
      <c r="AW43" s="327">
        <f>AU43-2.576*Variáveis!$G$14</f>
        <v>-4.5802396619361356E-2</v>
      </c>
    </row>
    <row r="44" spans="2:49" x14ac:dyDescent="0.3">
      <c r="B44" s="30">
        <v>40343</v>
      </c>
      <c r="C44" s="24">
        <v>6714.4139649999997</v>
      </c>
      <c r="D44" s="23">
        <f t="shared" si="2"/>
        <v>2.9360220304470719E-3</v>
      </c>
      <c r="E44" s="26">
        <f t="shared" si="0"/>
        <v>2.9360220304470719E-3</v>
      </c>
      <c r="I44" s="89">
        <v>40057</v>
      </c>
      <c r="K44" s="26">
        <v>4.1399999999999999E-2</v>
      </c>
      <c r="L44" s="26">
        <v>2.3976190476190477E-2</v>
      </c>
      <c r="M44" s="26">
        <v>6.2548069349599444E-4</v>
      </c>
      <c r="N44" s="26">
        <v>2.3999999999999998E-3</v>
      </c>
      <c r="P44" s="26">
        <v>0.1389</v>
      </c>
      <c r="S44" s="26">
        <v>3.2500000000000001E-2</v>
      </c>
      <c r="U44" s="6"/>
      <c r="AU44" s="327">
        <f>Variáveis!$G$15</f>
        <v>1.4237607337651301E-3</v>
      </c>
      <c r="AV44" s="327">
        <f>AU44+2.576*Variáveis!$G$14</f>
        <v>4.8649918086891612E-2</v>
      </c>
      <c r="AW44" s="327">
        <f>AU44-2.576*Variáveis!$G$14</f>
        <v>-4.5802396619361356E-2</v>
      </c>
    </row>
    <row r="45" spans="2:49" x14ac:dyDescent="0.3">
      <c r="B45" s="30">
        <v>40350</v>
      </c>
      <c r="C45" s="24">
        <v>6983.0219725999996</v>
      </c>
      <c r="D45" s="23">
        <f t="shared" si="2"/>
        <v>4.0004683804150787E-2</v>
      </c>
      <c r="E45" s="26">
        <f t="shared" si="0"/>
        <v>4.0004683804150787E-2</v>
      </c>
      <c r="I45" s="89">
        <v>40087</v>
      </c>
      <c r="K45" s="26">
        <v>4.1599999999999998E-2</v>
      </c>
      <c r="L45" s="26">
        <v>2.2742857142857141E-2</v>
      </c>
      <c r="M45" s="26">
        <v>9.6310118581843795E-4</v>
      </c>
      <c r="N45" s="26">
        <v>2.8000000000000004E-3</v>
      </c>
      <c r="P45" s="26">
        <v>0.13449999999999998</v>
      </c>
      <c r="S45" s="26">
        <v>3.2500000000000001E-2</v>
      </c>
      <c r="U45" s="6"/>
      <c r="AU45" s="327">
        <f>Variáveis!$G$15</f>
        <v>1.4237607337651301E-3</v>
      </c>
      <c r="AV45" s="327">
        <f>AU45+2.576*Variáveis!$G$14</f>
        <v>4.8649918086891612E-2</v>
      </c>
      <c r="AW45" s="327">
        <f>AU45-2.576*Variáveis!$G$14</f>
        <v>-4.5802396619361356E-2</v>
      </c>
    </row>
    <row r="46" spans="2:49" x14ac:dyDescent="0.3">
      <c r="B46" s="30">
        <v>40357</v>
      </c>
      <c r="C46" s="24">
        <v>6787.9541016000003</v>
      </c>
      <c r="D46" s="23">
        <f t="shared" si="2"/>
        <v>-2.7934592181638185E-2</v>
      </c>
      <c r="E46" s="26">
        <f t="shared" si="0"/>
        <v>-2.7934592181638185E-2</v>
      </c>
      <c r="I46" s="89">
        <v>40118</v>
      </c>
      <c r="K46" s="26">
        <v>4.24E-2</v>
      </c>
      <c r="L46" s="26">
        <v>2.2178947368421052E-2</v>
      </c>
      <c r="M46" s="26">
        <v>7.0775336876738315E-4</v>
      </c>
      <c r="N46" s="26">
        <v>4.0999999999999995E-3</v>
      </c>
      <c r="P46" s="26">
        <v>0.13470000000000001</v>
      </c>
      <c r="S46" s="26">
        <v>3.2500000000000001E-2</v>
      </c>
      <c r="U46" s="6"/>
      <c r="AU46" s="327">
        <f>Variáveis!$G$15</f>
        <v>1.4237607337651301E-3</v>
      </c>
      <c r="AV46" s="327">
        <f>AU46+2.576*Variáveis!$G$14</f>
        <v>4.8649918086891612E-2</v>
      </c>
      <c r="AW46" s="327">
        <f>AU46-2.576*Variáveis!$G$14</f>
        <v>-4.5802396619361356E-2</v>
      </c>
    </row>
    <row r="47" spans="2:49" x14ac:dyDescent="0.3">
      <c r="B47" s="30">
        <v>40364</v>
      </c>
      <c r="C47" s="24">
        <v>6471.6448974999994</v>
      </c>
      <c r="D47" s="23">
        <f t="shared" si="2"/>
        <v>-4.6598606791616759E-2</v>
      </c>
      <c r="E47" s="26" t="str">
        <f t="shared" si="0"/>
        <v/>
      </c>
      <c r="I47" s="89">
        <v>40148</v>
      </c>
      <c r="K47" s="26">
        <v>4.4000000000000004E-2</v>
      </c>
      <c r="L47" s="26">
        <v>2.0504545454545452E-2</v>
      </c>
      <c r="M47" s="26">
        <v>-1.7611981694632961E-3</v>
      </c>
      <c r="N47" s="26">
        <v>3.7000000000000002E-3</v>
      </c>
      <c r="P47" s="26">
        <v>0.13849999999999998</v>
      </c>
      <c r="S47" s="26">
        <v>3.2500000000000001E-2</v>
      </c>
      <c r="U47" s="6"/>
      <c r="AU47" s="327">
        <f>Variáveis!$G$15</f>
        <v>1.4237607337651301E-3</v>
      </c>
      <c r="AV47" s="327">
        <f>AU47+2.576*Variáveis!$G$14</f>
        <v>4.8649918086891612E-2</v>
      </c>
      <c r="AW47" s="327">
        <f>AU47-2.576*Variáveis!$G$14</f>
        <v>-4.5802396619361356E-2</v>
      </c>
    </row>
    <row r="48" spans="2:49" x14ac:dyDescent="0.3">
      <c r="B48" s="30">
        <v>40371</v>
      </c>
      <c r="C48" s="24">
        <v>6706.1739257999998</v>
      </c>
      <c r="D48" s="23">
        <f t="shared" si="2"/>
        <v>3.6239477291252431E-2</v>
      </c>
      <c r="E48" s="26">
        <f t="shared" si="0"/>
        <v>3.6239477291252431E-2</v>
      </c>
      <c r="I48" s="89">
        <v>40179</v>
      </c>
      <c r="K48" s="26">
        <v>4.4999999999999998E-2</v>
      </c>
      <c r="L48" s="26">
        <v>2.0821052631578948E-2</v>
      </c>
      <c r="M48" s="26">
        <v>3.4174735701484327E-3</v>
      </c>
      <c r="N48" s="26">
        <v>7.4999999999999997E-3</v>
      </c>
      <c r="P48" s="26">
        <v>0.1404</v>
      </c>
      <c r="S48" s="26">
        <v>3.2500000000000001E-2</v>
      </c>
      <c r="U48" s="6"/>
      <c r="AU48" s="327">
        <f>Variáveis!$G$15</f>
        <v>1.4237607337651301E-3</v>
      </c>
      <c r="AV48" s="327">
        <f>AU48+2.576*Variáveis!$G$14</f>
        <v>4.8649918086891612E-2</v>
      </c>
      <c r="AW48" s="327">
        <f>AU48-2.576*Variáveis!$G$14</f>
        <v>-4.5802396619361356E-2</v>
      </c>
    </row>
    <row r="49" spans="2:49" x14ac:dyDescent="0.3">
      <c r="B49" s="30">
        <v>40378</v>
      </c>
      <c r="C49" s="24">
        <v>6835.4199219999991</v>
      </c>
      <c r="D49" s="23">
        <f t="shared" si="2"/>
        <v>1.9272687769513963E-2</v>
      </c>
      <c r="E49" s="26">
        <f t="shared" si="0"/>
        <v>1.9272687769513963E-2</v>
      </c>
      <c r="I49" s="89">
        <v>40210</v>
      </c>
      <c r="J49" s="222"/>
      <c r="K49" s="198">
        <v>4.4800000000000006E-2</v>
      </c>
      <c r="L49" s="198">
        <v>2.2289473684210526E-2</v>
      </c>
      <c r="M49" s="198">
        <v>2.4920738207656612E-4</v>
      </c>
      <c r="N49" s="198">
        <v>7.8000000000000005E-3</v>
      </c>
      <c r="O49" s="222"/>
      <c r="P49" s="198">
        <v>0.13669999999999999</v>
      </c>
      <c r="Q49" s="222"/>
      <c r="R49" s="222"/>
      <c r="S49" s="198">
        <v>3.2500000000000001E-2</v>
      </c>
      <c r="U49" s="6"/>
      <c r="AU49" s="327">
        <f>Variáveis!$G$15</f>
        <v>1.4237607337651301E-3</v>
      </c>
      <c r="AV49" s="327">
        <f>AU49+2.576*Variáveis!$G$14</f>
        <v>4.8649918086891612E-2</v>
      </c>
      <c r="AW49" s="327">
        <f>AU49-2.576*Variáveis!$G$14</f>
        <v>-4.5802396619361356E-2</v>
      </c>
    </row>
    <row r="50" spans="2:49" x14ac:dyDescent="0.3">
      <c r="B50" s="30">
        <v>40385</v>
      </c>
      <c r="C50" s="24">
        <v>6892.8440428000004</v>
      </c>
      <c r="D50" s="23">
        <f t="shared" si="2"/>
        <v>8.4009646013378791E-3</v>
      </c>
      <c r="E50" s="26">
        <f t="shared" si="0"/>
        <v>8.4009646013378791E-3</v>
      </c>
      <c r="I50" s="89">
        <v>40238</v>
      </c>
      <c r="J50" s="222"/>
      <c r="K50" s="198">
        <v>4.4900000000000002E-2</v>
      </c>
      <c r="L50" s="198">
        <v>1.8960869565217392E-2</v>
      </c>
      <c r="M50" s="198">
        <v>4.1062835365712758E-3</v>
      </c>
      <c r="N50" s="198">
        <v>5.1999999999999998E-3</v>
      </c>
      <c r="O50" s="222"/>
      <c r="P50" s="198">
        <v>0.13519999999999999</v>
      </c>
      <c r="Q50" s="222"/>
      <c r="R50" s="222"/>
      <c r="S50" s="198">
        <v>3.2500000000000001E-2</v>
      </c>
      <c r="U50" s="6"/>
      <c r="AU50" s="327">
        <f>Variáveis!$G$15</f>
        <v>1.4237607337651301E-3</v>
      </c>
      <c r="AV50" s="327">
        <f>AU50+2.576*Variáveis!$G$14</f>
        <v>4.8649918086891612E-2</v>
      </c>
      <c r="AW50" s="327">
        <f>AU50-2.576*Variáveis!$G$14</f>
        <v>-4.5802396619361356E-2</v>
      </c>
    </row>
    <row r="51" spans="2:49" x14ac:dyDescent="0.3">
      <c r="B51" s="30">
        <v>40392</v>
      </c>
      <c r="C51" s="24">
        <v>7042.5260739999994</v>
      </c>
      <c r="D51" s="23">
        <f t="shared" si="2"/>
        <v>2.1715569113499811E-2</v>
      </c>
      <c r="E51" s="26">
        <f t="shared" si="0"/>
        <v>2.1715569113499811E-2</v>
      </c>
      <c r="I51" s="89">
        <v>40269</v>
      </c>
      <c r="J51" s="222"/>
      <c r="K51" s="198">
        <v>4.53E-2</v>
      </c>
      <c r="L51" s="198">
        <v>1.7923809523809522E-2</v>
      </c>
      <c r="M51" s="198">
        <v>1.736884910697345E-3</v>
      </c>
      <c r="N51" s="198">
        <v>5.6999999999999993E-3</v>
      </c>
      <c r="O51" s="222"/>
      <c r="P51" s="198">
        <v>0.13780000000000001</v>
      </c>
      <c r="Q51" s="222"/>
      <c r="R51" s="222"/>
      <c r="S51" s="198">
        <v>3.2500000000000001E-2</v>
      </c>
      <c r="U51" s="6"/>
      <c r="AU51" s="327">
        <f>Variáveis!$G$15</f>
        <v>1.4237607337651301E-3</v>
      </c>
      <c r="AV51" s="327">
        <f>AU51+2.576*Variáveis!$G$14</f>
        <v>4.8649918086891612E-2</v>
      </c>
      <c r="AW51" s="327">
        <f>AU51-2.576*Variáveis!$G$14</f>
        <v>-4.5802396619361356E-2</v>
      </c>
    </row>
    <row r="52" spans="2:49" x14ac:dyDescent="0.3">
      <c r="B52" s="30">
        <v>40399</v>
      </c>
      <c r="C52" s="24">
        <v>7169.0840822</v>
      </c>
      <c r="D52" s="23">
        <f t="shared" si="2"/>
        <v>1.7970541659367845E-2</v>
      </c>
      <c r="E52" s="26">
        <f t="shared" si="0"/>
        <v>1.7970541659367845E-2</v>
      </c>
      <c r="I52" s="89">
        <v>40299</v>
      </c>
      <c r="K52" s="26">
        <v>4.1100000000000005E-2</v>
      </c>
      <c r="L52" s="26">
        <v>2.2380000000000001E-2</v>
      </c>
      <c r="M52" s="26">
        <v>7.75197354237811E-4</v>
      </c>
      <c r="N52" s="26">
        <v>4.3E-3</v>
      </c>
      <c r="P52" s="26">
        <v>0.1404</v>
      </c>
      <c r="S52" s="26">
        <v>3.2500000000000001E-2</v>
      </c>
      <c r="U52" s="6"/>
      <c r="AU52" s="327">
        <f>Variáveis!$G$15</f>
        <v>1.4237607337651301E-3</v>
      </c>
      <c r="AV52" s="327">
        <f>AU52+2.576*Variáveis!$G$14</f>
        <v>4.8649918086891612E-2</v>
      </c>
      <c r="AW52" s="327">
        <f>AU52-2.576*Variáveis!$G$14</f>
        <v>-4.5802396619361356E-2</v>
      </c>
    </row>
    <row r="53" spans="2:49" x14ac:dyDescent="0.3">
      <c r="B53" s="30">
        <v>40406</v>
      </c>
      <c r="C53" s="24">
        <v>6931.4040038000003</v>
      </c>
      <c r="D53" s="23">
        <f t="shared" si="2"/>
        <v>-3.3153478976503004E-2</v>
      </c>
      <c r="E53" s="26">
        <f t="shared" si="0"/>
        <v>-3.3153478976503004E-2</v>
      </c>
      <c r="I53" s="89">
        <v>40330</v>
      </c>
      <c r="K53" s="26">
        <v>3.95E-2</v>
      </c>
      <c r="L53" s="26">
        <v>2.3568181818181818E-2</v>
      </c>
      <c r="M53" s="26">
        <v>-9.7626708467390966E-4</v>
      </c>
      <c r="N53" s="26">
        <v>0</v>
      </c>
      <c r="P53" s="26">
        <v>0.1452</v>
      </c>
      <c r="S53" s="26">
        <v>3.2500000000000001E-2</v>
      </c>
      <c r="U53" s="6"/>
      <c r="AU53" s="327">
        <f>Variáveis!$G$15</f>
        <v>1.4237607337651301E-3</v>
      </c>
      <c r="AV53" s="327">
        <f>AU53+2.576*Variáveis!$G$14</f>
        <v>4.8649918086891612E-2</v>
      </c>
      <c r="AW53" s="327">
        <f>AU53-2.576*Variáveis!$G$14</f>
        <v>-4.5802396619361356E-2</v>
      </c>
    </row>
    <row r="54" spans="2:49" x14ac:dyDescent="0.3">
      <c r="B54" s="30">
        <v>40413</v>
      </c>
      <c r="C54" s="24">
        <v>6875.2880858000008</v>
      </c>
      <c r="D54" s="23">
        <f t="shared" si="2"/>
        <v>-8.0958948532267039E-3</v>
      </c>
      <c r="E54" s="26">
        <f t="shared" si="0"/>
        <v>-8.0958948532267039E-3</v>
      </c>
      <c r="I54" s="89">
        <v>40360</v>
      </c>
      <c r="K54" s="26">
        <v>3.7999999999999999E-2</v>
      </c>
      <c r="L54" s="26">
        <v>2.2266666666666667E-2</v>
      </c>
      <c r="M54" s="26">
        <v>2.1104305737162932E-4</v>
      </c>
      <c r="N54" s="26">
        <v>1E-4</v>
      </c>
      <c r="P54" s="26">
        <v>0.15620000000000001</v>
      </c>
      <c r="S54" s="26">
        <v>3.2500000000000001E-2</v>
      </c>
      <c r="U54" s="6"/>
      <c r="AU54" s="327">
        <f>Variáveis!$G$15</f>
        <v>1.4237607337651301E-3</v>
      </c>
      <c r="AV54" s="327">
        <f>AU54+2.576*Variáveis!$G$14</f>
        <v>4.8649918086891612E-2</v>
      </c>
      <c r="AW54" s="327">
        <f>AU54-2.576*Variáveis!$G$14</f>
        <v>-4.5802396619361356E-2</v>
      </c>
    </row>
    <row r="55" spans="2:49" x14ac:dyDescent="0.3">
      <c r="B55" s="30">
        <v>40420</v>
      </c>
      <c r="C55" s="24">
        <v>6706.5199217999998</v>
      </c>
      <c r="D55" s="23">
        <f t="shared" si="2"/>
        <v>-2.4547067976477877E-2</v>
      </c>
      <c r="E55" s="26">
        <f t="shared" si="0"/>
        <v>-2.4547067976477877E-2</v>
      </c>
      <c r="I55" s="89">
        <v>40391</v>
      </c>
      <c r="K55" s="26">
        <v>3.5200000000000002E-2</v>
      </c>
      <c r="L55" s="26">
        <v>2.0636363636363637E-2</v>
      </c>
      <c r="M55" s="26">
        <v>1.3806642784079948E-3</v>
      </c>
      <c r="N55" s="26">
        <v>4.0000000000000002E-4</v>
      </c>
      <c r="P55" s="26">
        <v>0.1638</v>
      </c>
      <c r="S55" s="26">
        <v>3.2500000000000001E-2</v>
      </c>
      <c r="U55" s="6"/>
      <c r="AU55" s="327">
        <f>Variáveis!$G$15</f>
        <v>1.4237607337651301E-3</v>
      </c>
      <c r="AV55" s="327">
        <f>AU55+2.576*Variáveis!$G$14</f>
        <v>4.8649918086891612E-2</v>
      </c>
      <c r="AW55" s="327">
        <f>AU55-2.576*Variáveis!$G$14</f>
        <v>-4.5802396619361356E-2</v>
      </c>
    </row>
    <row r="56" spans="2:49" x14ac:dyDescent="0.3">
      <c r="B56" s="30">
        <v>40427</v>
      </c>
      <c r="C56" s="24">
        <v>6909.10241675</v>
      </c>
      <c r="D56" s="23">
        <f t="shared" si="2"/>
        <v>3.0206798356252174E-2</v>
      </c>
      <c r="E56" s="26">
        <f t="shared" si="0"/>
        <v>3.0206798356252174E-2</v>
      </c>
      <c r="I56" s="89">
        <v>40422</v>
      </c>
      <c r="K56" s="26">
        <v>3.4700000000000002E-2</v>
      </c>
      <c r="L56" s="26">
        <v>2.1161904761904764E-2</v>
      </c>
      <c r="M56" s="26">
        <v>5.8173623071566816E-4</v>
      </c>
      <c r="N56" s="26">
        <v>4.5000000000000005E-3</v>
      </c>
      <c r="P56" s="26">
        <v>0.1653</v>
      </c>
      <c r="S56" s="26">
        <v>3.2500000000000001E-2</v>
      </c>
      <c r="U56" s="6"/>
      <c r="AU56" s="327">
        <f>Variáveis!$G$15</f>
        <v>1.4237607337651301E-3</v>
      </c>
      <c r="AV56" s="327">
        <f>AU56+2.576*Variáveis!$G$14</f>
        <v>4.8649918086891612E-2</v>
      </c>
      <c r="AW56" s="327">
        <f>AU56-2.576*Variáveis!$G$14</f>
        <v>-4.5802396619361356E-2</v>
      </c>
    </row>
    <row r="57" spans="2:49" x14ac:dyDescent="0.3">
      <c r="B57" s="30">
        <v>40434</v>
      </c>
      <c r="C57" s="24">
        <v>7043.587988199999</v>
      </c>
      <c r="D57" s="23">
        <f t="shared" si="2"/>
        <v>1.9464984499862226E-2</v>
      </c>
      <c r="E57" s="26">
        <f t="shared" si="0"/>
        <v>1.9464984499862226E-2</v>
      </c>
      <c r="I57" s="89">
        <v>40452</v>
      </c>
      <c r="K57" s="26">
        <v>3.5200000000000002E-2</v>
      </c>
      <c r="L57" s="26">
        <v>1.8624999999999999E-2</v>
      </c>
      <c r="M57" s="26">
        <v>1.2451988884769616E-3</v>
      </c>
      <c r="N57" s="26">
        <v>7.4999999999999997E-3</v>
      </c>
      <c r="P57" s="26">
        <v>0.15710000000000002</v>
      </c>
      <c r="S57" s="26">
        <v>3.2500000000000001E-2</v>
      </c>
      <c r="U57" s="6"/>
      <c r="AU57" s="327">
        <f>Variáveis!$G$15</f>
        <v>1.4237607337651301E-3</v>
      </c>
      <c r="AV57" s="327">
        <f>AU57+2.576*Variáveis!$G$14</f>
        <v>4.8649918086891612E-2</v>
      </c>
      <c r="AW57" s="327">
        <f>AU57-2.576*Variáveis!$G$14</f>
        <v>-4.5802396619361356E-2</v>
      </c>
    </row>
    <row r="58" spans="2:49" x14ac:dyDescent="0.3">
      <c r="B58" s="30">
        <v>40441</v>
      </c>
      <c r="C58" s="24">
        <v>7186.4040038000003</v>
      </c>
      <c r="D58" s="23">
        <f t="shared" si="2"/>
        <v>2.0276032022210622E-2</v>
      </c>
      <c r="E58" s="26">
        <f t="shared" si="0"/>
        <v>2.0276032022210622E-2</v>
      </c>
      <c r="I58" s="89">
        <v>40483</v>
      </c>
      <c r="K58" s="26">
        <v>3.8199999999999998E-2</v>
      </c>
      <c r="L58" s="26">
        <v>1.7878947368421053E-2</v>
      </c>
      <c r="M58" s="26">
        <v>4.206464238194485E-4</v>
      </c>
      <c r="N58" s="26">
        <v>8.3000000000000001E-3</v>
      </c>
      <c r="P58" s="26">
        <v>0.15479999999999999</v>
      </c>
      <c r="S58" s="26">
        <v>3.2500000000000001E-2</v>
      </c>
      <c r="U58" s="6"/>
      <c r="AU58" s="327">
        <f>Variáveis!$G$15</f>
        <v>1.4237607337651301E-3</v>
      </c>
      <c r="AV58" s="327">
        <f>AU58+2.576*Variáveis!$G$14</f>
        <v>4.8649918086891612E-2</v>
      </c>
      <c r="AW58" s="327">
        <f>AU58-2.576*Variáveis!$G$14</f>
        <v>-4.5802396619361356E-2</v>
      </c>
    </row>
    <row r="59" spans="2:49" x14ac:dyDescent="0.3">
      <c r="B59" s="30">
        <v>40448</v>
      </c>
      <c r="C59" s="24">
        <v>7232.5440429999999</v>
      </c>
      <c r="D59" s="23">
        <f t="shared" si="2"/>
        <v>6.4204627482120635E-3</v>
      </c>
      <c r="E59" s="26">
        <f t="shared" si="0"/>
        <v>6.4204627482120635E-3</v>
      </c>
      <c r="I59" s="89">
        <v>40513</v>
      </c>
      <c r="K59" s="26">
        <v>4.1700000000000001E-2</v>
      </c>
      <c r="L59" s="26">
        <v>1.7759090909090908E-2</v>
      </c>
      <c r="M59" s="26">
        <v>1.718440789203024E-3</v>
      </c>
      <c r="N59" s="26">
        <v>6.3E-3</v>
      </c>
      <c r="P59" s="26">
        <v>0.15529999999999999</v>
      </c>
      <c r="S59" s="26">
        <v>3.2500000000000001E-2</v>
      </c>
      <c r="U59" s="6"/>
      <c r="AU59" s="327">
        <f>Variáveis!$G$15</f>
        <v>1.4237607337651301E-3</v>
      </c>
      <c r="AV59" s="327">
        <f>AU59+2.576*Variáveis!$G$14</f>
        <v>4.8649918086891612E-2</v>
      </c>
      <c r="AW59" s="327">
        <f>AU59-2.576*Variáveis!$G$14</f>
        <v>-4.5802396619361356E-2</v>
      </c>
    </row>
    <row r="60" spans="2:49" x14ac:dyDescent="0.3">
      <c r="B60" s="30">
        <v>40455</v>
      </c>
      <c r="C60" s="24">
        <v>7299.8279295999992</v>
      </c>
      <c r="D60" s="23">
        <f t="shared" si="2"/>
        <v>9.3029349285635998E-3</v>
      </c>
      <c r="E60" s="26">
        <f t="shared" si="0"/>
        <v>9.3029349285635998E-3</v>
      </c>
      <c r="I60" s="89">
        <v>40544</v>
      </c>
      <c r="K60" s="26">
        <v>4.2800000000000005E-2</v>
      </c>
      <c r="L60" s="26">
        <v>1.7080000000000001E-2</v>
      </c>
      <c r="M60" s="26">
        <v>4.7632300539741657E-3</v>
      </c>
      <c r="N60" s="26">
        <v>8.3000000000000001E-3</v>
      </c>
      <c r="P60" s="26">
        <v>0.16159999999999999</v>
      </c>
      <c r="S60" s="26">
        <v>3.2500000000000001E-2</v>
      </c>
      <c r="U60" s="6"/>
      <c r="AU60" s="327">
        <f>Variáveis!$G$15</f>
        <v>1.4237607337651301E-3</v>
      </c>
      <c r="AV60" s="327">
        <f>AU60+2.576*Variáveis!$G$14</f>
        <v>4.8649918086891612E-2</v>
      </c>
      <c r="AW60" s="327">
        <f>AU60-2.576*Variáveis!$G$14</f>
        <v>-4.5802396619361356E-2</v>
      </c>
    </row>
    <row r="61" spans="2:49" x14ac:dyDescent="0.3">
      <c r="B61" s="30">
        <v>40462</v>
      </c>
      <c r="C61" s="24">
        <v>7452.9899415999998</v>
      </c>
      <c r="D61" s="23">
        <f t="shared" si="2"/>
        <v>2.0981592097389701E-2</v>
      </c>
      <c r="E61" s="26">
        <f t="shared" si="0"/>
        <v>2.0981592097389701E-2</v>
      </c>
      <c r="I61" s="89">
        <v>40575</v>
      </c>
      <c r="K61" s="26">
        <v>4.4199999999999996E-2</v>
      </c>
      <c r="L61" s="26">
        <v>1.7415789473684211E-2</v>
      </c>
      <c r="M61" s="26">
        <v>4.9313650254514396E-3</v>
      </c>
      <c r="N61" s="26">
        <v>8.0000000000000002E-3</v>
      </c>
      <c r="P61" s="26">
        <v>0.1653</v>
      </c>
      <c r="S61" s="26">
        <v>3.2500000000000001E-2</v>
      </c>
      <c r="U61" s="6"/>
      <c r="AU61" s="327">
        <f>Variáveis!$G$15</f>
        <v>1.4237607337651301E-3</v>
      </c>
      <c r="AV61" s="327">
        <f>AU61+2.576*Variáveis!$G$14</f>
        <v>4.8649918086891612E-2</v>
      </c>
      <c r="AW61" s="327">
        <f>AU61-2.576*Variáveis!$G$14</f>
        <v>-4.5802396619361356E-2</v>
      </c>
    </row>
    <row r="62" spans="2:49" x14ac:dyDescent="0.3">
      <c r="B62" s="30">
        <v>40469</v>
      </c>
      <c r="C62" s="24">
        <v>7537.8820313999995</v>
      </c>
      <c r="D62" s="23">
        <f t="shared" si="2"/>
        <v>1.1390340046772529E-2</v>
      </c>
      <c r="E62" s="26">
        <f t="shared" si="0"/>
        <v>1.1390340046772529E-2</v>
      </c>
      <c r="I62" s="89">
        <v>40603</v>
      </c>
      <c r="K62" s="26">
        <v>4.2699999999999995E-2</v>
      </c>
      <c r="L62" s="26">
        <v>1.7273913043478261E-2</v>
      </c>
      <c r="M62" s="26">
        <v>9.7510720305094001E-3</v>
      </c>
      <c r="N62" s="26">
        <v>7.9000000000000008E-3</v>
      </c>
      <c r="P62" s="26">
        <v>0.16800000000000001</v>
      </c>
      <c r="Q62" s="26">
        <v>9.5100000000000004E-2</v>
      </c>
      <c r="S62" s="26">
        <v>3.2500000000000001E-2</v>
      </c>
      <c r="T62" s="2"/>
      <c r="U62" s="6"/>
      <c r="AU62" s="327">
        <f>Variáveis!$G$15</f>
        <v>1.4237607337651301E-3</v>
      </c>
      <c r="AV62" s="327">
        <f>AU62+2.576*Variáveis!$G$14</f>
        <v>4.8649918086891612E-2</v>
      </c>
      <c r="AW62" s="327">
        <f>AU62-2.576*Variáveis!$G$14</f>
        <v>-4.5802396619361356E-2</v>
      </c>
    </row>
    <row r="63" spans="2:49" x14ac:dyDescent="0.3">
      <c r="B63" s="30">
        <v>40476</v>
      </c>
      <c r="C63" s="24">
        <v>7506.4839843999998</v>
      </c>
      <c r="D63" s="23">
        <f t="shared" si="2"/>
        <v>-4.1653672569041955E-3</v>
      </c>
      <c r="E63" s="26">
        <f t="shared" si="0"/>
        <v>-4.1653672569041955E-3</v>
      </c>
      <c r="I63" s="89">
        <v>40634</v>
      </c>
      <c r="K63" s="26">
        <v>4.2800000000000005E-2</v>
      </c>
      <c r="L63" s="26">
        <v>1.72E-2</v>
      </c>
      <c r="M63" s="26">
        <v>6.4394295354570641E-3</v>
      </c>
      <c r="N63" s="26">
        <v>7.7000000000000002E-3</v>
      </c>
      <c r="P63" s="26">
        <v>0.16800000000000001</v>
      </c>
      <c r="Q63" s="26">
        <v>0.10349999999999999</v>
      </c>
      <c r="S63" s="26">
        <v>3.2500000000000001E-2</v>
      </c>
      <c r="T63" s="2"/>
      <c r="U63" s="6"/>
      <c r="AU63" s="327">
        <f>Variáveis!$G$15</f>
        <v>1.4237607337651301E-3</v>
      </c>
      <c r="AV63" s="327">
        <f>AU63+2.576*Variáveis!$G$14</f>
        <v>4.8649918086891612E-2</v>
      </c>
      <c r="AW63" s="327">
        <f>AU63-2.576*Variáveis!$G$14</f>
        <v>-4.5802396619361356E-2</v>
      </c>
    </row>
    <row r="64" spans="2:49" x14ac:dyDescent="0.3">
      <c r="B64" s="30">
        <v>40483</v>
      </c>
      <c r="C64" s="24">
        <v>7507.8160158000001</v>
      </c>
      <c r="D64" s="23">
        <f t="shared" si="2"/>
        <v>1.7745077492592465E-4</v>
      </c>
      <c r="E64" s="26">
        <f t="shared" si="0"/>
        <v>1.7745077492592465E-4</v>
      </c>
      <c r="I64" s="89">
        <v>40664</v>
      </c>
      <c r="K64" s="26">
        <v>4.0099999999999997E-2</v>
      </c>
      <c r="L64" s="26">
        <v>1.6847619047619049E-2</v>
      </c>
      <c r="M64" s="26">
        <v>4.7041875272335609E-3</v>
      </c>
      <c r="N64" s="26">
        <v>4.6999999999999993E-3</v>
      </c>
      <c r="P64" s="26">
        <v>0.16899999999999998</v>
      </c>
      <c r="Q64" s="26">
        <v>0.10580000000000001</v>
      </c>
      <c r="S64" s="26">
        <v>3.2500000000000001E-2</v>
      </c>
      <c r="T64" s="2"/>
      <c r="U64" s="6"/>
      <c r="AU64" s="327">
        <f>Variáveis!$G$15</f>
        <v>1.4237607337651301E-3</v>
      </c>
      <c r="AV64" s="327">
        <f>AU64+2.576*Variáveis!$G$14</f>
        <v>4.8649918086891612E-2</v>
      </c>
      <c r="AW64" s="327">
        <f>AU64-2.576*Variáveis!$G$14</f>
        <v>-4.5802396619361356E-2</v>
      </c>
    </row>
    <row r="65" spans="2:49" x14ac:dyDescent="0.3">
      <c r="B65" s="30">
        <v>40490</v>
      </c>
      <c r="C65" s="24">
        <v>7711.1681639999997</v>
      </c>
      <c r="D65" s="23">
        <f t="shared" si="2"/>
        <v>2.7085393111931699E-2</v>
      </c>
      <c r="E65" s="26">
        <f t="shared" si="0"/>
        <v>2.7085393111931699E-2</v>
      </c>
      <c r="I65" s="89">
        <v>40695</v>
      </c>
      <c r="K65" s="26">
        <v>3.9100000000000003E-2</v>
      </c>
      <c r="L65" s="26">
        <v>1.714285714285714E-2</v>
      </c>
      <c r="M65" s="26">
        <v>-1.0709670566992902E-3</v>
      </c>
      <c r="N65" s="26">
        <v>1.5E-3</v>
      </c>
      <c r="P65" s="26">
        <v>0.17100000000000001</v>
      </c>
      <c r="Q65" s="26">
        <v>0.10279999999999999</v>
      </c>
      <c r="S65" s="26">
        <v>3.2500000000000001E-2</v>
      </c>
      <c r="T65" s="2"/>
      <c r="U65" s="6"/>
      <c r="AU65" s="327">
        <f>Variáveis!$G$15</f>
        <v>1.4237607337651301E-3</v>
      </c>
      <c r="AV65" s="327">
        <f>AU65+2.576*Variáveis!$G$14</f>
        <v>4.8649918086891612E-2</v>
      </c>
      <c r="AW65" s="327">
        <f>AU65-2.576*Variáveis!$G$14</f>
        <v>-4.5802396619361356E-2</v>
      </c>
    </row>
    <row r="66" spans="2:49" x14ac:dyDescent="0.3">
      <c r="B66" s="30">
        <v>40497</v>
      </c>
      <c r="C66" s="24">
        <v>7682.7520507999998</v>
      </c>
      <c r="D66" s="23">
        <f t="shared" si="2"/>
        <v>-3.6850594612450882E-3</v>
      </c>
      <c r="E66" s="26">
        <f t="shared" si="0"/>
        <v>-3.6850594612450882E-3</v>
      </c>
      <c r="I66" s="89">
        <v>40725</v>
      </c>
      <c r="K66" s="26">
        <v>3.95E-2</v>
      </c>
      <c r="L66" s="26">
        <v>1.6265000000000002E-2</v>
      </c>
      <c r="M66" s="26">
        <v>8.8604566679362229E-4</v>
      </c>
      <c r="N66" s="26">
        <v>1.6000000000000001E-3</v>
      </c>
      <c r="P66" s="26">
        <v>0.17499999999999999</v>
      </c>
      <c r="Q66" s="26">
        <v>9.5000000000000001E-2</v>
      </c>
      <c r="S66" s="26">
        <v>3.2500000000000001E-2</v>
      </c>
      <c r="T66" s="2"/>
      <c r="U66" s="6"/>
      <c r="AU66" s="327">
        <f>Variáveis!$G$15</f>
        <v>1.4237607337651301E-3</v>
      </c>
      <c r="AV66" s="327">
        <f>AU66+2.576*Variáveis!$G$14</f>
        <v>4.8649918086891612E-2</v>
      </c>
      <c r="AW66" s="327">
        <f>AU66-2.576*Variáveis!$G$14</f>
        <v>-4.5802396619361356E-2</v>
      </c>
    </row>
    <row r="67" spans="2:49" x14ac:dyDescent="0.3">
      <c r="B67" s="30">
        <v>40504</v>
      </c>
      <c r="C67" s="24">
        <v>7566.5418946000009</v>
      </c>
      <c r="D67" s="23">
        <f t="shared" si="2"/>
        <v>-1.5126110465571774E-2</v>
      </c>
      <c r="E67" s="26">
        <f t="shared" si="0"/>
        <v>-1.5126110465571774E-2</v>
      </c>
      <c r="I67" s="89">
        <v>40756</v>
      </c>
      <c r="K67" s="26">
        <v>3.2400000000000005E-2</v>
      </c>
      <c r="L67" s="26">
        <v>1.9800000000000002E-2</v>
      </c>
      <c r="M67" s="26">
        <v>2.7575889023645495E-3</v>
      </c>
      <c r="N67" s="26">
        <v>3.7000000000000002E-3</v>
      </c>
      <c r="P67" s="26">
        <v>0.17499999999999999</v>
      </c>
      <c r="Q67" s="26">
        <v>0.105</v>
      </c>
      <c r="S67" s="26">
        <v>3.2500000000000001E-2</v>
      </c>
      <c r="T67" s="2"/>
      <c r="U67" s="6"/>
      <c r="AU67" s="327">
        <f>Variáveis!$G$15</f>
        <v>1.4237607337651301E-3</v>
      </c>
      <c r="AV67" s="327">
        <f>AU67+2.576*Variáveis!$G$14</f>
        <v>4.8649918086891612E-2</v>
      </c>
      <c r="AW67" s="327">
        <f>AU67-2.576*Variáveis!$G$14</f>
        <v>-4.5802396619361356E-2</v>
      </c>
    </row>
    <row r="68" spans="2:49" x14ac:dyDescent="0.3">
      <c r="B68" s="30">
        <v>40511</v>
      </c>
      <c r="C68" s="24">
        <v>7508.4774172500001</v>
      </c>
      <c r="D68" s="23">
        <f t="shared" si="2"/>
        <v>-7.6738460129903707E-3</v>
      </c>
      <c r="E68" s="26">
        <f t="shared" si="0"/>
        <v>-7.6738460129903707E-3</v>
      </c>
      <c r="I68" s="89">
        <v>40787</v>
      </c>
      <c r="K68" s="26">
        <v>2.8300000000000002E-2</v>
      </c>
      <c r="L68" s="26">
        <v>2.4066666666666667E-2</v>
      </c>
      <c r="M68" s="26">
        <v>1.5184621156945077E-3</v>
      </c>
      <c r="N68" s="26">
        <v>5.3E-3</v>
      </c>
      <c r="P68" s="26">
        <v>0.17100000000000001</v>
      </c>
      <c r="Q68" s="26">
        <v>0.10150000000000001</v>
      </c>
      <c r="S68" s="26">
        <v>3.2500000000000001E-2</v>
      </c>
      <c r="T68" s="2"/>
      <c r="U68" s="6"/>
      <c r="AU68" s="327">
        <f>Variáveis!$G$15</f>
        <v>1.4237607337651301E-3</v>
      </c>
      <c r="AV68" s="327">
        <f>AU68+2.576*Variáveis!$G$14</f>
        <v>4.8649918086891612E-2</v>
      </c>
      <c r="AW68" s="327">
        <f>AU68-2.576*Variáveis!$G$14</f>
        <v>-4.5802396619361356E-2</v>
      </c>
    </row>
    <row r="69" spans="2:49" x14ac:dyDescent="0.3">
      <c r="B69" s="30">
        <v>40518</v>
      </c>
      <c r="C69" s="24">
        <v>7647.8379879999993</v>
      </c>
      <c r="D69" s="23">
        <f t="shared" si="2"/>
        <v>1.8560430165219799E-2</v>
      </c>
      <c r="E69" s="26">
        <f t="shared" si="0"/>
        <v>1.8560430165219799E-2</v>
      </c>
      <c r="I69" s="89">
        <v>40817</v>
      </c>
      <c r="K69" s="26">
        <v>2.87E-2</v>
      </c>
      <c r="L69" s="26">
        <v>2.366E-2</v>
      </c>
      <c r="M69" s="26">
        <v>-2.0626826333582926E-3</v>
      </c>
      <c r="N69" s="26">
        <v>4.3E-3</v>
      </c>
      <c r="P69" s="26">
        <v>0.16500000000000001</v>
      </c>
      <c r="Q69" s="26">
        <v>0.1003</v>
      </c>
      <c r="S69" s="26">
        <v>3.2500000000000001E-2</v>
      </c>
      <c r="T69" s="2"/>
      <c r="U69" s="6"/>
      <c r="AU69" s="327">
        <f>Variáveis!$G$15</f>
        <v>1.4237607337651301E-3</v>
      </c>
      <c r="AV69" s="327">
        <f>AU69+2.576*Variáveis!$G$14</f>
        <v>4.8649918086891612E-2</v>
      </c>
      <c r="AW69" s="327">
        <f>AU69-2.576*Variáveis!$G$14</f>
        <v>-4.5802396619361356E-2</v>
      </c>
    </row>
    <row r="70" spans="2:49" x14ac:dyDescent="0.3">
      <c r="B70" s="30">
        <v>40525</v>
      </c>
      <c r="C70" s="24">
        <v>7789.0839845999999</v>
      </c>
      <c r="D70" s="23">
        <f t="shared" si="2"/>
        <v>1.8468748530189316E-2</v>
      </c>
      <c r="E70" s="26">
        <f t="shared" si="0"/>
        <v>1.8468748530189316E-2</v>
      </c>
      <c r="I70" s="89">
        <v>40848</v>
      </c>
      <c r="K70" s="26">
        <v>2.7200000000000002E-2</v>
      </c>
      <c r="L70" s="26">
        <v>2.2734999999999998E-2</v>
      </c>
      <c r="M70" s="26">
        <v>-8.4356133044194426E-4</v>
      </c>
      <c r="N70" s="26">
        <v>5.1999999999999998E-3</v>
      </c>
      <c r="P70" s="26">
        <v>0.16200000000000001</v>
      </c>
      <c r="Q70" s="26">
        <v>9.3599999999999989E-2</v>
      </c>
      <c r="S70" s="26">
        <v>3.2500000000000001E-2</v>
      </c>
      <c r="T70" s="2"/>
      <c r="U70" s="6"/>
      <c r="AU70" s="327">
        <f>Variáveis!$G$15</f>
        <v>1.4237607337651301E-3</v>
      </c>
      <c r="AV70" s="327">
        <f>AU70+2.576*Variáveis!$G$14</f>
        <v>4.8649918086891612E-2</v>
      </c>
      <c r="AW70" s="327">
        <f>AU70-2.576*Variáveis!$G$14</f>
        <v>-4.5802396619361356E-2</v>
      </c>
    </row>
    <row r="71" spans="2:49" x14ac:dyDescent="0.3">
      <c r="B71" s="30">
        <v>40532</v>
      </c>
      <c r="C71" s="24">
        <v>7835.3020508</v>
      </c>
      <c r="D71" s="23">
        <f t="shared" si="2"/>
        <v>5.9336972475041438E-3</v>
      </c>
      <c r="E71" s="26">
        <f t="shared" si="0"/>
        <v>5.9336972475041438E-3</v>
      </c>
      <c r="I71" s="89">
        <v>40878</v>
      </c>
      <c r="K71" s="26">
        <v>2.6699999999999998E-2</v>
      </c>
      <c r="L71" s="26">
        <v>2.1609090909090908E-2</v>
      </c>
      <c r="M71" s="26">
        <v>-2.4665163771382392E-3</v>
      </c>
      <c r="N71" s="26">
        <v>5.0000000000000001E-3</v>
      </c>
      <c r="P71" s="26">
        <v>0.156</v>
      </c>
      <c r="Q71" s="26">
        <v>9.3699999999999992E-2</v>
      </c>
      <c r="S71" s="26">
        <v>3.2500000000000001E-2</v>
      </c>
      <c r="T71" s="2"/>
      <c r="U71" s="6"/>
      <c r="AU71" s="327">
        <f>Variáveis!$G$15</f>
        <v>1.4237607337651301E-3</v>
      </c>
      <c r="AV71" s="327">
        <f>AU71+2.576*Variáveis!$G$14</f>
        <v>4.8649918086891612E-2</v>
      </c>
      <c r="AW71" s="327">
        <f>AU71-2.576*Variáveis!$G$14</f>
        <v>-4.5802396619361356E-2</v>
      </c>
    </row>
    <row r="72" spans="2:49" x14ac:dyDescent="0.3">
      <c r="B72" s="30">
        <v>40539</v>
      </c>
      <c r="C72" s="24">
        <v>7921.0399170000001</v>
      </c>
      <c r="D72" s="23">
        <f t="shared" si="2"/>
        <v>1.0942509381785204E-2</v>
      </c>
      <c r="E72" s="26">
        <f t="shared" si="0"/>
        <v>1.0942509381785204E-2</v>
      </c>
      <c r="I72" s="89">
        <v>40909</v>
      </c>
      <c r="K72" s="26">
        <v>2.7000000000000003E-2</v>
      </c>
      <c r="L72" s="26">
        <v>2.2004545454545454E-2</v>
      </c>
      <c r="M72" s="26">
        <v>4.4001914282676413E-3</v>
      </c>
      <c r="N72" s="26">
        <v>5.6000000000000008E-3</v>
      </c>
      <c r="P72" s="26">
        <v>0.154</v>
      </c>
      <c r="Q72" s="26">
        <v>0.10980000000000001</v>
      </c>
      <c r="S72" s="26">
        <v>3.2500000000000001E-2</v>
      </c>
      <c r="T72" s="2"/>
      <c r="U72" s="6"/>
      <c r="AU72" s="327">
        <f>Variáveis!$G$15</f>
        <v>1.4237607337651301E-3</v>
      </c>
      <c r="AV72" s="327">
        <f>AU72+2.576*Variáveis!$G$14</f>
        <v>4.8649918086891612E-2</v>
      </c>
      <c r="AW72" s="327">
        <f>AU72-2.576*Variáveis!$G$14</f>
        <v>-4.5802396619361356E-2</v>
      </c>
    </row>
    <row r="73" spans="2:49" x14ac:dyDescent="0.3">
      <c r="B73" s="30">
        <v>40546</v>
      </c>
      <c r="C73" s="24">
        <v>7970.6100586000002</v>
      </c>
      <c r="D73" s="23">
        <f t="shared" si="2"/>
        <v>6.258034566094528E-3</v>
      </c>
      <c r="E73" s="26">
        <f t="shared" si="0"/>
        <v>6.258034566094528E-3</v>
      </c>
      <c r="I73" s="89">
        <v>40940</v>
      </c>
      <c r="K73" s="26">
        <v>2.75E-2</v>
      </c>
      <c r="L73" s="26">
        <v>2.0221052631578949E-2</v>
      </c>
      <c r="M73" s="26">
        <v>4.4029735512762791E-3</v>
      </c>
      <c r="N73" s="26">
        <v>4.5000000000000005E-3</v>
      </c>
      <c r="P73" s="26">
        <v>0.153</v>
      </c>
      <c r="Q73" s="26">
        <v>0.10439999999999999</v>
      </c>
      <c r="S73" s="26">
        <v>3.2500000000000001E-2</v>
      </c>
      <c r="T73" s="2"/>
      <c r="U73" s="6"/>
      <c r="AU73" s="327">
        <f>Variáveis!$G$15</f>
        <v>1.4237607337651301E-3</v>
      </c>
      <c r="AV73" s="327">
        <f>AU73+2.576*Variáveis!$G$14</f>
        <v>4.8649918086891612E-2</v>
      </c>
      <c r="AW73" s="327">
        <f>AU73-2.576*Variáveis!$G$14</f>
        <v>-4.5802396619361356E-2</v>
      </c>
    </row>
    <row r="74" spans="2:49" x14ac:dyDescent="0.3">
      <c r="B74" s="30">
        <v>40553</v>
      </c>
      <c r="C74" s="24">
        <v>8001.9059570000009</v>
      </c>
      <c r="D74" s="23">
        <f t="shared" si="2"/>
        <v>3.9264119270561171E-3</v>
      </c>
      <c r="E74" s="26">
        <f t="shared" si="0"/>
        <v>3.9264119270561171E-3</v>
      </c>
      <c r="I74" s="89">
        <v>40969</v>
      </c>
      <c r="K74" s="26">
        <v>2.9399999999999999E-2</v>
      </c>
      <c r="L74" s="26">
        <v>1.7654545454545454E-2</v>
      </c>
      <c r="M74" s="26">
        <v>7.5945586239309915E-3</v>
      </c>
      <c r="N74" s="26">
        <v>2.0999999999999999E-3</v>
      </c>
      <c r="P74" s="26">
        <v>0.151</v>
      </c>
      <c r="Q74" s="26">
        <v>0.105</v>
      </c>
      <c r="S74" s="26">
        <v>3.2500000000000001E-2</v>
      </c>
      <c r="T74" s="2"/>
      <c r="U74" s="6"/>
      <c r="AU74" s="327">
        <f>Variáveis!$G$15</f>
        <v>1.4237607337651301E-3</v>
      </c>
      <c r="AV74" s="327">
        <f>AU74+2.576*Variáveis!$G$14</f>
        <v>4.8649918086891612E-2</v>
      </c>
      <c r="AW74" s="327">
        <f>AU74-2.576*Variáveis!$G$14</f>
        <v>-4.5802396619361356E-2</v>
      </c>
    </row>
    <row r="75" spans="2:49" x14ac:dyDescent="0.3">
      <c r="B75" s="30">
        <v>40560</v>
      </c>
      <c r="C75" s="24">
        <v>8108.8026122499996</v>
      </c>
      <c r="D75" s="23">
        <f t="shared" si="2"/>
        <v>1.3358899220314635E-2</v>
      </c>
      <c r="E75" s="26">
        <f t="shared" si="0"/>
        <v>1.3358899220314635E-2</v>
      </c>
      <c r="I75" s="89">
        <v>41000</v>
      </c>
      <c r="K75" s="26">
        <v>2.8199999999999999E-2</v>
      </c>
      <c r="L75" s="26">
        <v>1.83E-2</v>
      </c>
      <c r="M75" s="26">
        <v>3.0210295040804525E-3</v>
      </c>
      <c r="N75" s="26">
        <v>6.4000000000000003E-3</v>
      </c>
      <c r="P75" s="26">
        <v>0.14599999999999999</v>
      </c>
      <c r="Q75" s="26">
        <v>0.1108</v>
      </c>
      <c r="S75" s="26">
        <v>3.2500000000000001E-2</v>
      </c>
      <c r="T75" s="2"/>
      <c r="U75" s="6"/>
      <c r="AU75" s="327">
        <f>Variáveis!$G$15</f>
        <v>1.4237607337651301E-3</v>
      </c>
      <c r="AV75" s="327">
        <f>AU75+2.576*Variáveis!$G$14</f>
        <v>4.8649918086891612E-2</v>
      </c>
      <c r="AW75" s="327">
        <f>AU75-2.576*Variáveis!$G$14</f>
        <v>-4.5802396619361356E-2</v>
      </c>
    </row>
    <row r="76" spans="2:49" x14ac:dyDescent="0.3">
      <c r="B76" s="30">
        <v>40567</v>
      </c>
      <c r="C76" s="24">
        <v>8127.1440430000002</v>
      </c>
      <c r="D76" s="23">
        <f t="shared" si="2"/>
        <v>2.261916046925716E-3</v>
      </c>
      <c r="E76" s="26">
        <f t="shared" si="0"/>
        <v>2.261916046925716E-3</v>
      </c>
      <c r="I76" s="89">
        <v>41030</v>
      </c>
      <c r="K76" s="26">
        <v>2.53E-2</v>
      </c>
      <c r="L76" s="26">
        <v>2.1113636363636362E-2</v>
      </c>
      <c r="M76" s="26">
        <v>-1.1734793663211729E-3</v>
      </c>
      <c r="N76" s="26">
        <v>3.5999999999999999E-3</v>
      </c>
      <c r="P76" s="26">
        <v>0.13300000000000001</v>
      </c>
      <c r="Q76" s="26">
        <v>9.8900000000000002E-2</v>
      </c>
      <c r="S76" s="26">
        <v>3.2500000000000001E-2</v>
      </c>
      <c r="T76" s="2"/>
      <c r="U76" s="6"/>
      <c r="AU76" s="327">
        <f>Variáveis!$G$15</f>
        <v>1.4237607337651301E-3</v>
      </c>
      <c r="AV76" s="327">
        <f>AU76+2.576*Variáveis!$G$14</f>
        <v>4.8649918086891612E-2</v>
      </c>
      <c r="AW76" s="327">
        <f>AU76-2.576*Variáveis!$G$14</f>
        <v>-4.5802396619361356E-2</v>
      </c>
    </row>
    <row r="77" spans="2:49" x14ac:dyDescent="0.3">
      <c r="B77" s="30">
        <v>40574</v>
      </c>
      <c r="C77" s="24">
        <v>8148.725878799999</v>
      </c>
      <c r="D77" s="23">
        <f t="shared" si="2"/>
        <v>2.6555251987427919E-3</v>
      </c>
      <c r="E77" s="26">
        <f t="shared" ref="E77:E140" si="3">IF(OR(D77&gt;($G$15+$G$16*$G$14),D77&lt;($G$15-$G$16*$G$14)),"",D77)</f>
        <v>2.6555251987427919E-3</v>
      </c>
      <c r="I77" s="89">
        <v>41061</v>
      </c>
      <c r="K77" s="26">
        <v>2.3099999999999999E-2</v>
      </c>
      <c r="L77" s="26">
        <v>2.1785714285714287E-2</v>
      </c>
      <c r="M77" s="26">
        <v>-1.4663968844504938E-3</v>
      </c>
      <c r="N77" s="26">
        <v>8.0000000000000004E-4</v>
      </c>
      <c r="P77" s="26">
        <v>0.124</v>
      </c>
      <c r="Q77" s="26">
        <v>9.11E-2</v>
      </c>
      <c r="S77" s="26">
        <v>3.2500000000000001E-2</v>
      </c>
      <c r="T77" s="2"/>
      <c r="U77" s="6"/>
      <c r="AU77" s="327">
        <f>Variáveis!$G$15</f>
        <v>1.4237607337651301E-3</v>
      </c>
      <c r="AV77" s="327">
        <f>AU77+2.576*Variáveis!$G$14</f>
        <v>4.8649918086891612E-2</v>
      </c>
      <c r="AW77" s="327">
        <f>AU77-2.576*Variáveis!$G$14</f>
        <v>-4.5802396619361356E-2</v>
      </c>
    </row>
    <row r="78" spans="2:49" x14ac:dyDescent="0.3">
      <c r="B78" s="30">
        <v>40581</v>
      </c>
      <c r="C78" s="24">
        <v>8295.3699220000017</v>
      </c>
      <c r="D78" s="23">
        <f t="shared" si="2"/>
        <v>1.7995947511440624E-2</v>
      </c>
      <c r="E78" s="26">
        <f t="shared" si="3"/>
        <v>1.7995947511440624E-2</v>
      </c>
      <c r="I78" s="89">
        <v>41091</v>
      </c>
      <c r="K78" s="26">
        <v>2.2200000000000001E-2</v>
      </c>
      <c r="L78" s="26">
        <v>2.0209523809523809E-2</v>
      </c>
      <c r="M78" s="26">
        <v>-1.6297858618254946E-3</v>
      </c>
      <c r="N78" s="26">
        <v>4.3E-3</v>
      </c>
      <c r="P78" s="26">
        <v>0.11900000000000001</v>
      </c>
      <c r="Q78" s="26">
        <v>8.5000000000000006E-2</v>
      </c>
      <c r="S78" s="26">
        <v>3.2500000000000001E-2</v>
      </c>
      <c r="T78" s="2"/>
      <c r="U78" s="6"/>
      <c r="AU78" s="327">
        <f>Variáveis!$G$15</f>
        <v>1.4237607337651301E-3</v>
      </c>
      <c r="AV78" s="327">
        <f>AU78+2.576*Variáveis!$G$14</f>
        <v>4.8649918086891612E-2</v>
      </c>
      <c r="AW78" s="327">
        <f>AU78-2.576*Variáveis!$G$14</f>
        <v>-4.5802396619361356E-2</v>
      </c>
    </row>
    <row r="79" spans="2:49" x14ac:dyDescent="0.3">
      <c r="B79" s="30">
        <v>40588</v>
      </c>
      <c r="C79" s="24">
        <v>8368.2019530000016</v>
      </c>
      <c r="D79" s="23">
        <f t="shared" si="2"/>
        <v>8.7798412469639597E-3</v>
      </c>
      <c r="E79" s="26">
        <f t="shared" si="3"/>
        <v>8.7798412469639597E-3</v>
      </c>
      <c r="I79" s="89">
        <v>41122</v>
      </c>
      <c r="K79" s="26">
        <v>2.4E-2</v>
      </c>
      <c r="L79" s="26">
        <v>1.7091304347826089E-2</v>
      </c>
      <c r="M79" s="26">
        <v>5.5651581814371021E-3</v>
      </c>
      <c r="N79" s="26">
        <v>4.0999999999999995E-3</v>
      </c>
      <c r="P79" s="26">
        <v>0.11900000000000001</v>
      </c>
      <c r="Q79" s="26">
        <v>8.4499999999999992E-2</v>
      </c>
      <c r="S79" s="26">
        <v>3.2500000000000001E-2</v>
      </c>
      <c r="T79" s="2"/>
      <c r="U79" s="6"/>
      <c r="AU79" s="327">
        <f>Variáveis!$G$15</f>
        <v>1.4237607337651301E-3</v>
      </c>
      <c r="AV79" s="327">
        <f>AU79+2.576*Variáveis!$G$14</f>
        <v>4.8649918086891612E-2</v>
      </c>
      <c r="AW79" s="327">
        <f>AU79-2.576*Variáveis!$G$14</f>
        <v>-4.5802396619361356E-2</v>
      </c>
    </row>
    <row r="80" spans="2:49" x14ac:dyDescent="0.3">
      <c r="B80" s="30">
        <v>40595</v>
      </c>
      <c r="C80" s="24">
        <v>8460.6850587499976</v>
      </c>
      <c r="D80" s="23">
        <f t="shared" si="2"/>
        <v>1.105172966300616E-2</v>
      </c>
      <c r="E80" s="26">
        <f t="shared" si="3"/>
        <v>1.105172966300616E-2</v>
      </c>
      <c r="I80" s="89">
        <v>41153</v>
      </c>
      <c r="K80" s="26">
        <v>2.4900000000000002E-2</v>
      </c>
      <c r="L80" s="26">
        <v>1.6250000000000001E-2</v>
      </c>
      <c r="M80" s="26">
        <v>4.4622122676112319E-3</v>
      </c>
      <c r="N80" s="26">
        <v>5.6999999999999993E-3</v>
      </c>
      <c r="P80" s="26">
        <v>0.11800000000000001</v>
      </c>
      <c r="Q80" s="26">
        <v>8.0100000000000005E-2</v>
      </c>
      <c r="S80" s="26">
        <v>3.2500000000000001E-2</v>
      </c>
      <c r="T80" s="2"/>
      <c r="U80" s="6"/>
      <c r="AU80" s="327">
        <f>Variáveis!$G$15</f>
        <v>1.4237607337651301E-3</v>
      </c>
      <c r="AV80" s="327">
        <f>AU80+2.576*Variáveis!$G$14</f>
        <v>4.8649918086891612E-2</v>
      </c>
      <c r="AW80" s="327">
        <f>AU80-2.576*Variáveis!$G$14</f>
        <v>-4.5802396619361356E-2</v>
      </c>
    </row>
    <row r="81" spans="2:49" x14ac:dyDescent="0.3">
      <c r="B81" s="30">
        <v>40602</v>
      </c>
      <c r="C81" s="24">
        <v>8342.3320313999993</v>
      </c>
      <c r="D81" s="23">
        <f t="shared" si="2"/>
        <v>-1.3988586802152425E-2</v>
      </c>
      <c r="E81" s="26">
        <f t="shared" si="3"/>
        <v>-1.3988586802152425E-2</v>
      </c>
      <c r="I81" s="89">
        <v>41183</v>
      </c>
      <c r="K81" s="26">
        <v>2.5099999999999997E-2</v>
      </c>
      <c r="L81" s="26">
        <v>1.4933333333333335E-2</v>
      </c>
      <c r="M81" s="26">
        <v>-3.8892514055322014E-4</v>
      </c>
      <c r="N81" s="26">
        <v>5.8999999999999999E-3</v>
      </c>
      <c r="P81" s="26">
        <v>0.113</v>
      </c>
      <c r="Q81" s="26">
        <v>7.5499999999999998E-2</v>
      </c>
      <c r="S81" s="26">
        <v>3.2500000000000001E-2</v>
      </c>
      <c r="T81" s="2"/>
      <c r="U81" s="6"/>
      <c r="AU81" s="327">
        <f>Variáveis!$G$15</f>
        <v>1.4237607337651301E-3</v>
      </c>
      <c r="AV81" s="327">
        <f>AU81+2.576*Variáveis!$G$14</f>
        <v>4.8649918086891612E-2</v>
      </c>
      <c r="AW81" s="327">
        <f>AU81-2.576*Variáveis!$G$14</f>
        <v>-4.5802396619361356E-2</v>
      </c>
    </row>
    <row r="82" spans="2:49" x14ac:dyDescent="0.3">
      <c r="B82" s="30">
        <v>40609</v>
      </c>
      <c r="C82" s="24">
        <v>8374.0257812</v>
      </c>
      <c r="D82" s="23">
        <f t="shared" si="2"/>
        <v>3.7991474902590028E-3</v>
      </c>
      <c r="E82" s="26">
        <f t="shared" si="3"/>
        <v>3.7991474902590028E-3</v>
      </c>
      <c r="I82" s="89">
        <v>41214</v>
      </c>
      <c r="K82" s="26">
        <v>2.3900000000000001E-2</v>
      </c>
      <c r="L82" s="26">
        <v>1.5505263157894737E-2</v>
      </c>
      <c r="M82" s="26">
        <v>-4.73808669488196E-3</v>
      </c>
      <c r="N82" s="26">
        <v>6.0000000000000001E-3</v>
      </c>
      <c r="P82" s="26">
        <v>0.11199999999999999</v>
      </c>
      <c r="Q82" s="26">
        <v>7.2999999999999995E-2</v>
      </c>
      <c r="S82" s="26">
        <v>3.2500000000000001E-2</v>
      </c>
      <c r="T82" s="2"/>
      <c r="U82" s="6"/>
      <c r="AU82" s="327">
        <f>Variáveis!$G$15</f>
        <v>1.4237607337651301E-3</v>
      </c>
      <c r="AV82" s="327">
        <f>AU82+2.576*Variáveis!$G$14</f>
        <v>4.8649918086891612E-2</v>
      </c>
      <c r="AW82" s="327">
        <f>AU82-2.576*Variáveis!$G$14</f>
        <v>-4.5802396619361356E-2</v>
      </c>
    </row>
    <row r="83" spans="2:49" x14ac:dyDescent="0.3">
      <c r="B83" s="30">
        <v>40616</v>
      </c>
      <c r="C83" s="24">
        <v>8283.2082031999998</v>
      </c>
      <c r="D83" s="23">
        <f t="shared" si="2"/>
        <v>-1.0845151468710457E-2</v>
      </c>
      <c r="E83" s="26">
        <f t="shared" si="3"/>
        <v>-1.0845151468710457E-2</v>
      </c>
      <c r="I83" s="89">
        <v>41244</v>
      </c>
      <c r="K83" s="26">
        <v>2.4700000000000003E-2</v>
      </c>
      <c r="L83" s="26">
        <v>1.4783333333333334E-2</v>
      </c>
      <c r="M83" s="26">
        <v>-2.6930644902072309E-3</v>
      </c>
      <c r="N83" s="26">
        <v>7.9000000000000008E-3</v>
      </c>
      <c r="P83" s="26">
        <v>0.11</v>
      </c>
      <c r="Q83" s="26">
        <v>6.7299999999999999E-2</v>
      </c>
      <c r="S83" s="26">
        <v>3.2500000000000001E-2</v>
      </c>
      <c r="T83" s="2"/>
      <c r="U83" s="6"/>
      <c r="AU83" s="327">
        <f>Variáveis!$G$15</f>
        <v>1.4237607337651301E-3</v>
      </c>
      <c r="AV83" s="327">
        <f>AU83+2.576*Variáveis!$G$14</f>
        <v>4.8649918086891612E-2</v>
      </c>
      <c r="AW83" s="327">
        <f>AU83-2.576*Variáveis!$G$14</f>
        <v>-4.5802396619361356E-2</v>
      </c>
    </row>
    <row r="84" spans="2:49" x14ac:dyDescent="0.3">
      <c r="B84" s="30">
        <v>40623</v>
      </c>
      <c r="C84" s="24">
        <v>8091.9200194000005</v>
      </c>
      <c r="D84" s="23">
        <f t="shared" si="2"/>
        <v>-2.3093489757519348E-2</v>
      </c>
      <c r="E84" s="26">
        <f t="shared" si="3"/>
        <v>-2.3093489757519348E-2</v>
      </c>
      <c r="I84" s="89">
        <v>41275</v>
      </c>
      <c r="K84" s="26">
        <v>2.6800000000000001E-2</v>
      </c>
      <c r="L84" s="26">
        <v>1.4623809523809523E-2</v>
      </c>
      <c r="M84" s="26">
        <v>2.957304192926058E-3</v>
      </c>
      <c r="N84" s="26">
        <v>8.6E-3</v>
      </c>
      <c r="P84" s="26">
        <v>0.11</v>
      </c>
      <c r="Q84" s="26">
        <v>7.2599999999999998E-2</v>
      </c>
      <c r="S84" s="26">
        <v>3.2500000000000001E-2</v>
      </c>
      <c r="T84" s="2"/>
      <c r="U84" s="6"/>
      <c r="AU84" s="327">
        <f>Variáveis!$G$15</f>
        <v>1.4237607337651301E-3</v>
      </c>
      <c r="AV84" s="327">
        <f>AU84+2.576*Variáveis!$G$14</f>
        <v>4.8649918086891612E-2</v>
      </c>
      <c r="AW84" s="327">
        <f>AU84-2.576*Variáveis!$G$14</f>
        <v>-4.5802396619361356E-2</v>
      </c>
    </row>
    <row r="85" spans="2:49" x14ac:dyDescent="0.3">
      <c r="B85" s="30">
        <v>40630</v>
      </c>
      <c r="C85" s="24">
        <v>8281.4300779999994</v>
      </c>
      <c r="D85" s="23">
        <f t="shared" si="2"/>
        <v>2.3419665313752169E-2</v>
      </c>
      <c r="E85" s="26">
        <f t="shared" si="3"/>
        <v>2.3419665313752169E-2</v>
      </c>
      <c r="I85" s="89">
        <v>41306</v>
      </c>
      <c r="K85" s="26">
        <v>2.7799999999999998E-2</v>
      </c>
      <c r="L85" s="26">
        <v>1.62875E-2</v>
      </c>
      <c r="M85" s="26">
        <v>8.1900295292687275E-3</v>
      </c>
      <c r="N85" s="26">
        <v>6.0000000000000001E-3</v>
      </c>
      <c r="P85" s="26">
        <v>0.10800000000000001</v>
      </c>
      <c r="Q85" s="26">
        <v>7.0999999999999994E-2</v>
      </c>
      <c r="S85" s="26">
        <v>3.2500000000000001E-2</v>
      </c>
      <c r="T85" s="2"/>
      <c r="U85" s="6"/>
      <c r="AU85" s="327">
        <f>Variáveis!$G$15</f>
        <v>1.4237607337651301E-3</v>
      </c>
      <c r="AV85" s="327">
        <f>AU85+2.576*Variáveis!$G$14</f>
        <v>4.8649918086891612E-2</v>
      </c>
      <c r="AW85" s="327">
        <f>AU85-2.576*Variáveis!$G$14</f>
        <v>-4.5802396619361356E-2</v>
      </c>
    </row>
    <row r="86" spans="2:49" x14ac:dyDescent="0.3">
      <c r="B86" s="30">
        <v>40637</v>
      </c>
      <c r="C86" s="24">
        <v>8423.7601563999997</v>
      </c>
      <c r="D86" s="23">
        <f t="shared" si="2"/>
        <v>1.7186654606685225E-2</v>
      </c>
      <c r="E86" s="26">
        <f t="shared" si="3"/>
        <v>1.7186654606685225E-2</v>
      </c>
      <c r="I86" s="89">
        <v>41334</v>
      </c>
      <c r="K86" s="26">
        <v>2.7799999999999998E-2</v>
      </c>
      <c r="L86" s="26">
        <v>1.7995000000000001E-2</v>
      </c>
      <c r="M86" s="26">
        <v>2.6145085843749527E-3</v>
      </c>
      <c r="N86" s="26">
        <v>4.6999999999999993E-3</v>
      </c>
      <c r="P86" s="26">
        <v>0.109</v>
      </c>
      <c r="Q86" s="26">
        <v>7.1099999999999997E-2</v>
      </c>
      <c r="S86" s="26">
        <v>3.2500000000000001E-2</v>
      </c>
      <c r="T86" s="2"/>
      <c r="U86" s="6"/>
      <c r="AU86" s="327">
        <f>Variáveis!$G$15</f>
        <v>1.4237607337651301E-3</v>
      </c>
      <c r="AV86" s="327">
        <f>AU86+2.576*Variáveis!$G$14</f>
        <v>4.8649918086891612E-2</v>
      </c>
      <c r="AW86" s="327">
        <f>AU86-2.576*Variáveis!$G$14</f>
        <v>-4.5802396619361356E-2</v>
      </c>
    </row>
    <row r="87" spans="2:49" x14ac:dyDescent="0.3">
      <c r="B87" s="30">
        <v>40644</v>
      </c>
      <c r="C87" s="24">
        <v>8483.1320311999989</v>
      </c>
      <c r="D87" s="23">
        <f t="shared" si="2"/>
        <v>7.048144023294789E-3</v>
      </c>
      <c r="E87" s="26">
        <f t="shared" si="3"/>
        <v>7.048144023294789E-3</v>
      </c>
      <c r="I87" s="89">
        <v>41365</v>
      </c>
      <c r="K87" s="26">
        <v>2.5499999999999998E-2</v>
      </c>
      <c r="L87" s="26">
        <v>1.7705882352941175E-2</v>
      </c>
      <c r="M87" s="26">
        <v>-1.0396394770870732E-3</v>
      </c>
      <c r="N87" s="26">
        <v>5.5000000000000005E-3</v>
      </c>
      <c r="P87" s="26">
        <v>0.11</v>
      </c>
      <c r="Q87" s="26">
        <v>6.6400000000000001E-2</v>
      </c>
      <c r="S87" s="26">
        <v>3.2500000000000001E-2</v>
      </c>
      <c r="T87" s="2"/>
      <c r="U87" s="6"/>
      <c r="AU87" s="327">
        <f>Variáveis!$G$15</f>
        <v>1.4237607337651301E-3</v>
      </c>
      <c r="AV87" s="327">
        <f>AU87+2.576*Variáveis!$G$14</f>
        <v>4.8649918086891612E-2</v>
      </c>
      <c r="AW87" s="327">
        <f>AU87-2.576*Variáveis!$G$14</f>
        <v>-4.5802396619361356E-2</v>
      </c>
    </row>
    <row r="88" spans="2:49" x14ac:dyDescent="0.3">
      <c r="B88" s="30">
        <v>40651</v>
      </c>
      <c r="C88" s="24">
        <v>8355.8699218000002</v>
      </c>
      <c r="D88" s="23">
        <f t="shared" si="2"/>
        <v>-1.5001783413477798E-2</v>
      </c>
      <c r="E88" s="26">
        <f t="shared" si="3"/>
        <v>-1.5001783413477798E-2</v>
      </c>
      <c r="I88" s="89">
        <v>41395</v>
      </c>
      <c r="K88" s="26">
        <v>2.7300000000000001E-2</v>
      </c>
      <c r="L88" s="26">
        <v>1.7631818181818183E-2</v>
      </c>
      <c r="M88" s="26">
        <v>1.7804077735872337E-3</v>
      </c>
      <c r="N88" s="26">
        <v>3.7000000000000002E-3</v>
      </c>
      <c r="P88" s="26">
        <v>0.11199999999999999</v>
      </c>
      <c r="Q88" s="26">
        <v>6.4000000000000001E-2</v>
      </c>
      <c r="S88" s="26">
        <v>3.2500000000000001E-2</v>
      </c>
      <c r="T88" s="2"/>
      <c r="U88" s="6"/>
      <c r="AU88" s="327">
        <f>Variáveis!$G$15</f>
        <v>1.4237607337651301E-3</v>
      </c>
      <c r="AV88" s="327">
        <f>AU88+2.576*Variáveis!$G$14</f>
        <v>4.8649918086891612E-2</v>
      </c>
      <c r="AW88" s="327">
        <f>AU88-2.576*Variáveis!$G$14</f>
        <v>-4.5802396619361356E-2</v>
      </c>
    </row>
    <row r="89" spans="2:49" x14ac:dyDescent="0.3">
      <c r="B89" s="30">
        <v>40658</v>
      </c>
      <c r="C89" s="24">
        <v>8444.8227540000007</v>
      </c>
      <c r="D89" s="23">
        <f t="shared" si="2"/>
        <v>1.064555013810442E-2</v>
      </c>
      <c r="E89" s="26">
        <f t="shared" si="3"/>
        <v>1.064555013810442E-2</v>
      </c>
      <c r="I89" s="89">
        <v>41426</v>
      </c>
      <c r="K89" s="26">
        <v>3.0699999999999998E-2</v>
      </c>
      <c r="L89" s="26">
        <v>2.2865E-2</v>
      </c>
      <c r="M89" s="26">
        <v>2.3997080855995279E-3</v>
      </c>
      <c r="N89" s="26">
        <v>2.5999999999999999E-3</v>
      </c>
      <c r="P89" s="26">
        <v>0.11800000000000001</v>
      </c>
      <c r="Q89" s="26">
        <v>6.8400000000000002E-2</v>
      </c>
      <c r="S89" s="26">
        <v>3.2500000000000001E-2</v>
      </c>
      <c r="T89" s="2"/>
      <c r="U89" s="6"/>
      <c r="AU89" s="327">
        <f>Variáveis!$G$15</f>
        <v>1.4237607337651301E-3</v>
      </c>
      <c r="AV89" s="327">
        <f>AU89+2.576*Variáveis!$G$14</f>
        <v>4.8649918086891612E-2</v>
      </c>
      <c r="AW89" s="327">
        <f>AU89-2.576*Variáveis!$G$14</f>
        <v>-4.5802396619361356E-2</v>
      </c>
    </row>
    <row r="90" spans="2:49" x14ac:dyDescent="0.3">
      <c r="B90" s="30">
        <v>40665</v>
      </c>
      <c r="C90" s="24">
        <v>8625.0042967999998</v>
      </c>
      <c r="D90" s="23">
        <f t="shared" si="2"/>
        <v>2.1336332099410216E-2</v>
      </c>
      <c r="E90" s="26">
        <f t="shared" si="3"/>
        <v>2.1336332099410216E-2</v>
      </c>
      <c r="I90" s="89">
        <v>41456</v>
      </c>
      <c r="K90" s="26">
        <v>3.3099999999999997E-2</v>
      </c>
      <c r="L90" s="26">
        <v>2.264090909090909E-2</v>
      </c>
      <c r="M90" s="26">
        <v>3.9399753323299258E-4</v>
      </c>
      <c r="N90" s="26">
        <v>2.9999999999999997E-4</v>
      </c>
      <c r="P90" s="26">
        <v>0.125</v>
      </c>
      <c r="Q90" s="26">
        <v>6.6100000000000006E-2</v>
      </c>
      <c r="S90" s="26">
        <v>3.2500000000000001E-2</v>
      </c>
      <c r="T90" s="2"/>
      <c r="U90" s="6"/>
      <c r="AU90" s="327">
        <f>Variáveis!$G$15</f>
        <v>1.4237607337651301E-3</v>
      </c>
      <c r="AV90" s="327">
        <f>AU90+2.576*Variáveis!$G$14</f>
        <v>4.8649918086891612E-2</v>
      </c>
      <c r="AW90" s="327">
        <f>AU90-2.576*Variáveis!$G$14</f>
        <v>-4.5802396619361356E-2</v>
      </c>
    </row>
    <row r="91" spans="2:49" x14ac:dyDescent="0.3">
      <c r="B91" s="30">
        <v>40672</v>
      </c>
      <c r="C91" s="24">
        <v>8478.5562504000009</v>
      </c>
      <c r="D91" s="23">
        <f t="shared" si="2"/>
        <v>-1.6979475181749581E-2</v>
      </c>
      <c r="E91" s="26">
        <f t="shared" si="3"/>
        <v>-1.6979475181749581E-2</v>
      </c>
      <c r="I91" s="89">
        <v>41487</v>
      </c>
      <c r="K91" s="26">
        <v>3.49E-2</v>
      </c>
      <c r="L91" s="26">
        <v>2.375909090909091E-2</v>
      </c>
      <c r="M91" s="26">
        <v>1.2029315570472043E-3</v>
      </c>
      <c r="N91" s="26">
        <v>2.3999999999999998E-3</v>
      </c>
      <c r="P91" s="26">
        <v>0.13200000000000001</v>
      </c>
      <c r="Q91" s="26">
        <v>6.6100000000000006E-2</v>
      </c>
      <c r="S91" s="26">
        <v>3.2500000000000001E-2</v>
      </c>
      <c r="T91" s="2"/>
      <c r="U91" s="6"/>
      <c r="AU91" s="327">
        <f>Variáveis!$G$15</f>
        <v>1.4237607337651301E-3</v>
      </c>
      <c r="AV91" s="327">
        <f>AU91+2.576*Variáveis!$G$14</f>
        <v>4.8649918086891612E-2</v>
      </c>
      <c r="AW91" s="327">
        <f>AU91-2.576*Variáveis!$G$14</f>
        <v>-4.5802396619361356E-2</v>
      </c>
    </row>
    <row r="92" spans="2:49" x14ac:dyDescent="0.3">
      <c r="B92" s="30">
        <v>40679</v>
      </c>
      <c r="C92" s="24">
        <v>8428.6039063999997</v>
      </c>
      <c r="D92" s="23">
        <f t="shared" si="2"/>
        <v>-5.8916096708852006E-3</v>
      </c>
      <c r="E92" s="26">
        <f t="shared" si="3"/>
        <v>-5.8916096708852006E-3</v>
      </c>
      <c r="I92" s="89">
        <v>41518</v>
      </c>
      <c r="K92" s="26">
        <v>3.5299999999999998E-2</v>
      </c>
      <c r="L92" s="26">
        <v>2.2769999999999999E-2</v>
      </c>
      <c r="M92" s="26">
        <v>1.1630044852635191E-3</v>
      </c>
      <c r="N92" s="26">
        <v>3.4999999999999996E-3</v>
      </c>
      <c r="P92" s="26">
        <v>0.13699999999999998</v>
      </c>
      <c r="Q92" s="26">
        <v>6.6400000000000001E-2</v>
      </c>
      <c r="S92" s="26">
        <v>3.2500000000000001E-2</v>
      </c>
      <c r="T92" s="2"/>
      <c r="U92" s="6"/>
      <c r="AU92" s="327">
        <f>Variáveis!$G$15</f>
        <v>1.4237607337651301E-3</v>
      </c>
      <c r="AV92" s="327">
        <f>AU92+2.576*Variáveis!$G$14</f>
        <v>4.8649918086891612E-2</v>
      </c>
      <c r="AW92" s="327">
        <f>AU92-2.576*Variáveis!$G$14</f>
        <v>-4.5802396619361356E-2</v>
      </c>
    </row>
    <row r="93" spans="2:49" x14ac:dyDescent="0.3">
      <c r="B93" s="30">
        <v>40686</v>
      </c>
      <c r="C93" s="24">
        <v>8352.5162110000001</v>
      </c>
      <c r="D93" s="23">
        <f t="shared" si="2"/>
        <v>-9.0273189065421811E-3</v>
      </c>
      <c r="E93" s="26">
        <f t="shared" si="3"/>
        <v>-9.0273189065421811E-3</v>
      </c>
      <c r="I93" s="89">
        <v>41548</v>
      </c>
      <c r="K93" s="26">
        <v>3.3799999999999997E-2</v>
      </c>
      <c r="L93" s="26">
        <v>2.1918181818181819E-2</v>
      </c>
      <c r="M93" s="26">
        <v>-2.5752832598047171E-3</v>
      </c>
      <c r="N93" s="26">
        <v>5.6999999999999993E-3</v>
      </c>
      <c r="P93" s="26">
        <v>0.13900000000000001</v>
      </c>
      <c r="Q93" s="26">
        <v>6.6400000000000001E-2</v>
      </c>
      <c r="S93" s="26">
        <v>3.2500000000000001E-2</v>
      </c>
      <c r="T93" s="2"/>
      <c r="U93" s="6"/>
      <c r="AU93" s="327">
        <f>Variáveis!$G$15</f>
        <v>1.4237607337651301E-3</v>
      </c>
      <c r="AV93" s="327">
        <f>AU93+2.576*Variáveis!$G$14</f>
        <v>4.8649918086891612E-2</v>
      </c>
      <c r="AW93" s="327">
        <f>AU93-2.576*Variáveis!$G$14</f>
        <v>-4.5802396619361356E-2</v>
      </c>
    </row>
    <row r="94" spans="2:49" x14ac:dyDescent="0.3">
      <c r="B94" s="30">
        <v>40693</v>
      </c>
      <c r="C94" s="24">
        <v>8318.9575194999998</v>
      </c>
      <c r="D94" s="23">
        <f t="shared" ref="D94:D157" si="4">C94/C93-1</f>
        <v>-4.0177942373585962E-3</v>
      </c>
      <c r="E94" s="26">
        <f t="shared" si="3"/>
        <v>-4.0177942373585962E-3</v>
      </c>
      <c r="I94" s="89">
        <v>41579</v>
      </c>
      <c r="K94" s="26">
        <v>3.5000000000000003E-2</v>
      </c>
      <c r="L94" s="26">
        <v>2.3441176470588236E-2</v>
      </c>
      <c r="M94" s="26">
        <v>-2.042424190523473E-3</v>
      </c>
      <c r="N94" s="26">
        <v>5.4000000000000003E-3</v>
      </c>
      <c r="P94" s="26">
        <v>0.14099999999999999</v>
      </c>
      <c r="Q94" s="26">
        <v>6.7699999999999996E-2</v>
      </c>
      <c r="S94" s="26">
        <v>3.2500000000000001E-2</v>
      </c>
      <c r="T94" s="2"/>
      <c r="U94" s="6"/>
      <c r="AU94" s="327">
        <f>Variáveis!$G$15</f>
        <v>1.4237607337651301E-3</v>
      </c>
      <c r="AV94" s="327">
        <f>AU94+2.576*Variáveis!$G$14</f>
        <v>4.8649918086891612E-2</v>
      </c>
      <c r="AW94" s="327">
        <f>AU94-2.576*Variáveis!$G$14</f>
        <v>-4.5802396619361356E-2</v>
      </c>
    </row>
    <row r="95" spans="2:49" x14ac:dyDescent="0.3">
      <c r="B95" s="30">
        <v>40700</v>
      </c>
      <c r="C95" s="24">
        <v>8274.9300781999991</v>
      </c>
      <c r="D95" s="23">
        <f t="shared" si="4"/>
        <v>-5.2924229023646463E-3</v>
      </c>
      <c r="E95" s="26">
        <f t="shared" si="3"/>
        <v>-5.2924229023646463E-3</v>
      </c>
      <c r="I95" s="89">
        <v>41609</v>
      </c>
      <c r="K95" s="26">
        <v>3.6299999999999999E-2</v>
      </c>
      <c r="L95" s="26">
        <v>2.3819999999999997E-2</v>
      </c>
      <c r="M95" s="26">
        <v>-8.5811497882559706E-5</v>
      </c>
      <c r="N95" s="26">
        <v>9.1999999999999998E-3</v>
      </c>
      <c r="P95" s="26">
        <v>0.14300000000000002</v>
      </c>
      <c r="Q95" s="26">
        <v>6.7799999999999999E-2</v>
      </c>
      <c r="S95" s="26">
        <v>3.2500000000000001E-2</v>
      </c>
      <c r="T95" s="2"/>
      <c r="U95" s="6"/>
      <c r="AU95" s="327">
        <f>Variáveis!$G$15</f>
        <v>1.4237607337651301E-3</v>
      </c>
      <c r="AV95" s="327">
        <f>AU95+2.576*Variáveis!$G$14</f>
        <v>4.8649918086891612E-2</v>
      </c>
      <c r="AW95" s="327">
        <f>AU95-2.576*Variáveis!$G$14</f>
        <v>-4.5802396619361356E-2</v>
      </c>
    </row>
    <row r="96" spans="2:49" x14ac:dyDescent="0.3">
      <c r="B96" s="30">
        <v>40707</v>
      </c>
      <c r="C96" s="24">
        <v>8079.2280274000004</v>
      </c>
      <c r="D96" s="23">
        <f t="shared" si="4"/>
        <v>-2.3649994495490545E-2</v>
      </c>
      <c r="E96" s="26">
        <f t="shared" si="3"/>
        <v>-2.3649994495490545E-2</v>
      </c>
      <c r="I96" s="89">
        <v>41640</v>
      </c>
      <c r="K96" s="26">
        <v>3.5200000000000002E-2</v>
      </c>
      <c r="L96" s="26">
        <v>2.5185714285714287E-2</v>
      </c>
      <c r="M96" s="26">
        <v>3.7202476732360878E-3</v>
      </c>
      <c r="N96" s="26">
        <v>5.5000000000000005E-3</v>
      </c>
      <c r="P96" s="26">
        <v>0.14599999999999999</v>
      </c>
      <c r="Q96" s="26">
        <v>6.9900000000000004E-2</v>
      </c>
      <c r="S96" s="26">
        <v>3.2500000000000001E-2</v>
      </c>
      <c r="T96" s="2"/>
      <c r="U96" s="6"/>
      <c r="AU96" s="327">
        <f>Variáveis!$G$15</f>
        <v>1.4237607337651301E-3</v>
      </c>
      <c r="AV96" s="327">
        <f>AU96+2.576*Variáveis!$G$14</f>
        <v>4.8649918086891612E-2</v>
      </c>
      <c r="AW96" s="327">
        <f>AU96-2.576*Variáveis!$G$14</f>
        <v>-4.5802396619361356E-2</v>
      </c>
    </row>
    <row r="97" spans="2:49" x14ac:dyDescent="0.3">
      <c r="B97" s="30">
        <v>40714</v>
      </c>
      <c r="C97" s="24">
        <v>8019.3020510000006</v>
      </c>
      <c r="D97" s="23">
        <f t="shared" si="4"/>
        <v>-7.4172898941292642E-3</v>
      </c>
      <c r="E97" s="26">
        <f t="shared" si="3"/>
        <v>-7.4172898941292642E-3</v>
      </c>
      <c r="I97" s="89">
        <v>41671</v>
      </c>
      <c r="K97" s="26">
        <v>3.3799999999999997E-2</v>
      </c>
      <c r="L97" s="26">
        <v>2.5405555555555553E-2</v>
      </c>
      <c r="M97" s="26">
        <v>3.6979086509687509E-3</v>
      </c>
      <c r="N97" s="26">
        <v>6.8999999999999999E-3</v>
      </c>
      <c r="P97" s="26">
        <v>0.14699999999999999</v>
      </c>
      <c r="Q97" s="26">
        <v>7.17E-2</v>
      </c>
      <c r="S97" s="26">
        <v>3.2500000000000001E-2</v>
      </c>
      <c r="T97" s="2"/>
      <c r="U97" s="6"/>
      <c r="AU97" s="327">
        <f>Variáveis!$G$15</f>
        <v>1.4237607337651301E-3</v>
      </c>
      <c r="AV97" s="327">
        <f>AU97+2.576*Variáveis!$G$14</f>
        <v>4.8649918086891612E-2</v>
      </c>
      <c r="AW97" s="327">
        <f>AU97-2.576*Variáveis!$G$14</f>
        <v>-4.5802396619361356E-2</v>
      </c>
    </row>
    <row r="98" spans="2:49" x14ac:dyDescent="0.3">
      <c r="B98" s="30">
        <v>40721</v>
      </c>
      <c r="C98" s="24">
        <v>8063.5980470000013</v>
      </c>
      <c r="D98" s="23">
        <f t="shared" si="4"/>
        <v>5.5236722246267966E-3</v>
      </c>
      <c r="E98" s="26">
        <f t="shared" si="3"/>
        <v>5.5236722246267966E-3</v>
      </c>
      <c r="I98" s="89">
        <v>41699</v>
      </c>
      <c r="K98" s="26">
        <v>3.3500000000000002E-2</v>
      </c>
      <c r="L98" s="26">
        <v>2.3409523809523811E-2</v>
      </c>
      <c r="M98" s="26">
        <v>6.4400441262282282E-3</v>
      </c>
      <c r="N98" s="26">
        <v>9.1999999999999998E-3</v>
      </c>
      <c r="P98" s="26">
        <v>0.15</v>
      </c>
      <c r="Q98" s="26">
        <v>6.7900000000000002E-2</v>
      </c>
      <c r="S98" s="26">
        <v>3.2500000000000001E-2</v>
      </c>
      <c r="T98" s="2"/>
      <c r="U98" s="6"/>
      <c r="AU98" s="327">
        <f>Variáveis!$G$15</f>
        <v>1.4237607337651301E-3</v>
      </c>
      <c r="AV98" s="327">
        <f>AU98+2.576*Variáveis!$G$14</f>
        <v>4.8649918086891612E-2</v>
      </c>
      <c r="AW98" s="327">
        <f>AU98-2.576*Variáveis!$G$14</f>
        <v>-4.5802396619361356E-2</v>
      </c>
    </row>
    <row r="99" spans="2:49" x14ac:dyDescent="0.3">
      <c r="B99" s="30">
        <v>40728</v>
      </c>
      <c r="C99" s="24">
        <v>8277.2650145000007</v>
      </c>
      <c r="D99" s="23">
        <f t="shared" si="4"/>
        <v>2.6497720528057878E-2</v>
      </c>
      <c r="E99" s="26">
        <f t="shared" si="3"/>
        <v>2.6497720528057878E-2</v>
      </c>
      <c r="I99" s="89">
        <v>41730</v>
      </c>
      <c r="K99" s="26">
        <v>3.27E-2</v>
      </c>
      <c r="L99" s="26">
        <v>2.1947619047619049E-2</v>
      </c>
      <c r="M99" s="26">
        <v>3.2967544531576909E-3</v>
      </c>
      <c r="N99" s="26">
        <v>6.7000000000000002E-3</v>
      </c>
      <c r="P99" s="26">
        <v>0.151</v>
      </c>
      <c r="Q99" s="26">
        <v>7.4999999999999997E-2</v>
      </c>
      <c r="S99" s="26">
        <v>3.2500000000000001E-2</v>
      </c>
      <c r="T99" s="2"/>
      <c r="U99" s="6"/>
      <c r="AU99" s="327">
        <f>Variáveis!$G$15</f>
        <v>1.4237607337651301E-3</v>
      </c>
      <c r="AV99" s="327">
        <f>AU99+2.576*Variáveis!$G$14</f>
        <v>4.8649918086891612E-2</v>
      </c>
      <c r="AW99" s="327">
        <f>AU99-2.576*Variáveis!$G$14</f>
        <v>-4.5802396619361356E-2</v>
      </c>
    </row>
    <row r="100" spans="2:49" x14ac:dyDescent="0.3">
      <c r="B100" s="30">
        <v>40735</v>
      </c>
      <c r="C100" s="24">
        <v>8383.2322268000007</v>
      </c>
      <c r="D100" s="23">
        <f t="shared" si="4"/>
        <v>1.2802201223999443E-2</v>
      </c>
      <c r="E100" s="26">
        <f t="shared" si="3"/>
        <v>1.2802201223999443E-2</v>
      </c>
      <c r="I100" s="89">
        <v>41760</v>
      </c>
      <c r="K100" s="26">
        <v>3.1200000000000002E-2</v>
      </c>
      <c r="L100" s="26">
        <v>2.0904761904761905E-2</v>
      </c>
      <c r="M100" s="26">
        <v>3.4926098400485106E-3</v>
      </c>
      <c r="N100" s="26">
        <v>4.5999999999999999E-3</v>
      </c>
      <c r="P100" s="26">
        <v>0.151</v>
      </c>
      <c r="Q100" s="26">
        <v>7.7199999999999991E-2</v>
      </c>
      <c r="S100" s="26">
        <v>3.2500000000000001E-2</v>
      </c>
      <c r="T100" s="2"/>
      <c r="U100" s="6"/>
      <c r="AU100" s="327">
        <f>Variáveis!$G$15</f>
        <v>1.4237607337651301E-3</v>
      </c>
      <c r="AV100" s="327">
        <f>AU100+2.576*Variáveis!$G$14</f>
        <v>4.8649918086891612E-2</v>
      </c>
      <c r="AW100" s="327">
        <f>AU100-2.576*Variáveis!$G$14</f>
        <v>-4.5802396619361356E-2</v>
      </c>
    </row>
    <row r="101" spans="2:49" x14ac:dyDescent="0.3">
      <c r="B101" s="30">
        <v>40742</v>
      </c>
      <c r="C101" s="24">
        <v>8198.6499024000004</v>
      </c>
      <c r="D101" s="23">
        <f t="shared" si="4"/>
        <v>-2.2018037841050941E-2</v>
      </c>
      <c r="E101" s="26">
        <f t="shared" si="3"/>
        <v>-2.2018037841050941E-2</v>
      </c>
      <c r="I101" s="89">
        <v>41791</v>
      </c>
      <c r="K101" s="26">
        <v>3.15E-2</v>
      </c>
      <c r="L101" s="26">
        <v>2.0604761904761904E-2</v>
      </c>
      <c r="M101" s="26">
        <v>1.8621269440941557E-3</v>
      </c>
      <c r="N101" s="26">
        <v>4.0000000000000001E-3</v>
      </c>
      <c r="P101" s="26">
        <v>0.152</v>
      </c>
      <c r="Q101" s="26">
        <v>6.9699999999999998E-2</v>
      </c>
      <c r="S101" s="26">
        <v>3.2500000000000001E-2</v>
      </c>
      <c r="T101" s="2"/>
      <c r="U101" s="6"/>
      <c r="AU101" s="327">
        <f>Variáveis!$G$15</f>
        <v>1.4237607337651301E-3</v>
      </c>
      <c r="AV101" s="327">
        <f>AU101+2.576*Variáveis!$G$14</f>
        <v>4.8649918086891612E-2</v>
      </c>
      <c r="AW101" s="327">
        <f>AU101-2.576*Variáveis!$G$14</f>
        <v>-4.5802396619361356E-2</v>
      </c>
    </row>
    <row r="102" spans="2:49" x14ac:dyDescent="0.3">
      <c r="B102" s="30">
        <v>40749</v>
      </c>
      <c r="C102" s="24">
        <v>8342.6861327999995</v>
      </c>
      <c r="D102" s="23">
        <f t="shared" si="4"/>
        <v>1.756828650017539E-2</v>
      </c>
      <c r="E102" s="26">
        <f t="shared" si="3"/>
        <v>1.756828650017539E-2</v>
      </c>
      <c r="I102" s="89">
        <v>41821</v>
      </c>
      <c r="K102" s="26">
        <v>3.0699999999999998E-2</v>
      </c>
      <c r="L102" s="26">
        <v>2.0981818181818181E-2</v>
      </c>
      <c r="M102" s="26">
        <v>-3.901939641608454E-4</v>
      </c>
      <c r="N102" s="26">
        <v>1E-4</v>
      </c>
      <c r="P102" s="26">
        <v>0.152</v>
      </c>
      <c r="Q102" s="26">
        <v>7.2099999999999997E-2</v>
      </c>
      <c r="S102" s="26">
        <v>3.2500000000000001E-2</v>
      </c>
      <c r="T102" s="2"/>
      <c r="U102" s="6"/>
      <c r="AU102" s="327">
        <f>Variáveis!$G$15</f>
        <v>1.4237607337651301E-3</v>
      </c>
      <c r="AV102" s="327">
        <f>AU102+2.576*Variáveis!$G$14</f>
        <v>4.8649918086891612E-2</v>
      </c>
      <c r="AW102" s="327">
        <f>AU102-2.576*Variáveis!$G$14</f>
        <v>-4.5802396619361356E-2</v>
      </c>
    </row>
    <row r="103" spans="2:49" x14ac:dyDescent="0.3">
      <c r="B103" s="30">
        <v>40756</v>
      </c>
      <c r="C103" s="24">
        <v>8145.8559569999998</v>
      </c>
      <c r="D103" s="23">
        <f t="shared" si="4"/>
        <v>-2.3593141665265938E-2</v>
      </c>
      <c r="E103" s="26">
        <f t="shared" si="3"/>
        <v>-2.3593141665265938E-2</v>
      </c>
      <c r="I103" s="89">
        <v>41852</v>
      </c>
      <c r="K103" s="26">
        <v>2.9399999999999999E-2</v>
      </c>
      <c r="L103" s="26">
        <v>2.1961904761904762E-2</v>
      </c>
      <c r="M103" s="26">
        <v>-1.6705141657922251E-3</v>
      </c>
      <c r="N103" s="26">
        <v>2.5000000000000001E-3</v>
      </c>
      <c r="P103" s="26">
        <v>0.153</v>
      </c>
      <c r="Q103" s="26">
        <v>7.1800000000000003E-2</v>
      </c>
      <c r="S103" s="26">
        <v>3.2500000000000001E-2</v>
      </c>
      <c r="T103" s="2"/>
      <c r="U103" s="6"/>
      <c r="AU103" s="327">
        <f>Variáveis!$G$15</f>
        <v>1.4237607337651301E-3</v>
      </c>
      <c r="AV103" s="327">
        <f>AU103+2.576*Variáveis!$G$14</f>
        <v>4.8649918086891612E-2</v>
      </c>
      <c r="AW103" s="327">
        <f>AU103-2.576*Variáveis!$G$14</f>
        <v>-4.5802396619361356E-2</v>
      </c>
    </row>
    <row r="104" spans="2:49" x14ac:dyDescent="0.3">
      <c r="B104" s="30">
        <v>40763</v>
      </c>
      <c r="C104" s="24">
        <v>7485.7240232000013</v>
      </c>
      <c r="D104" s="23">
        <f t="shared" si="4"/>
        <v>-8.1038989307529508E-2</v>
      </c>
      <c r="E104" s="26" t="str">
        <f t="shared" si="3"/>
        <v/>
      </c>
      <c r="I104" s="89">
        <v>41883</v>
      </c>
      <c r="K104" s="26">
        <v>3.0099999999999998E-2</v>
      </c>
      <c r="L104" s="26">
        <v>2.1490476190476188E-2</v>
      </c>
      <c r="M104" s="26">
        <v>7.5256882431085081E-4</v>
      </c>
      <c r="N104" s="26">
        <v>5.6999999999999993E-3</v>
      </c>
      <c r="P104" s="26">
        <v>0.153</v>
      </c>
      <c r="Q104" s="26">
        <v>7.5199999999999989E-2</v>
      </c>
      <c r="S104" s="26">
        <v>3.2500000000000001E-2</v>
      </c>
      <c r="T104" s="2"/>
      <c r="U104" s="6"/>
      <c r="AU104" s="327">
        <f>Variáveis!$G$15</f>
        <v>1.4237607337651301E-3</v>
      </c>
      <c r="AV104" s="327">
        <f>AU104+2.576*Variáveis!$G$14</f>
        <v>4.8649918086891612E-2</v>
      </c>
      <c r="AW104" s="327">
        <f>AU104-2.576*Variáveis!$G$14</f>
        <v>-4.5802396619361356E-2</v>
      </c>
    </row>
    <row r="105" spans="2:49" x14ac:dyDescent="0.3">
      <c r="B105" s="30">
        <v>40770</v>
      </c>
      <c r="C105" s="24">
        <v>7280.6900389999992</v>
      </c>
      <c r="D105" s="23">
        <f t="shared" si="4"/>
        <v>-2.7390000428088701E-2</v>
      </c>
      <c r="E105" s="26">
        <f t="shared" si="3"/>
        <v>-2.7390000428088701E-2</v>
      </c>
      <c r="I105" s="89">
        <v>41913</v>
      </c>
      <c r="K105" s="26">
        <v>2.7699999999999999E-2</v>
      </c>
      <c r="L105" s="26">
        <v>2.400909090909091E-2</v>
      </c>
      <c r="M105" s="26">
        <v>-2.5122778125539202E-3</v>
      </c>
      <c r="N105" s="26">
        <v>4.1999999999999997E-3</v>
      </c>
      <c r="P105" s="26">
        <v>0.155</v>
      </c>
      <c r="Q105" s="26">
        <v>7.0699999999999999E-2</v>
      </c>
      <c r="S105" s="26">
        <v>3.2500000000000001E-2</v>
      </c>
      <c r="T105" s="2"/>
      <c r="U105" s="6"/>
      <c r="AU105" s="327">
        <f>Variáveis!$G$15</f>
        <v>1.4237607337651301E-3</v>
      </c>
      <c r="AV105" s="327">
        <f>AU105+2.576*Variáveis!$G$14</f>
        <v>4.8649918086891612E-2</v>
      </c>
      <c r="AW105" s="327">
        <f>AU105-2.576*Variáveis!$G$14</f>
        <v>-4.5802396619361356E-2</v>
      </c>
    </row>
    <row r="106" spans="2:49" x14ac:dyDescent="0.3">
      <c r="B106" s="30">
        <v>40777</v>
      </c>
      <c r="C106" s="24">
        <v>7168.7121091999998</v>
      </c>
      <c r="D106" s="23">
        <f t="shared" si="4"/>
        <v>-1.5380125949624901E-2</v>
      </c>
      <c r="E106" s="26">
        <f t="shared" si="3"/>
        <v>-1.5380125949624901E-2</v>
      </c>
      <c r="I106" s="89">
        <v>41944</v>
      </c>
      <c r="K106" s="26">
        <v>2.76E-2</v>
      </c>
      <c r="L106" s="26">
        <v>2.4799999999999999E-2</v>
      </c>
      <c r="M106" s="26">
        <v>-5.3994179410612464E-3</v>
      </c>
      <c r="N106" s="26">
        <v>5.1000000000000004E-3</v>
      </c>
      <c r="P106" s="26">
        <v>0.156</v>
      </c>
      <c r="Q106" s="26">
        <v>7.1800000000000003E-2</v>
      </c>
      <c r="S106" s="26">
        <v>3.2500000000000001E-2</v>
      </c>
      <c r="T106" s="2"/>
      <c r="U106" s="6"/>
      <c r="AU106" s="327">
        <f>Variáveis!$G$15</f>
        <v>1.4237607337651301E-3</v>
      </c>
      <c r="AV106" s="327">
        <f>AU106+2.576*Variáveis!$G$14</f>
        <v>4.8649918086891612E-2</v>
      </c>
      <c r="AW106" s="327">
        <f>AU106-2.576*Variáveis!$G$14</f>
        <v>-4.5802396619361356E-2</v>
      </c>
    </row>
    <row r="107" spans="2:49" x14ac:dyDescent="0.3">
      <c r="B107" s="30">
        <v>40784</v>
      </c>
      <c r="C107" s="24">
        <v>7265.7018556000012</v>
      </c>
      <c r="D107" s="23">
        <f t="shared" si="4"/>
        <v>1.3529591497408511E-2</v>
      </c>
      <c r="E107" s="26">
        <f t="shared" si="3"/>
        <v>1.3529591497408511E-2</v>
      </c>
      <c r="I107" s="89">
        <v>41974</v>
      </c>
      <c r="K107" s="26">
        <v>2.5499999999999998E-2</v>
      </c>
      <c r="L107" s="26">
        <v>2.657E-2</v>
      </c>
      <c r="M107" s="26">
        <v>-5.6701009100109667E-3</v>
      </c>
      <c r="N107" s="26">
        <v>7.8000000000000005E-3</v>
      </c>
      <c r="P107" s="26">
        <v>0.16</v>
      </c>
      <c r="Q107" s="26">
        <v>7.0800000000000002E-2</v>
      </c>
      <c r="S107" s="26">
        <v>3.2500000000000001E-2</v>
      </c>
      <c r="T107" s="2"/>
      <c r="U107" s="6"/>
      <c r="AU107" s="327">
        <f>Variáveis!$G$15</f>
        <v>1.4237607337651301E-3</v>
      </c>
      <c r="AV107" s="327">
        <f>AU107+2.576*Variáveis!$G$14</f>
        <v>4.8649918086891612E-2</v>
      </c>
      <c r="AW107" s="327">
        <f>AU107-2.576*Variáveis!$G$14</f>
        <v>-4.5802396619361356E-2</v>
      </c>
    </row>
    <row r="108" spans="2:49" x14ac:dyDescent="0.3">
      <c r="B108" s="30">
        <v>40791</v>
      </c>
      <c r="C108" s="24">
        <v>7421.6450194999998</v>
      </c>
      <c r="D108" s="23">
        <f t="shared" si="4"/>
        <v>2.1462918104712347E-2</v>
      </c>
      <c r="E108" s="26">
        <f t="shared" si="3"/>
        <v>2.1462918104712347E-2</v>
      </c>
      <c r="I108" s="89">
        <v>42005</v>
      </c>
      <c r="K108" s="26">
        <v>2.2000000000000002E-2</v>
      </c>
      <c r="L108" s="26">
        <v>2.887E-2</v>
      </c>
      <c r="M108" s="26">
        <v>-4.7058923734732971E-3</v>
      </c>
      <c r="N108" s="26">
        <v>1.24E-2</v>
      </c>
      <c r="P108" s="26">
        <v>0.16200000000000001</v>
      </c>
      <c r="Q108" s="26">
        <v>8.14E-2</v>
      </c>
      <c r="S108" s="26">
        <v>3.2500000000000001E-2</v>
      </c>
      <c r="T108" s="2"/>
      <c r="U108" s="6"/>
      <c r="AU108" s="327">
        <f>Variáveis!$G$15</f>
        <v>1.4237607337651301E-3</v>
      </c>
      <c r="AV108" s="327">
        <f>AU108+2.576*Variáveis!$G$14</f>
        <v>4.8649918086891612E-2</v>
      </c>
      <c r="AW108" s="327">
        <f>AU108-2.576*Variáveis!$G$14</f>
        <v>-4.5802396619361356E-2</v>
      </c>
    </row>
    <row r="109" spans="2:49" x14ac:dyDescent="0.3">
      <c r="B109" s="30">
        <v>40798</v>
      </c>
      <c r="C109" s="24">
        <v>7170.5579102000002</v>
      </c>
      <c r="D109" s="23">
        <f t="shared" si="4"/>
        <v>-3.3831732539117754E-2</v>
      </c>
      <c r="E109" s="26">
        <f t="shared" si="3"/>
        <v>-3.3831732539117754E-2</v>
      </c>
      <c r="I109" s="89">
        <v>42036</v>
      </c>
      <c r="K109" s="26">
        <v>2.3399999999999997E-2</v>
      </c>
      <c r="L109" s="26">
        <v>3.0915789473684209E-2</v>
      </c>
      <c r="M109" s="26">
        <v>4.3430449237722435E-3</v>
      </c>
      <c r="N109" s="26">
        <v>1.2199999999999999E-2</v>
      </c>
      <c r="P109" s="26">
        <v>0.16300000000000001</v>
      </c>
      <c r="Q109" s="26">
        <v>8.6099999999999996E-2</v>
      </c>
      <c r="S109" s="26">
        <v>3.2500000000000001E-2</v>
      </c>
      <c r="T109" s="2"/>
      <c r="U109" s="6"/>
      <c r="AU109" s="327">
        <f>Variáveis!$G$15</f>
        <v>1.4237607337651301E-3</v>
      </c>
      <c r="AV109" s="327">
        <f>AU109+2.576*Variáveis!$G$14</f>
        <v>4.8649918086891612E-2</v>
      </c>
      <c r="AW109" s="327">
        <f>AU109-2.576*Variáveis!$G$14</f>
        <v>-4.5802396619361356E-2</v>
      </c>
    </row>
    <row r="110" spans="2:49" x14ac:dyDescent="0.3">
      <c r="B110" s="30">
        <v>40805</v>
      </c>
      <c r="C110" s="24">
        <v>7244.1960938000002</v>
      </c>
      <c r="D110" s="23">
        <f t="shared" si="4"/>
        <v>1.0269519404515259E-2</v>
      </c>
      <c r="E110" s="26">
        <f t="shared" si="3"/>
        <v>1.0269519404515259E-2</v>
      </c>
      <c r="I110" s="89">
        <v>42064</v>
      </c>
      <c r="K110" s="26">
        <v>2.41E-2</v>
      </c>
      <c r="L110" s="26">
        <v>3.2813636363636364E-2</v>
      </c>
      <c r="M110" s="26">
        <v>5.9517216110973603E-3</v>
      </c>
      <c r="N110" s="26">
        <v>1.32E-2</v>
      </c>
      <c r="P110" s="26">
        <v>0.16</v>
      </c>
      <c r="Q110" s="26">
        <v>8.0399999999999985E-2</v>
      </c>
      <c r="S110" s="26">
        <v>3.2500000000000001E-2</v>
      </c>
      <c r="T110" s="2"/>
      <c r="U110" s="6"/>
      <c r="AU110" s="327">
        <f>Variáveis!$G$15</f>
        <v>1.4237607337651301E-3</v>
      </c>
      <c r="AV110" s="327">
        <f>AU110+2.576*Variáveis!$G$14</f>
        <v>4.8649918086891612E-2</v>
      </c>
      <c r="AW110" s="327">
        <f>AU110-2.576*Variáveis!$G$14</f>
        <v>-4.5802396619361356E-2</v>
      </c>
    </row>
    <row r="111" spans="2:49" x14ac:dyDescent="0.3">
      <c r="B111" s="30">
        <v>40812</v>
      </c>
      <c r="C111" s="24">
        <v>6927.3200194000001</v>
      </c>
      <c r="D111" s="23">
        <f t="shared" si="4"/>
        <v>-4.3742061962016909E-2</v>
      </c>
      <c r="E111" s="26">
        <f t="shared" si="3"/>
        <v>-4.3742061962016909E-2</v>
      </c>
      <c r="I111" s="89">
        <v>42095</v>
      </c>
      <c r="K111" s="26">
        <v>2.3300000000000001E-2</v>
      </c>
      <c r="L111" s="26">
        <v>2.9727272727272724E-2</v>
      </c>
      <c r="M111" s="26">
        <v>2.0328732545877859E-3</v>
      </c>
      <c r="N111" s="26">
        <v>7.0999999999999995E-3</v>
      </c>
      <c r="P111" s="26">
        <v>0.16500000000000001</v>
      </c>
      <c r="Q111" s="26">
        <v>8.8100000000000012E-2</v>
      </c>
      <c r="S111" s="26">
        <v>3.2500000000000001E-2</v>
      </c>
      <c r="T111" s="2"/>
      <c r="U111" s="6"/>
      <c r="AU111" s="327">
        <f>Variáveis!$G$15</f>
        <v>1.4237607337651301E-3</v>
      </c>
      <c r="AV111" s="327">
        <f>AU111+2.576*Variáveis!$G$14</f>
        <v>4.8649918086891612E-2</v>
      </c>
      <c r="AW111" s="327">
        <f>AU111-2.576*Variáveis!$G$14</f>
        <v>-4.5802396619361356E-2</v>
      </c>
    </row>
    <row r="112" spans="2:49" x14ac:dyDescent="0.3">
      <c r="B112" s="30">
        <v>40819</v>
      </c>
      <c r="C112" s="24">
        <v>6851.6140622000003</v>
      </c>
      <c r="D112" s="23">
        <f t="shared" si="4"/>
        <v>-1.0928606876538849E-2</v>
      </c>
      <c r="E112" s="26">
        <f t="shared" si="3"/>
        <v>-1.0928606876538849E-2</v>
      </c>
      <c r="I112" s="89">
        <v>42125</v>
      </c>
      <c r="K112" s="26">
        <v>2.69E-2</v>
      </c>
      <c r="L112" s="26">
        <v>2.8055E-2</v>
      </c>
      <c r="M112" s="26">
        <v>5.0972320254947245E-3</v>
      </c>
      <c r="N112" s="26">
        <v>7.4000000000000003E-3</v>
      </c>
      <c r="P112" s="26">
        <v>0.17</v>
      </c>
      <c r="Q112" s="26">
        <v>8.9399999999999993E-2</v>
      </c>
      <c r="S112" s="26">
        <v>3.2500000000000001E-2</v>
      </c>
      <c r="T112" s="2"/>
      <c r="U112" s="6"/>
      <c r="AU112" s="327">
        <f>Variáveis!$G$15</f>
        <v>1.4237607337651301E-3</v>
      </c>
      <c r="AV112" s="327">
        <f>AU112+2.576*Variáveis!$G$14</f>
        <v>4.8649918086891612E-2</v>
      </c>
      <c r="AW112" s="327">
        <f>AU112-2.576*Variáveis!$G$14</f>
        <v>-4.5802396619361356E-2</v>
      </c>
    </row>
    <row r="113" spans="2:49" x14ac:dyDescent="0.3">
      <c r="B113" s="30">
        <v>40826</v>
      </c>
      <c r="C113" s="24">
        <v>6932.8060545999997</v>
      </c>
      <c r="D113" s="23">
        <f t="shared" si="4"/>
        <v>1.1850053383469339E-2</v>
      </c>
      <c r="E113" s="26">
        <f t="shared" si="3"/>
        <v>1.1850053383469339E-2</v>
      </c>
      <c r="I113" s="89">
        <v>42156</v>
      </c>
      <c r="K113" s="26">
        <v>2.8500000000000001E-2</v>
      </c>
      <c r="L113" s="26">
        <v>2.918181818181818E-2</v>
      </c>
      <c r="M113" s="26">
        <v>3.5028699985282241E-3</v>
      </c>
      <c r="N113" s="26">
        <v>7.9000000000000008E-3</v>
      </c>
      <c r="P113" s="26">
        <v>0.17699999999999999</v>
      </c>
      <c r="Q113" s="26">
        <v>9.0200000000000002E-2</v>
      </c>
      <c r="S113" s="26">
        <v>3.2500000000000001E-2</v>
      </c>
      <c r="T113" s="2"/>
      <c r="U113" s="6"/>
      <c r="AU113" s="327">
        <f>Variáveis!$G$15</f>
        <v>1.4237607337651301E-3</v>
      </c>
      <c r="AV113" s="327">
        <f>AU113+2.576*Variáveis!$G$14</f>
        <v>4.8649918086891612E-2</v>
      </c>
      <c r="AW113" s="327">
        <f>AU113-2.576*Variáveis!$G$14</f>
        <v>-4.5802396619361356E-2</v>
      </c>
    </row>
    <row r="114" spans="2:49" x14ac:dyDescent="0.3">
      <c r="B114" s="30">
        <v>40833</v>
      </c>
      <c r="C114" s="24">
        <v>7238.6299803999991</v>
      </c>
      <c r="D114" s="23">
        <f t="shared" si="4"/>
        <v>4.4112574820563744E-2</v>
      </c>
      <c r="E114" s="26">
        <f t="shared" si="3"/>
        <v>4.4112574820563744E-2</v>
      </c>
      <c r="I114" s="89">
        <v>42186</v>
      </c>
      <c r="K114" s="26">
        <v>2.7699999999999999E-2</v>
      </c>
      <c r="L114" s="26">
        <v>3.1845454545454545E-2</v>
      </c>
      <c r="M114" s="26">
        <v>6.7047159295618997E-5</v>
      </c>
      <c r="N114" s="26">
        <v>6.1999999999999998E-3</v>
      </c>
      <c r="P114" s="26">
        <v>0.183</v>
      </c>
      <c r="Q114" s="26">
        <v>9.5299999999999996E-2</v>
      </c>
      <c r="S114" s="26">
        <v>3.2500000000000001E-2</v>
      </c>
      <c r="T114" s="2"/>
      <c r="U114" s="6"/>
      <c r="AU114" s="327">
        <f>Variáveis!$G$15</f>
        <v>1.4237607337651301E-3</v>
      </c>
      <c r="AV114" s="327">
        <f>AU114+2.576*Variáveis!$G$14</f>
        <v>4.8649918086891612E-2</v>
      </c>
      <c r="AW114" s="327">
        <f>AU114-2.576*Variáveis!$G$14</f>
        <v>-4.5802396619361356E-2</v>
      </c>
    </row>
    <row r="115" spans="2:49" x14ac:dyDescent="0.3">
      <c r="B115" s="30">
        <v>40840</v>
      </c>
      <c r="C115" s="24">
        <v>7366.9239257999998</v>
      </c>
      <c r="D115" s="23">
        <f t="shared" si="4"/>
        <v>1.7723512010888953E-2</v>
      </c>
      <c r="E115" s="26">
        <f t="shared" si="3"/>
        <v>1.7723512010888953E-2</v>
      </c>
      <c r="I115" s="89">
        <v>42217</v>
      </c>
      <c r="K115" s="26">
        <v>2.5499999999999998E-2</v>
      </c>
      <c r="L115" s="26">
        <v>3.4004E-2</v>
      </c>
      <c r="M115" s="26">
        <v>-1.4162762828194841E-3</v>
      </c>
      <c r="N115" s="26">
        <v>2.2000000000000001E-3</v>
      </c>
      <c r="P115" s="26">
        <v>0.188</v>
      </c>
      <c r="Q115" s="26">
        <v>9.7299999999999998E-2</v>
      </c>
      <c r="S115" s="26">
        <v>3.2500000000000001E-2</v>
      </c>
      <c r="T115" s="2"/>
      <c r="U115" s="6"/>
      <c r="AU115" s="327">
        <f>Variáveis!$G$15</f>
        <v>1.4237607337651301E-3</v>
      </c>
      <c r="AV115" s="327">
        <f>AU115+2.576*Variáveis!$G$14</f>
        <v>4.8649918086891612E-2</v>
      </c>
      <c r="AW115" s="327">
        <f>AU115-2.576*Variáveis!$G$14</f>
        <v>-4.5802396619361356E-2</v>
      </c>
    </row>
    <row r="116" spans="2:49" x14ac:dyDescent="0.3">
      <c r="B116" s="30">
        <v>40847</v>
      </c>
      <c r="C116" s="24">
        <v>7617.6559567999993</v>
      </c>
      <c r="D116" s="23">
        <f t="shared" si="4"/>
        <v>3.4034833741380277E-2</v>
      </c>
      <c r="E116" s="26">
        <f t="shared" si="3"/>
        <v>3.4034833741380277E-2</v>
      </c>
      <c r="I116" s="89">
        <v>42248</v>
      </c>
      <c r="K116" s="26">
        <v>2.6200000000000001E-2</v>
      </c>
      <c r="L116" s="26">
        <v>4.2064285714285714E-2</v>
      </c>
      <c r="M116" s="26">
        <v>-1.5567565753034085E-3</v>
      </c>
      <c r="N116" s="26">
        <v>5.4000000000000003E-3</v>
      </c>
      <c r="P116" s="26">
        <v>0.192</v>
      </c>
      <c r="Q116" s="26">
        <v>9.3599999999999989E-2</v>
      </c>
      <c r="S116" s="26">
        <v>3.2500000000000001E-2</v>
      </c>
      <c r="T116" s="2"/>
      <c r="U116" s="6"/>
      <c r="AU116" s="327">
        <f>Variáveis!$G$15</f>
        <v>1.4237607337651301E-3</v>
      </c>
      <c r="AV116" s="327">
        <f>AU116+2.576*Variáveis!$G$14</f>
        <v>4.8649918086891612E-2</v>
      </c>
      <c r="AW116" s="327">
        <f>AU116-2.576*Variáveis!$G$14</f>
        <v>-4.5802396619361356E-2</v>
      </c>
    </row>
    <row r="117" spans="2:49" x14ac:dyDescent="0.3">
      <c r="B117" s="30">
        <v>40854</v>
      </c>
      <c r="C117" s="24">
        <v>7509.2100585999997</v>
      </c>
      <c r="D117" s="23">
        <f t="shared" si="4"/>
        <v>-1.4236124447599141E-2</v>
      </c>
      <c r="E117" s="26">
        <f t="shared" si="3"/>
        <v>-1.4236124447599141E-2</v>
      </c>
      <c r="I117" s="89">
        <v>42278</v>
      </c>
      <c r="K117" s="26">
        <v>2.5000000000000001E-2</v>
      </c>
      <c r="L117" s="26">
        <v>4.1428571428571426E-2</v>
      </c>
      <c r="M117" s="26">
        <v>-4.4968375044651676E-4</v>
      </c>
      <c r="N117" s="26">
        <v>8.199999999999999E-3</v>
      </c>
      <c r="P117" s="26">
        <v>0.18899999999999997</v>
      </c>
      <c r="Q117" s="26">
        <v>9.9900000000000003E-2</v>
      </c>
      <c r="S117" s="26">
        <v>3.2500000000000001E-2</v>
      </c>
      <c r="T117" s="2"/>
      <c r="U117" s="6"/>
      <c r="AU117" s="327">
        <f>Variáveis!$G$15</f>
        <v>1.4237607337651301E-3</v>
      </c>
      <c r="AV117" s="327">
        <f>AU117+2.576*Variáveis!$G$14</f>
        <v>4.8649918086891612E-2</v>
      </c>
      <c r="AW117" s="327">
        <f>AU117-2.576*Variáveis!$G$14</f>
        <v>-4.5802396619361356E-2</v>
      </c>
    </row>
    <row r="118" spans="2:49" x14ac:dyDescent="0.3">
      <c r="B118" s="30">
        <v>40861</v>
      </c>
      <c r="C118" s="24">
        <v>7503.6941405999996</v>
      </c>
      <c r="D118" s="23">
        <f t="shared" si="4"/>
        <v>-7.3455369565578188E-4</v>
      </c>
      <c r="E118" s="26">
        <f t="shared" si="3"/>
        <v>-7.3455369565578188E-4</v>
      </c>
      <c r="I118" s="89">
        <v>42309</v>
      </c>
      <c r="K118" s="26">
        <v>2.69E-2</v>
      </c>
      <c r="L118" s="26">
        <v>3.9750000000000001E-2</v>
      </c>
      <c r="M118" s="26">
        <v>-2.1106803790814643E-3</v>
      </c>
      <c r="N118" s="26">
        <v>1.01E-2</v>
      </c>
      <c r="P118" s="26">
        <v>0.188</v>
      </c>
      <c r="Q118" s="26">
        <v>9.9000000000000005E-2</v>
      </c>
      <c r="S118" s="26">
        <v>3.2500000000000001E-2</v>
      </c>
      <c r="T118" s="2"/>
      <c r="U118" s="6"/>
      <c r="AU118" s="327">
        <f>Variáveis!$G$15</f>
        <v>1.4237607337651301E-3</v>
      </c>
      <c r="AV118" s="327">
        <f>AU118+2.576*Variáveis!$G$14</f>
        <v>4.8649918086891612E-2</v>
      </c>
      <c r="AW118" s="327">
        <f>AU118-2.576*Variáveis!$G$14</f>
        <v>-4.5802396619361356E-2</v>
      </c>
    </row>
    <row r="119" spans="2:49" x14ac:dyDescent="0.3">
      <c r="B119" s="30">
        <v>40868</v>
      </c>
      <c r="C119" s="24">
        <v>7318.4340821999995</v>
      </c>
      <c r="D119" s="23">
        <f t="shared" si="4"/>
        <v>-2.4689180412834189E-2</v>
      </c>
      <c r="E119" s="26">
        <f t="shared" si="3"/>
        <v>-2.4689180412834189E-2</v>
      </c>
      <c r="I119" s="89">
        <v>42339</v>
      </c>
      <c r="K119" s="26">
        <v>2.6099999999999998E-2</v>
      </c>
      <c r="L119" s="26">
        <v>4.8430000000000001E-2</v>
      </c>
      <c r="M119" s="26">
        <v>-3.4170964371187385E-3</v>
      </c>
      <c r="N119" s="26">
        <v>9.5999999999999992E-3</v>
      </c>
      <c r="P119" s="26">
        <v>0.18100000000000002</v>
      </c>
      <c r="Q119" s="26">
        <v>9.3399999999999997E-2</v>
      </c>
      <c r="S119" s="26">
        <v>3.3700000000000001E-2</v>
      </c>
      <c r="T119" s="2"/>
      <c r="U119" s="6"/>
      <c r="AU119" s="327">
        <f>Variáveis!$G$15</f>
        <v>1.4237607337651301E-3</v>
      </c>
      <c r="AV119" s="327">
        <f>AU119+2.576*Variáveis!$G$14</f>
        <v>4.8649918086891612E-2</v>
      </c>
      <c r="AW119" s="327">
        <f>AU119-2.576*Variáveis!$G$14</f>
        <v>-4.5802396619361356E-2</v>
      </c>
    </row>
    <row r="120" spans="2:49" x14ac:dyDescent="0.3">
      <c r="B120" s="30">
        <v>40875</v>
      </c>
      <c r="C120" s="24">
        <v>7008.3850099999991</v>
      </c>
      <c r="D120" s="23">
        <f t="shared" si="4"/>
        <v>-4.2365493590234893E-2</v>
      </c>
      <c r="E120" s="26">
        <f t="shared" si="3"/>
        <v>-4.2365493590234893E-2</v>
      </c>
      <c r="I120" s="89">
        <v>42370</v>
      </c>
      <c r="K120" s="26">
        <v>2.4900000000000002E-2</v>
      </c>
      <c r="L120" s="26">
        <v>5.1594736842105263E-2</v>
      </c>
      <c r="M120" s="26">
        <v>1.6531022090686687E-3</v>
      </c>
      <c r="N120" s="26">
        <v>1.2699999999999999E-2</v>
      </c>
      <c r="P120" s="26">
        <v>0.17800000000000002</v>
      </c>
      <c r="Q120" s="26">
        <v>0.1176</v>
      </c>
      <c r="S120" s="26">
        <v>3.5000000000000003E-2</v>
      </c>
      <c r="T120" s="2"/>
      <c r="U120" s="6"/>
      <c r="AU120" s="327">
        <f>Variáveis!$G$15</f>
        <v>1.4237607337651301E-3</v>
      </c>
      <c r="AV120" s="327">
        <f>AU120+2.576*Variáveis!$G$14</f>
        <v>4.8649918086891612E-2</v>
      </c>
      <c r="AW120" s="327">
        <f>AU120-2.576*Variáveis!$G$14</f>
        <v>-4.5802396619361356E-2</v>
      </c>
    </row>
    <row r="121" spans="2:49" x14ac:dyDescent="0.3">
      <c r="B121" s="30">
        <v>40882</v>
      </c>
      <c r="C121" s="24">
        <v>7413.8399416000002</v>
      </c>
      <c r="D121" s="23">
        <f t="shared" si="4"/>
        <v>5.7852833573137419E-2</v>
      </c>
      <c r="E121" s="26" t="str">
        <f t="shared" si="3"/>
        <v/>
      </c>
      <c r="I121" s="89">
        <v>42401</v>
      </c>
      <c r="K121" s="26">
        <v>2.2000000000000002E-2</v>
      </c>
      <c r="L121" s="26">
        <v>5.3052631578947365E-2</v>
      </c>
      <c r="M121" s="26">
        <v>8.2307653345492504E-4</v>
      </c>
      <c r="N121" s="26">
        <v>9.0000000000000011E-3</v>
      </c>
      <c r="P121" s="26">
        <v>0.17800000000000002</v>
      </c>
      <c r="Q121" s="26">
        <v>0.11900000000000001</v>
      </c>
      <c r="S121" s="26">
        <v>3.5000000000000003E-2</v>
      </c>
      <c r="T121" s="2"/>
      <c r="U121" s="6"/>
      <c r="AU121" s="327">
        <f>Variáveis!$G$15</f>
        <v>1.4237607337651301E-3</v>
      </c>
      <c r="AV121" s="327">
        <f>AU121+2.576*Variáveis!$G$14</f>
        <v>4.8649918086891612E-2</v>
      </c>
      <c r="AW121" s="327">
        <f>AU121-2.576*Variáveis!$G$14</f>
        <v>-4.5802396619361356E-2</v>
      </c>
    </row>
    <row r="122" spans="2:49" x14ac:dyDescent="0.3">
      <c r="B122" s="30">
        <v>40889</v>
      </c>
      <c r="C122" s="24">
        <v>7466.9839843999989</v>
      </c>
      <c r="D122" s="23">
        <f t="shared" si="4"/>
        <v>7.1682209514398743E-3</v>
      </c>
      <c r="E122" s="26">
        <f t="shared" si="3"/>
        <v>7.1682209514398743E-3</v>
      </c>
      <c r="I122" s="89">
        <v>42430</v>
      </c>
      <c r="K122" s="26">
        <v>2.2799999999999997E-2</v>
      </c>
      <c r="L122" s="26">
        <v>4.3389999999999998E-2</v>
      </c>
      <c r="M122" s="26">
        <v>4.3060001433927741E-3</v>
      </c>
      <c r="N122" s="26">
        <v>4.3E-3</v>
      </c>
      <c r="P122" s="26">
        <v>0.182</v>
      </c>
      <c r="Q122" s="26">
        <v>0.12050000000000001</v>
      </c>
      <c r="S122" s="26">
        <v>3.5000000000000003E-2</v>
      </c>
      <c r="T122" s="2"/>
      <c r="U122" s="6"/>
      <c r="AU122" s="327">
        <f>Variáveis!$G$15</f>
        <v>1.4237607337651301E-3</v>
      </c>
      <c r="AV122" s="327">
        <f>AU122+2.576*Variáveis!$G$14</f>
        <v>4.8649918086891612E-2</v>
      </c>
      <c r="AW122" s="327">
        <f>AU122-2.576*Variáveis!$G$14</f>
        <v>-4.5802396619361356E-2</v>
      </c>
    </row>
    <row r="123" spans="2:49" x14ac:dyDescent="0.3">
      <c r="B123" s="30">
        <v>40896</v>
      </c>
      <c r="C123" s="24">
        <v>7211.9201169999997</v>
      </c>
      <c r="D123" s="23">
        <f t="shared" si="4"/>
        <v>-3.4158887702568808E-2</v>
      </c>
      <c r="E123" s="26">
        <f t="shared" si="3"/>
        <v>-3.4158887702568808E-2</v>
      </c>
      <c r="I123" s="89">
        <v>42461</v>
      </c>
      <c r="K123" s="26">
        <v>2.2099999999999998E-2</v>
      </c>
      <c r="L123" s="26">
        <v>4.0304761904761906E-2</v>
      </c>
      <c r="M123" s="26">
        <v>4.7410679791040078E-3</v>
      </c>
      <c r="N123" s="26">
        <v>6.0999999999999995E-3</v>
      </c>
      <c r="P123" s="26">
        <v>0.188</v>
      </c>
      <c r="Q123" s="26">
        <v>0.11609999999999999</v>
      </c>
      <c r="S123" s="26">
        <v>3.5000000000000003E-2</v>
      </c>
      <c r="T123" s="2"/>
      <c r="U123" s="6"/>
      <c r="AU123" s="327">
        <f>Variáveis!$G$15</f>
        <v>1.4237607337651301E-3</v>
      </c>
      <c r="AV123" s="327">
        <f>AU123+2.576*Variáveis!$G$14</f>
        <v>4.8649918086891612E-2</v>
      </c>
      <c r="AW123" s="327">
        <f>AU123-2.576*Variáveis!$G$14</f>
        <v>-4.5802396619361356E-2</v>
      </c>
    </row>
    <row r="124" spans="2:49" x14ac:dyDescent="0.3">
      <c r="B124" s="30">
        <v>40903</v>
      </c>
      <c r="C124" s="24">
        <v>7432.2250977500007</v>
      </c>
      <c r="D124" s="23">
        <f t="shared" si="4"/>
        <v>3.0547340677095969E-2</v>
      </c>
      <c r="E124" s="26">
        <f t="shared" si="3"/>
        <v>3.0547340677095969E-2</v>
      </c>
      <c r="I124" s="89">
        <v>42491</v>
      </c>
      <c r="K124" s="26">
        <v>2.2200000000000001E-2</v>
      </c>
      <c r="L124" s="26">
        <v>3.8890909090909094E-2</v>
      </c>
      <c r="M124" s="26">
        <v>4.0457909981150841E-3</v>
      </c>
      <c r="N124" s="26">
        <v>7.8000000000000005E-3</v>
      </c>
      <c r="P124" s="26">
        <v>0.19</v>
      </c>
      <c r="Q124" s="26">
        <v>0.1202</v>
      </c>
      <c r="S124" s="26">
        <v>3.5000000000000003E-2</v>
      </c>
      <c r="T124" s="2"/>
      <c r="U124" s="6"/>
      <c r="AU124" s="327">
        <f>Variáveis!$G$15</f>
        <v>1.4237607337651301E-3</v>
      </c>
      <c r="AV124" s="327">
        <f>AU124+2.576*Variáveis!$G$14</f>
        <v>4.8649918086891612E-2</v>
      </c>
      <c r="AW124" s="327">
        <f>AU124-2.576*Variáveis!$G$14</f>
        <v>-4.5802396619361356E-2</v>
      </c>
    </row>
    <row r="125" spans="2:49" x14ac:dyDescent="0.3">
      <c r="B125" s="30">
        <v>40910</v>
      </c>
      <c r="C125" s="24">
        <v>7467.005004749999</v>
      </c>
      <c r="D125" s="23">
        <f t="shared" si="4"/>
        <v>4.67960893844932E-3</v>
      </c>
      <c r="E125" s="26">
        <f t="shared" si="3"/>
        <v>4.67960893844932E-3</v>
      </c>
      <c r="I125" s="89">
        <v>42522</v>
      </c>
      <c r="K125" s="26">
        <v>2.0199999999999999E-2</v>
      </c>
      <c r="L125" s="26">
        <v>3.8289473684210526E-2</v>
      </c>
      <c r="M125" s="26">
        <v>3.2843661672818936E-3</v>
      </c>
      <c r="N125" s="26">
        <v>3.4999999999999996E-3</v>
      </c>
      <c r="P125" s="26">
        <v>0.18899999999999997</v>
      </c>
      <c r="Q125" s="26">
        <v>0.1159</v>
      </c>
      <c r="S125" s="26">
        <v>3.5000000000000003E-2</v>
      </c>
      <c r="T125" s="2"/>
      <c r="U125" s="6"/>
      <c r="AU125" s="327">
        <f>Variáveis!$G$15</f>
        <v>1.4237607337651301E-3</v>
      </c>
      <c r="AV125" s="327">
        <f>AU125+2.576*Variáveis!$G$14</f>
        <v>4.8649918086891612E-2</v>
      </c>
      <c r="AW125" s="327">
        <f>AU125-2.576*Variáveis!$G$14</f>
        <v>-4.5802396619361356E-2</v>
      </c>
    </row>
    <row r="126" spans="2:49" x14ac:dyDescent="0.3">
      <c r="B126" s="30">
        <v>40917</v>
      </c>
      <c r="C126" s="24">
        <v>7595.7560545999995</v>
      </c>
      <c r="D126" s="23">
        <f t="shared" si="4"/>
        <v>1.7242662857209545E-2</v>
      </c>
      <c r="E126" s="26">
        <f t="shared" si="3"/>
        <v>1.7242662857209545E-2</v>
      </c>
      <c r="I126" s="89">
        <v>42552</v>
      </c>
      <c r="K126" s="26">
        <v>1.8200000000000001E-2</v>
      </c>
      <c r="L126" s="26">
        <v>3.3985000000000001E-2</v>
      </c>
      <c r="M126" s="26">
        <v>-1.618136404749948E-3</v>
      </c>
      <c r="N126" s="26">
        <v>5.1999999999999998E-3</v>
      </c>
      <c r="P126" s="26">
        <v>0.19</v>
      </c>
      <c r="Q126" s="26">
        <v>0.12909999999999999</v>
      </c>
      <c r="S126" s="26">
        <v>3.5000000000000003E-2</v>
      </c>
      <c r="T126" s="2"/>
      <c r="U126" s="6"/>
      <c r="AU126" s="327">
        <f>Variáveis!$G$15</f>
        <v>1.4237607337651301E-3</v>
      </c>
      <c r="AV126" s="327">
        <f>AU126+2.576*Variáveis!$G$14</f>
        <v>4.8649918086891612E-2</v>
      </c>
      <c r="AW126" s="327">
        <f>AU126-2.576*Variáveis!$G$14</f>
        <v>-4.5802396619361356E-2</v>
      </c>
    </row>
    <row r="127" spans="2:49" x14ac:dyDescent="0.3">
      <c r="B127" s="30">
        <v>40924</v>
      </c>
      <c r="C127" s="24">
        <v>7661.0423582499998</v>
      </c>
      <c r="D127" s="23">
        <f t="shared" si="4"/>
        <v>8.5951027364106203E-3</v>
      </c>
      <c r="E127" s="26">
        <f t="shared" si="3"/>
        <v>8.5951027364106203E-3</v>
      </c>
      <c r="I127" s="89">
        <v>42583</v>
      </c>
      <c r="K127" s="26">
        <v>1.89E-2</v>
      </c>
      <c r="L127" s="26">
        <v>3.096521739130435E-2</v>
      </c>
      <c r="M127" s="26">
        <v>9.1843010788439372E-4</v>
      </c>
      <c r="N127" s="26">
        <v>4.4000000000000003E-3</v>
      </c>
      <c r="P127" s="26">
        <v>0.191</v>
      </c>
      <c r="Q127" s="26">
        <v>0.13</v>
      </c>
      <c r="S127" s="26">
        <v>3.5000000000000003E-2</v>
      </c>
      <c r="T127" s="2"/>
      <c r="U127" s="6"/>
      <c r="AU127" s="327">
        <f>Variáveis!$G$15</f>
        <v>1.4237607337651301E-3</v>
      </c>
      <c r="AV127" s="327">
        <f>AU127+2.576*Variáveis!$G$14</f>
        <v>4.8649918086891612E-2</v>
      </c>
      <c r="AW127" s="327">
        <f>AU127-2.576*Variáveis!$G$14</f>
        <v>-4.5802396619361356E-2</v>
      </c>
    </row>
    <row r="128" spans="2:49" x14ac:dyDescent="0.3">
      <c r="B128" s="30">
        <v>40931</v>
      </c>
      <c r="C128" s="24">
        <v>7788.328027399999</v>
      </c>
      <c r="D128" s="23">
        <f t="shared" si="4"/>
        <v>1.6614667195114619E-2</v>
      </c>
      <c r="E128" s="26">
        <f t="shared" si="3"/>
        <v>1.6614667195114619E-2</v>
      </c>
      <c r="I128" s="89">
        <v>42614</v>
      </c>
      <c r="K128" s="26">
        <v>2.0199999999999999E-2</v>
      </c>
      <c r="L128" s="26">
        <v>3.1809523809523808E-2</v>
      </c>
      <c r="M128" s="26">
        <v>2.4039958646289161E-3</v>
      </c>
      <c r="N128" s="26">
        <v>8.0000000000000004E-4</v>
      </c>
      <c r="P128" s="26">
        <v>0.192</v>
      </c>
      <c r="Q128" s="26">
        <v>0.122</v>
      </c>
      <c r="S128" s="26">
        <v>3.5000000000000003E-2</v>
      </c>
      <c r="T128" s="2"/>
      <c r="U128" s="6"/>
      <c r="AU128" s="327">
        <f>Variáveis!$G$15</f>
        <v>1.4237607337651301E-3</v>
      </c>
      <c r="AV128" s="327">
        <f>AU128+2.576*Variáveis!$G$14</f>
        <v>4.8649918086891612E-2</v>
      </c>
      <c r="AW128" s="327">
        <f>AU128-2.576*Variáveis!$G$14</f>
        <v>-4.5802396619361356E-2</v>
      </c>
    </row>
    <row r="129" spans="2:49" x14ac:dyDescent="0.3">
      <c r="B129" s="30">
        <v>40938</v>
      </c>
      <c r="C129" s="24">
        <v>7870.0739255999997</v>
      </c>
      <c r="D129" s="23">
        <f t="shared" si="4"/>
        <v>1.0495949568689378E-2</v>
      </c>
      <c r="E129" s="26">
        <f t="shared" si="3"/>
        <v>1.0495949568689378E-2</v>
      </c>
      <c r="I129" s="89">
        <v>42644</v>
      </c>
      <c r="K129" s="26">
        <v>2.1700000000000001E-2</v>
      </c>
      <c r="L129" s="26">
        <v>3.1252380952380955E-2</v>
      </c>
      <c r="M129" s="26">
        <v>1.2467485130143174E-3</v>
      </c>
      <c r="N129" s="26">
        <v>2.5999999999999999E-3</v>
      </c>
      <c r="P129" s="26">
        <v>0.18899999999999997</v>
      </c>
      <c r="Q129" s="26">
        <v>0.121</v>
      </c>
      <c r="S129" s="26">
        <v>3.5000000000000003E-2</v>
      </c>
      <c r="T129" s="2"/>
      <c r="U129" s="6"/>
      <c r="AU129" s="327">
        <f>Variáveis!$G$15</f>
        <v>1.4237607337651301E-3</v>
      </c>
      <c r="AV129" s="327">
        <f>AU129+2.576*Variáveis!$G$14</f>
        <v>4.8649918086891612E-2</v>
      </c>
      <c r="AW129" s="327">
        <f>AU129-2.576*Variáveis!$G$14</f>
        <v>-4.5802396619361356E-2</v>
      </c>
    </row>
    <row r="130" spans="2:49" x14ac:dyDescent="0.3">
      <c r="B130" s="30">
        <v>40945</v>
      </c>
      <c r="C130" s="24">
        <v>7964.7621094000006</v>
      </c>
      <c r="D130" s="23">
        <f t="shared" si="4"/>
        <v>1.2031422410404113E-2</v>
      </c>
      <c r="E130" s="26">
        <f t="shared" si="3"/>
        <v>1.2031422410404113E-2</v>
      </c>
      <c r="I130" s="89">
        <v>42675</v>
      </c>
      <c r="K130" s="26">
        <v>2.5399999999999999E-2</v>
      </c>
      <c r="L130" s="26">
        <v>3.3019047619047621E-2</v>
      </c>
      <c r="M130" s="26">
        <v>-1.5554608673349346E-3</v>
      </c>
      <c r="N130" s="26">
        <v>1.8E-3</v>
      </c>
      <c r="P130" s="26">
        <v>0.187</v>
      </c>
      <c r="Q130" s="26">
        <v>0.1114</v>
      </c>
      <c r="S130" s="26">
        <v>3.5000000000000003E-2</v>
      </c>
      <c r="T130" s="2"/>
      <c r="U130" s="6"/>
      <c r="AU130" s="327">
        <f>Variáveis!$G$15</f>
        <v>1.4237607337651301E-3</v>
      </c>
      <c r="AV130" s="327">
        <f>AU130+2.576*Variáveis!$G$14</f>
        <v>4.8649918086891612E-2</v>
      </c>
      <c r="AW130" s="327">
        <f>AU130-2.576*Variáveis!$G$14</f>
        <v>-4.5802396619361356E-2</v>
      </c>
    </row>
    <row r="131" spans="2:49" x14ac:dyDescent="0.3">
      <c r="B131" s="30">
        <v>40952</v>
      </c>
      <c r="C131" s="24">
        <v>8056.441992</v>
      </c>
      <c r="D131" s="23">
        <f t="shared" si="4"/>
        <v>1.1510686865562336E-2</v>
      </c>
      <c r="E131" s="26">
        <f t="shared" si="3"/>
        <v>1.1510686865562336E-2</v>
      </c>
      <c r="I131" s="89">
        <v>42705</v>
      </c>
      <c r="K131" s="26">
        <v>2.8399999999999998E-2</v>
      </c>
      <c r="L131" s="26">
        <v>3.3068181818181816E-2</v>
      </c>
      <c r="M131" s="26">
        <v>3.2732139231739232E-4</v>
      </c>
      <c r="N131" s="26">
        <v>3.0000000000000001E-3</v>
      </c>
      <c r="P131" s="26">
        <v>0.184</v>
      </c>
      <c r="Q131" s="26">
        <v>0.10859999999999999</v>
      </c>
      <c r="S131" s="26">
        <v>3.6400000000000002E-2</v>
      </c>
      <c r="T131" s="2"/>
      <c r="U131" s="6"/>
      <c r="AU131" s="327">
        <f>Variáveis!$G$15</f>
        <v>1.4237607337651301E-3</v>
      </c>
      <c r="AV131" s="327">
        <f>AU131+2.576*Variáveis!$G$14</f>
        <v>4.8649918086891612E-2</v>
      </c>
      <c r="AW131" s="327">
        <f>AU131-2.576*Variáveis!$G$14</f>
        <v>-4.5802396619361356E-2</v>
      </c>
    </row>
    <row r="132" spans="2:49" x14ac:dyDescent="0.3">
      <c r="B132" s="30">
        <v>40959</v>
      </c>
      <c r="C132" s="24">
        <v>8058.7398679999997</v>
      </c>
      <c r="D132" s="23">
        <f t="shared" si="4"/>
        <v>2.8522218645421482E-4</v>
      </c>
      <c r="E132" s="26">
        <f t="shared" si="3"/>
        <v>2.8522218645421482E-4</v>
      </c>
      <c r="I132" s="89">
        <v>42736</v>
      </c>
      <c r="K132" s="26">
        <v>2.75E-2</v>
      </c>
      <c r="L132" s="26">
        <v>2.981818181818182E-2</v>
      </c>
      <c r="M132" s="26">
        <v>5.8277278902547636E-3</v>
      </c>
      <c r="N132" s="26">
        <v>3.8E-3</v>
      </c>
      <c r="P132" s="26">
        <v>0.17899999999999999</v>
      </c>
      <c r="Q132" s="26">
        <v>0.13239999999999999</v>
      </c>
      <c r="S132" s="26">
        <v>3.7499999999999999E-2</v>
      </c>
      <c r="T132" s="2"/>
      <c r="U132" s="6"/>
      <c r="AU132" s="327">
        <f>Variáveis!$G$15</f>
        <v>1.4237607337651301E-3</v>
      </c>
      <c r="AV132" s="327">
        <f>AU132+2.576*Variáveis!$G$14</f>
        <v>4.8649918086891612E-2</v>
      </c>
      <c r="AW132" s="327">
        <f>AU132-2.576*Variáveis!$G$14</f>
        <v>-4.5802396619361356E-2</v>
      </c>
    </row>
    <row r="133" spans="2:49" x14ac:dyDescent="0.3">
      <c r="B133" s="30">
        <v>40966</v>
      </c>
      <c r="C133" s="24">
        <v>8128.2980470000011</v>
      </c>
      <c r="D133" s="23">
        <f t="shared" si="4"/>
        <v>8.6313964886999273E-3</v>
      </c>
      <c r="E133" s="26">
        <f t="shared" si="3"/>
        <v>8.6313964886999273E-3</v>
      </c>
      <c r="I133" s="89">
        <v>42767</v>
      </c>
      <c r="K133" s="26">
        <v>2.76E-2</v>
      </c>
      <c r="L133" s="26">
        <v>2.7795E-2</v>
      </c>
      <c r="M133" s="26">
        <v>3.1461173864164582E-3</v>
      </c>
      <c r="N133" s="26">
        <v>3.3E-3</v>
      </c>
      <c r="P133" s="26">
        <v>0.17199999999999999</v>
      </c>
      <c r="Q133" s="26">
        <v>0.10929999999999999</v>
      </c>
      <c r="S133" s="26">
        <v>3.7499999999999999E-2</v>
      </c>
      <c r="T133" s="2"/>
      <c r="U133" s="6"/>
      <c r="AU133" s="327">
        <f>Variáveis!$G$15</f>
        <v>1.4237607337651301E-3</v>
      </c>
      <c r="AV133" s="327">
        <f>AU133+2.576*Variáveis!$G$14</f>
        <v>4.8649918086891612E-2</v>
      </c>
      <c r="AW133" s="327">
        <f>AU133-2.576*Variáveis!$G$14</f>
        <v>-4.5802396619361356E-2</v>
      </c>
    </row>
    <row r="134" spans="2:49" x14ac:dyDescent="0.3">
      <c r="B134" s="30">
        <v>40973</v>
      </c>
      <c r="C134" s="24">
        <v>8135.2679686000001</v>
      </c>
      <c r="D134" s="23">
        <f t="shared" si="4"/>
        <v>8.5748843850175227E-4</v>
      </c>
      <c r="E134" s="26">
        <f t="shared" si="3"/>
        <v>8.5748843850175227E-4</v>
      </c>
      <c r="I134" s="89">
        <v>42795</v>
      </c>
      <c r="K134" s="26">
        <v>2.8299999999999999E-2</v>
      </c>
      <c r="L134" s="26">
        <v>2.7808695652173913E-2</v>
      </c>
      <c r="M134" s="26">
        <v>8.1279787194721287E-4</v>
      </c>
      <c r="N134" s="26">
        <v>2.5000000000000001E-3</v>
      </c>
      <c r="P134" s="26">
        <v>0.16700000000000001</v>
      </c>
      <c r="Q134" s="26">
        <v>0.1245</v>
      </c>
      <c r="S134" s="26">
        <v>3.8800000000000001E-2</v>
      </c>
      <c r="T134" s="2"/>
      <c r="U134" s="6"/>
      <c r="AU134" s="327">
        <f>Variáveis!$G$15</f>
        <v>1.4237607337651301E-3</v>
      </c>
      <c r="AV134" s="327">
        <f>AU134+2.576*Variáveis!$G$14</f>
        <v>4.8649918086891612E-2</v>
      </c>
      <c r="AW134" s="327">
        <f>AU134-2.576*Variáveis!$G$14</f>
        <v>-4.5802396619361356E-2</v>
      </c>
    </row>
    <row r="135" spans="2:49" x14ac:dyDescent="0.3">
      <c r="B135" s="30">
        <v>40980</v>
      </c>
      <c r="C135" s="24">
        <v>8034.1979492</v>
      </c>
      <c r="D135" s="23">
        <f t="shared" si="4"/>
        <v>-1.242368656940418E-2</v>
      </c>
      <c r="E135" s="26">
        <f t="shared" si="3"/>
        <v>-1.242368656940418E-2</v>
      </c>
      <c r="I135" s="89">
        <v>42826</v>
      </c>
      <c r="K135" s="26">
        <v>2.6700000000000002E-2</v>
      </c>
      <c r="L135" s="26">
        <v>2.686842105263158E-2</v>
      </c>
      <c r="M135" s="26">
        <v>2.965533365326678E-3</v>
      </c>
      <c r="N135" s="26">
        <v>1.4E-3</v>
      </c>
      <c r="P135" s="26">
        <v>0.15620748299319701</v>
      </c>
      <c r="Q135" s="26">
        <v>0.1149</v>
      </c>
      <c r="S135" s="26">
        <v>0.04</v>
      </c>
      <c r="T135" s="2"/>
      <c r="U135" s="6"/>
      <c r="AU135" s="327">
        <f>Variáveis!$G$15</f>
        <v>1.4237607337651301E-3</v>
      </c>
      <c r="AV135" s="327">
        <f>AU135+2.576*Variáveis!$G$14</f>
        <v>4.8649918086891612E-2</v>
      </c>
      <c r="AW135" s="327">
        <f>AU135-2.576*Variáveis!$G$14</f>
        <v>-4.5802396619361356E-2</v>
      </c>
    </row>
    <row r="136" spans="2:49" x14ac:dyDescent="0.3">
      <c r="B136" s="30">
        <v>40987</v>
      </c>
      <c r="C136" s="24">
        <v>8246.8680667999979</v>
      </c>
      <c r="D136" s="23">
        <f t="shared" si="4"/>
        <v>2.6470609629574149E-2</v>
      </c>
      <c r="E136" s="26">
        <f t="shared" si="3"/>
        <v>2.6470609629574149E-2</v>
      </c>
      <c r="I136" s="89">
        <v>42856</v>
      </c>
      <c r="K136" s="26">
        <v>2.7000000000000003E-2</v>
      </c>
      <c r="L136" s="26">
        <v>2.6982608695652176E-2</v>
      </c>
      <c r="M136" s="26">
        <v>8.5472182689638743E-4</v>
      </c>
      <c r="N136" s="26">
        <v>3.0999999999999999E-3</v>
      </c>
      <c r="O136" s="26"/>
      <c r="P136" s="26">
        <v>0.159</v>
      </c>
      <c r="Q136" s="26">
        <v>0.1157</v>
      </c>
      <c r="R136" s="26"/>
      <c r="S136" s="26">
        <v>0.04</v>
      </c>
      <c r="T136" s="2"/>
      <c r="U136" s="6"/>
      <c r="AU136" s="327">
        <f>Variáveis!$G$15</f>
        <v>1.4237607337651301E-3</v>
      </c>
      <c r="AV136" s="327">
        <f>AU136+2.576*Variáveis!$G$14</f>
        <v>4.8649918086891612E-2</v>
      </c>
      <c r="AW136" s="327">
        <f>AU136-2.576*Variáveis!$G$14</f>
        <v>-4.5802396619361356E-2</v>
      </c>
    </row>
    <row r="137" spans="2:49" x14ac:dyDescent="0.3">
      <c r="B137" s="30">
        <v>40994</v>
      </c>
      <c r="C137" s="24">
        <v>8214.1518554000013</v>
      </c>
      <c r="D137" s="23">
        <f t="shared" si="4"/>
        <v>-3.9671074079267177E-3</v>
      </c>
      <c r="E137" s="26">
        <f t="shared" si="3"/>
        <v>-3.9671074079267177E-3</v>
      </c>
      <c r="I137" s="89">
        <v>42887</v>
      </c>
      <c r="K137" s="26">
        <v>2.5399999999999999E-2</v>
      </c>
      <c r="L137" s="26">
        <v>2.8895454545454544E-2</v>
      </c>
      <c r="M137" s="26">
        <v>9.0711101486107282E-4</v>
      </c>
      <c r="N137" s="26">
        <v>-2.3E-3</v>
      </c>
      <c r="O137" s="26"/>
      <c r="P137" s="26">
        <v>0.155</v>
      </c>
      <c r="Q137" s="26">
        <v>0.12210000000000001</v>
      </c>
      <c r="R137" s="26"/>
      <c r="S137" s="26">
        <v>4.1299999999999996E-2</v>
      </c>
      <c r="T137" s="2"/>
      <c r="U137" s="6"/>
      <c r="AU137" s="327">
        <f>Variáveis!$G$15</f>
        <v>1.4237607337651301E-3</v>
      </c>
      <c r="AV137" s="327">
        <f>AU137+2.576*Variáveis!$G$14</f>
        <v>4.8649918086891612E-2</v>
      </c>
      <c r="AW137" s="327">
        <f>AU137-2.576*Variáveis!$G$14</f>
        <v>-4.5802396619361356E-2</v>
      </c>
    </row>
    <row r="138" spans="2:49" x14ac:dyDescent="0.3">
      <c r="B138" s="30">
        <v>41001</v>
      </c>
      <c r="C138" s="24">
        <v>8216.4200195999983</v>
      </c>
      <c r="D138" s="23">
        <f t="shared" si="4"/>
        <v>2.761288371491144E-4</v>
      </c>
      <c r="E138" s="26">
        <f t="shared" si="3"/>
        <v>2.761288371491144E-4</v>
      </c>
      <c r="I138" s="89">
        <v>42917</v>
      </c>
      <c r="K138" s="26">
        <v>2.6499999999999999E-2</v>
      </c>
      <c r="L138" s="26">
        <v>2.7639999999999998E-2</v>
      </c>
      <c r="M138" s="26">
        <v>-6.8992263885203631E-4</v>
      </c>
      <c r="N138" s="26">
        <v>2.3999999999999998E-3</v>
      </c>
      <c r="O138" s="26"/>
      <c r="P138" s="26">
        <v>0.154</v>
      </c>
      <c r="Q138" s="26">
        <v>0.1206</v>
      </c>
      <c r="R138" s="26"/>
      <c r="S138" s="26">
        <v>4.2500000000000003E-2</v>
      </c>
      <c r="T138" s="2"/>
      <c r="U138" s="6"/>
      <c r="AU138" s="327">
        <f>Variáveis!$G$15</f>
        <v>1.4237607337651301E-3</v>
      </c>
      <c r="AV138" s="327">
        <f>AU138+2.576*Variáveis!$G$14</f>
        <v>4.8649918086891612E-2</v>
      </c>
      <c r="AW138" s="327">
        <f>AU138-2.576*Variáveis!$G$14</f>
        <v>-4.5802396619361356E-2</v>
      </c>
    </row>
    <row r="139" spans="2:49" x14ac:dyDescent="0.3">
      <c r="B139" s="30">
        <v>41008</v>
      </c>
      <c r="C139" s="24">
        <v>8099.2575684999993</v>
      </c>
      <c r="D139" s="23">
        <f t="shared" si="4"/>
        <v>-1.4259549879450217E-2</v>
      </c>
      <c r="E139" s="26">
        <f t="shared" si="3"/>
        <v>-1.4259549879450217E-2</v>
      </c>
      <c r="I139" s="89">
        <v>42948</v>
      </c>
      <c r="K139" s="26">
        <v>2.5499999999999998E-2</v>
      </c>
      <c r="L139" s="26">
        <v>2.7165217391304348E-2</v>
      </c>
      <c r="M139" s="26">
        <v>2.9944522971085963E-3</v>
      </c>
      <c r="N139" s="26">
        <v>1.9E-3</v>
      </c>
      <c r="O139" s="26"/>
      <c r="P139" s="26">
        <v>0.152</v>
      </c>
      <c r="Q139" s="26">
        <v>0.1298</v>
      </c>
      <c r="R139" s="26"/>
      <c r="S139" s="26">
        <v>4.2500000000000003E-2</v>
      </c>
      <c r="T139" s="2"/>
      <c r="U139" s="6"/>
      <c r="AU139" s="327">
        <f>Variáveis!$G$15</f>
        <v>1.4237607337651301E-3</v>
      </c>
      <c r="AV139" s="327">
        <f>AU139+2.576*Variáveis!$G$14</f>
        <v>4.8649918086891612E-2</v>
      </c>
      <c r="AW139" s="327">
        <f>AU139-2.576*Variáveis!$G$14</f>
        <v>-4.5802396619361356E-2</v>
      </c>
    </row>
    <row r="140" spans="2:49" x14ac:dyDescent="0.3">
      <c r="B140" s="30">
        <v>41015</v>
      </c>
      <c r="C140" s="24">
        <v>7935.0720704000005</v>
      </c>
      <c r="D140" s="23">
        <f t="shared" si="4"/>
        <v>-2.0271672645472694E-2</v>
      </c>
      <c r="E140" s="26">
        <f t="shared" si="3"/>
        <v>-2.0271672645472694E-2</v>
      </c>
      <c r="I140" s="89">
        <v>42979</v>
      </c>
      <c r="K140" s="26">
        <v>2.53E-2</v>
      </c>
      <c r="L140" s="26">
        <v>2.5790476190476194E-2</v>
      </c>
      <c r="M140" s="26">
        <v>5.2949058932301174E-3</v>
      </c>
      <c r="N140" s="26">
        <v>1.6000000000000001E-3</v>
      </c>
      <c r="O140" s="26"/>
      <c r="P140" s="26">
        <v>0.14599999999999999</v>
      </c>
      <c r="Q140" s="26">
        <v>0.1115</v>
      </c>
      <c r="R140" s="26"/>
      <c r="S140" s="26">
        <v>4.2500000000000003E-2</v>
      </c>
      <c r="T140" s="2"/>
      <c r="U140" s="6"/>
      <c r="AU140" s="327">
        <f>Variáveis!$G$15</f>
        <v>1.4237607337651301E-3</v>
      </c>
      <c r="AV140" s="327">
        <f>AU140+2.576*Variáveis!$G$14</f>
        <v>4.8649918086891612E-2</v>
      </c>
      <c r="AW140" s="327">
        <f>AU140-2.576*Variáveis!$G$14</f>
        <v>-4.5802396619361356E-2</v>
      </c>
    </row>
    <row r="141" spans="2:49" x14ac:dyDescent="0.3">
      <c r="B141" s="30">
        <v>41022</v>
      </c>
      <c r="C141" s="24">
        <v>8011.3000974000006</v>
      </c>
      <c r="D141" s="23">
        <f t="shared" si="4"/>
        <v>9.6064693960817849E-3</v>
      </c>
      <c r="E141" s="26">
        <f t="shared" ref="E141:E204" si="5">IF(OR(D141&gt;($G$15+$G$16*$G$14),D141&lt;($G$15-$G$16*$G$14)),"",D141)</f>
        <v>9.6064693960817849E-3</v>
      </c>
      <c r="I141" s="89">
        <v>43009</v>
      </c>
      <c r="K141" s="26">
        <v>2.6499999999999999E-2</v>
      </c>
      <c r="L141" s="26">
        <v>2.4086363636363638E-2</v>
      </c>
      <c r="M141" s="26">
        <v>-6.3204210372769243E-4</v>
      </c>
      <c r="N141" s="26">
        <v>4.1999999999999997E-3</v>
      </c>
      <c r="O141" s="26"/>
      <c r="P141" s="26">
        <v>0.13900000000000001</v>
      </c>
      <c r="Q141" s="26">
        <v>0.13059999999999999</v>
      </c>
      <c r="R141" s="26"/>
      <c r="S141" s="26">
        <v>4.2500000000000003E-2</v>
      </c>
      <c r="T141" s="2"/>
      <c r="U141" s="6"/>
      <c r="AU141" s="327">
        <f>Variáveis!$G$15</f>
        <v>1.4237607337651301E-3</v>
      </c>
      <c r="AV141" s="327">
        <f>AU141+2.576*Variáveis!$G$14</f>
        <v>4.8649918086891612E-2</v>
      </c>
      <c r="AW141" s="327">
        <f>AU141-2.576*Variáveis!$G$14</f>
        <v>-4.5802396619361356E-2</v>
      </c>
    </row>
    <row r="142" spans="2:49" x14ac:dyDescent="0.3">
      <c r="B142" s="30">
        <v>41029</v>
      </c>
      <c r="C142" s="24">
        <v>8090.5679688</v>
      </c>
      <c r="D142" s="23">
        <f t="shared" si="4"/>
        <v>9.8945078122494312E-3</v>
      </c>
      <c r="E142" s="26">
        <f t="shared" si="5"/>
        <v>9.8945078122494312E-3</v>
      </c>
      <c r="I142" s="89">
        <v>43040</v>
      </c>
      <c r="K142" s="26">
        <v>2.6000000000000002E-2</v>
      </c>
      <c r="L142" s="26">
        <v>2.4795454545454548E-2</v>
      </c>
      <c r="M142" s="26">
        <v>2.4324685907517463E-5</v>
      </c>
      <c r="N142" s="26">
        <v>2.8000000000000004E-3</v>
      </c>
      <c r="O142" s="26"/>
      <c r="P142" s="26">
        <v>0.13100000000000001</v>
      </c>
      <c r="Q142" s="26">
        <v>0.1225</v>
      </c>
      <c r="R142" s="26"/>
      <c r="S142" s="26">
        <v>4.2500000000000003E-2</v>
      </c>
      <c r="T142" s="2"/>
      <c r="U142" s="6"/>
      <c r="AU142" s="327">
        <f>Variáveis!$G$15</f>
        <v>1.4237607337651301E-3</v>
      </c>
      <c r="AV142" s="327">
        <f>AU142+2.576*Variáveis!$G$14</f>
        <v>4.8649918086891612E-2</v>
      </c>
      <c r="AW142" s="327">
        <f>AU142-2.576*Variáveis!$G$14</f>
        <v>-4.5802396619361356E-2</v>
      </c>
    </row>
    <row r="143" spans="2:49" x14ac:dyDescent="0.3">
      <c r="B143" s="30">
        <v>41036</v>
      </c>
      <c r="C143" s="24">
        <v>8044.0620117999988</v>
      </c>
      <c r="D143" s="23">
        <f t="shared" si="4"/>
        <v>-5.7481696191594711E-3</v>
      </c>
      <c r="E143" s="26">
        <f t="shared" si="5"/>
        <v>-5.7481696191594711E-3</v>
      </c>
      <c r="I143" s="89">
        <v>43070</v>
      </c>
      <c r="K143" s="26">
        <v>2.6000000000000002E-2</v>
      </c>
      <c r="L143" s="26">
        <v>2.3895E-2</v>
      </c>
      <c r="M143" s="26">
        <v>-5.8783227726233456E-4</v>
      </c>
      <c r="N143" s="26">
        <v>4.4000000000000003E-3</v>
      </c>
      <c r="O143" s="26"/>
      <c r="P143" s="26">
        <v>0.128</v>
      </c>
      <c r="Q143" s="26">
        <v>0.11349999999999999</v>
      </c>
      <c r="R143" s="26"/>
      <c r="S143" s="26">
        <v>4.4000000000000004E-2</v>
      </c>
      <c r="T143" s="2"/>
      <c r="U143" s="6"/>
      <c r="AU143" s="327">
        <f>Variáveis!$G$15</f>
        <v>1.4237607337651301E-3</v>
      </c>
      <c r="AV143" s="327">
        <f>AU143+2.576*Variáveis!$G$14</f>
        <v>4.8649918086891612E-2</v>
      </c>
      <c r="AW143" s="327">
        <f>AU143-2.576*Variáveis!$G$14</f>
        <v>-4.5802396619361356E-2</v>
      </c>
    </row>
    <row r="144" spans="2:49" x14ac:dyDescent="0.3">
      <c r="B144" s="30">
        <v>41043</v>
      </c>
      <c r="C144" s="24">
        <v>7816.3159179999984</v>
      </c>
      <c r="D144" s="23">
        <f t="shared" si="4"/>
        <v>-2.8312324478095174E-2</v>
      </c>
      <c r="E144" s="26">
        <f t="shared" si="5"/>
        <v>-2.8312324478095174E-2</v>
      </c>
      <c r="I144" s="89">
        <v>43101</v>
      </c>
      <c r="K144" s="26">
        <v>2.7300000000000001E-2</v>
      </c>
      <c r="L144" s="26">
        <v>2.2595454545454547E-2</v>
      </c>
      <c r="M144" s="26">
        <v>5.4477454527752656E-3</v>
      </c>
      <c r="N144" s="26">
        <v>2.8999999999999998E-3</v>
      </c>
      <c r="O144" s="26"/>
      <c r="P144" s="26">
        <v>0.12300000000000001</v>
      </c>
      <c r="Q144" s="26">
        <v>0.1295</v>
      </c>
      <c r="R144" s="26"/>
      <c r="S144" s="26">
        <v>4.4999999999999998E-2</v>
      </c>
      <c r="T144" s="2"/>
      <c r="U144" s="6"/>
      <c r="AU144" s="327">
        <f>Variáveis!$G$15</f>
        <v>1.4237607337651301E-3</v>
      </c>
      <c r="AV144" s="327">
        <f>AU144+2.576*Variáveis!$G$14</f>
        <v>4.8649918086891612E-2</v>
      </c>
      <c r="AW144" s="327">
        <f>AU144-2.576*Variáveis!$G$14</f>
        <v>-4.5802396619361356E-2</v>
      </c>
    </row>
    <row r="145" spans="2:49" x14ac:dyDescent="0.3">
      <c r="B145" s="30">
        <v>41050</v>
      </c>
      <c r="C145" s="24">
        <v>7535.9540038000005</v>
      </c>
      <c r="D145" s="23">
        <f t="shared" si="4"/>
        <v>-3.5868805347844201E-2</v>
      </c>
      <c r="E145" s="26">
        <f t="shared" si="5"/>
        <v>-3.5868805347844201E-2</v>
      </c>
      <c r="I145" s="89">
        <v>43132</v>
      </c>
      <c r="K145" s="26">
        <v>3.0200000000000001E-2</v>
      </c>
      <c r="L145" s="26">
        <v>2.3710526315789474E-2</v>
      </c>
      <c r="M145" s="26">
        <v>4.5346899748657243E-3</v>
      </c>
      <c r="N145" s="26">
        <v>3.2000000000000002E-3</v>
      </c>
      <c r="O145" s="26"/>
      <c r="P145" s="26">
        <v>0.12</v>
      </c>
      <c r="Q145" s="26">
        <v>0.13600000000000001</v>
      </c>
      <c r="R145" s="26"/>
      <c r="S145" s="26">
        <v>4.4999999999999998E-2</v>
      </c>
      <c r="T145" s="2"/>
      <c r="U145" s="6"/>
      <c r="AU145" s="327">
        <f>Variáveis!$G$15</f>
        <v>1.4237607337651301E-3</v>
      </c>
      <c r="AV145" s="327">
        <f>AU145+2.576*Variáveis!$G$14</f>
        <v>4.8649918086891612E-2</v>
      </c>
      <c r="AW145" s="327">
        <f>AU145-2.576*Variáveis!$G$14</f>
        <v>-4.5802396619361356E-2</v>
      </c>
    </row>
    <row r="146" spans="2:49" x14ac:dyDescent="0.3">
      <c r="B146" s="30">
        <v>41057</v>
      </c>
      <c r="C146" s="24">
        <v>7542.5374754999993</v>
      </c>
      <c r="D146" s="23">
        <f t="shared" si="4"/>
        <v>8.7360826468407815E-4</v>
      </c>
      <c r="E146" s="26">
        <f t="shared" si="5"/>
        <v>8.7360826468407815E-4</v>
      </c>
      <c r="I146" s="89">
        <v>43160</v>
      </c>
      <c r="K146" s="26">
        <v>2.9700000000000001E-2</v>
      </c>
      <c r="L146" s="26">
        <v>2.4395238095238095E-2</v>
      </c>
      <c r="M146" s="26">
        <v>2.2611259041491749E-3</v>
      </c>
      <c r="N146" s="26">
        <v>8.9999999999999998E-4</v>
      </c>
      <c r="O146" s="26"/>
      <c r="P146" s="26">
        <v>0.11599999999999999</v>
      </c>
      <c r="Q146" s="26">
        <v>0.11230000000000001</v>
      </c>
      <c r="R146" s="26"/>
      <c r="S146" s="26">
        <v>4.58E-2</v>
      </c>
      <c r="T146" s="2"/>
      <c r="U146" s="6"/>
      <c r="AU146" s="327">
        <f>Variáveis!$G$15</f>
        <v>1.4237607337651301E-3</v>
      </c>
      <c r="AV146" s="327">
        <f>AU146+2.576*Variáveis!$G$14</f>
        <v>4.8649918086891612E-2</v>
      </c>
      <c r="AW146" s="327">
        <f>AU146-2.576*Variáveis!$G$14</f>
        <v>-4.5802396619361356E-2</v>
      </c>
    </row>
    <row r="147" spans="2:49" x14ac:dyDescent="0.3">
      <c r="B147" s="30">
        <v>41064</v>
      </c>
      <c r="C147" s="24">
        <v>7425.6298826000002</v>
      </c>
      <c r="D147" s="23">
        <f t="shared" si="4"/>
        <v>-1.5499769577511979E-2</v>
      </c>
      <c r="E147" s="26">
        <f t="shared" si="5"/>
        <v>-1.5499769577511979E-2</v>
      </c>
      <c r="I147" s="89">
        <v>43191</v>
      </c>
      <c r="K147" s="26">
        <v>2.9600000000000001E-2</v>
      </c>
      <c r="L147" s="26">
        <v>2.4523809523809524E-2</v>
      </c>
      <c r="M147" s="26">
        <v>3.9750915633489647E-3</v>
      </c>
      <c r="N147" s="26">
        <v>2.2000000000000001E-3</v>
      </c>
      <c r="O147" s="26"/>
      <c r="P147" s="26">
        <v>0.107</v>
      </c>
      <c r="Q147" s="26">
        <v>0.1002</v>
      </c>
      <c r="R147" s="26"/>
      <c r="S147" s="26">
        <v>4.7500000000000001E-2</v>
      </c>
      <c r="T147" s="2"/>
      <c r="U147" s="6"/>
      <c r="AU147" s="327">
        <f>Variáveis!$G$15</f>
        <v>1.4237607337651301E-3</v>
      </c>
      <c r="AV147" s="327">
        <f>AU147+2.576*Variáveis!$G$14</f>
        <v>4.8649918086891612E-2</v>
      </c>
      <c r="AW147" s="327">
        <f>AU147-2.576*Variáveis!$G$14</f>
        <v>-4.5802396619361356E-2</v>
      </c>
    </row>
    <row r="148" spans="2:49" x14ac:dyDescent="0.3">
      <c r="B148" s="30">
        <v>41071</v>
      </c>
      <c r="C148" s="24">
        <v>7477.7940429999999</v>
      </c>
      <c r="D148" s="23">
        <f t="shared" si="4"/>
        <v>7.0248802087797824E-3</v>
      </c>
      <c r="E148" s="26">
        <f t="shared" si="5"/>
        <v>7.0248802087797824E-3</v>
      </c>
      <c r="I148" s="89">
        <v>43221</v>
      </c>
      <c r="K148" s="26">
        <v>3.0499999999999999E-2</v>
      </c>
      <c r="L148" s="26">
        <v>2.6726086956521736E-2</v>
      </c>
      <c r="M148" s="26">
        <v>4.1589169254347969E-3</v>
      </c>
      <c r="N148" s="26">
        <v>4.0000000000000001E-3</v>
      </c>
      <c r="O148" s="26"/>
      <c r="P148" s="26">
        <v>0.105</v>
      </c>
      <c r="Q148" s="26">
        <v>9.3000000000000013E-2</v>
      </c>
      <c r="R148" s="26"/>
      <c r="S148" s="26">
        <v>4.7500000000000001E-2</v>
      </c>
      <c r="T148" s="2"/>
      <c r="U148" s="6"/>
      <c r="AU148" s="327">
        <f>Variáveis!$G$15</f>
        <v>1.4237607337651301E-3</v>
      </c>
      <c r="AV148" s="327">
        <f>AU148+2.576*Variáveis!$G$14</f>
        <v>4.8649918086891612E-2</v>
      </c>
      <c r="AW148" s="327">
        <f>AU148-2.576*Variáveis!$G$14</f>
        <v>-4.5802396619361356E-2</v>
      </c>
    </row>
    <row r="149" spans="2:49" x14ac:dyDescent="0.3">
      <c r="B149" s="30">
        <v>41078</v>
      </c>
      <c r="C149" s="24">
        <v>7594.7218750000002</v>
      </c>
      <c r="D149" s="23">
        <f t="shared" si="4"/>
        <v>1.5636674576435583E-2</v>
      </c>
      <c r="E149" s="26">
        <f t="shared" si="5"/>
        <v>1.5636674576435583E-2</v>
      </c>
      <c r="I149" s="89">
        <v>43252</v>
      </c>
      <c r="K149" s="26">
        <v>2.98E-2</v>
      </c>
      <c r="L149" s="26">
        <v>3.2576190476190474E-2</v>
      </c>
      <c r="M149" s="26">
        <v>1.5938757015439009E-3</v>
      </c>
      <c r="N149" s="26">
        <v>1.26E-2</v>
      </c>
      <c r="O149" s="26"/>
      <c r="P149" s="26">
        <v>0.10300000000000001</v>
      </c>
      <c r="Q149" s="26">
        <v>9.1300000000000006E-2</v>
      </c>
      <c r="R149" s="26"/>
      <c r="S149" s="26">
        <v>4.8899999999999999E-2</v>
      </c>
      <c r="T149" s="2"/>
      <c r="U149" s="6"/>
      <c r="AU149" s="327">
        <f>Variáveis!$G$15</f>
        <v>1.4237607337651301E-3</v>
      </c>
      <c r="AV149" s="327">
        <f>AU149+2.576*Variáveis!$G$14</f>
        <v>4.8649918086891612E-2</v>
      </c>
      <c r="AW149" s="327">
        <f>AU149-2.576*Variáveis!$G$14</f>
        <v>-4.5802396619361356E-2</v>
      </c>
    </row>
    <row r="150" spans="2:49" x14ac:dyDescent="0.3">
      <c r="B150" s="30">
        <v>41085</v>
      </c>
      <c r="C150" s="24">
        <v>7639.7499024000008</v>
      </c>
      <c r="D150" s="23">
        <f t="shared" si="4"/>
        <v>5.9288579807277308E-3</v>
      </c>
      <c r="E150" s="26">
        <f t="shared" si="5"/>
        <v>5.9288579807277308E-3</v>
      </c>
      <c r="I150" s="89">
        <v>43282</v>
      </c>
      <c r="K150" s="26">
        <v>2.9399999999999999E-2</v>
      </c>
      <c r="L150" s="26">
        <v>2.9363636363636363E-2</v>
      </c>
      <c r="M150" s="26">
        <v>6.7463262285238912E-5</v>
      </c>
      <c r="N150" s="26">
        <v>3.3E-3</v>
      </c>
      <c r="O150" s="26"/>
      <c r="P150" s="26">
        <v>0.111</v>
      </c>
      <c r="Q150" s="26">
        <v>9.35E-2</v>
      </c>
      <c r="R150" s="26"/>
      <c r="S150" s="26">
        <v>0.05</v>
      </c>
      <c r="T150" s="2"/>
      <c r="U150" s="6"/>
      <c r="AU150" s="327">
        <f>Variáveis!$G$15</f>
        <v>1.4237607337651301E-3</v>
      </c>
      <c r="AV150" s="327">
        <f>AU150+2.576*Variáveis!$G$14</f>
        <v>4.8649918086891612E-2</v>
      </c>
      <c r="AW150" s="327">
        <f>AU150-2.576*Variáveis!$G$14</f>
        <v>-4.5802396619361356E-2</v>
      </c>
    </row>
    <row r="151" spans="2:49" x14ac:dyDescent="0.3">
      <c r="B151" s="30">
        <v>41092</v>
      </c>
      <c r="C151" s="24">
        <v>7671.3239258000003</v>
      </c>
      <c r="D151" s="23">
        <f t="shared" si="4"/>
        <v>4.132860866306709E-3</v>
      </c>
      <c r="E151" s="26">
        <f t="shared" si="5"/>
        <v>4.132860866306709E-3</v>
      </c>
      <c r="I151" s="89">
        <v>43313</v>
      </c>
      <c r="K151" s="26">
        <v>2.9700000000000001E-2</v>
      </c>
      <c r="L151" s="26">
        <v>3.0569565217391306E-2</v>
      </c>
      <c r="M151" s="26">
        <v>5.5554232835719475E-4</v>
      </c>
      <c r="N151" s="26">
        <v>-8.9999999999999998E-4</v>
      </c>
      <c r="O151" s="26"/>
      <c r="P151" s="26">
        <v>0.11199999999999999</v>
      </c>
      <c r="Q151" s="26">
        <v>9.8000000000000004E-2</v>
      </c>
      <c r="R151" s="26"/>
      <c r="S151" s="26">
        <v>0.05</v>
      </c>
      <c r="T151" s="2"/>
      <c r="U151" s="6"/>
      <c r="AU151" s="327">
        <f>Variáveis!$G$15</f>
        <v>1.4237607337651301E-3</v>
      </c>
      <c r="AV151" s="327">
        <f>AU151+2.576*Variáveis!$G$14</f>
        <v>4.8649918086891612E-2</v>
      </c>
      <c r="AW151" s="327">
        <f>AU151-2.576*Variáveis!$G$14</f>
        <v>-4.5802396619361356E-2</v>
      </c>
    </row>
    <row r="152" spans="2:49" x14ac:dyDescent="0.3">
      <c r="B152" s="30">
        <v>41099</v>
      </c>
      <c r="C152" s="24">
        <v>7808.1124267500009</v>
      </c>
      <c r="D152" s="23">
        <f t="shared" si="4"/>
        <v>1.7831146523477726E-2</v>
      </c>
      <c r="E152" s="26">
        <f t="shared" si="5"/>
        <v>1.7831146523477726E-2</v>
      </c>
      <c r="I152" s="89">
        <v>43344</v>
      </c>
      <c r="K152" s="26">
        <v>3.0800000000000001E-2</v>
      </c>
      <c r="L152" s="26">
        <v>3.2070000000000001E-2</v>
      </c>
      <c r="M152" s="26">
        <v>1.1620251758901468E-3</v>
      </c>
      <c r="N152" s="26">
        <v>4.7999999999999996E-3</v>
      </c>
      <c r="O152" s="26"/>
      <c r="P152" s="26">
        <v>0.113</v>
      </c>
      <c r="Q152" s="26">
        <v>8.9800000000000005E-2</v>
      </c>
      <c r="R152" s="26"/>
      <c r="S152" s="26">
        <v>5.0300000000000004E-2</v>
      </c>
      <c r="T152" s="2"/>
      <c r="U152" s="6"/>
      <c r="AU152" s="327">
        <f>Variáveis!$G$15</f>
        <v>1.4237607337651301E-3</v>
      </c>
      <c r="AV152" s="327">
        <f>AU152+2.576*Variáveis!$G$14</f>
        <v>4.8649918086891612E-2</v>
      </c>
      <c r="AW152" s="327">
        <f>AU152-2.576*Variáveis!$G$14</f>
        <v>-4.5802396619361356E-2</v>
      </c>
    </row>
    <row r="153" spans="2:49" x14ac:dyDescent="0.3">
      <c r="B153" s="30">
        <v>41106</v>
      </c>
      <c r="C153" s="24">
        <v>7698.5718749999996</v>
      </c>
      <c r="D153" s="23">
        <f t="shared" si="4"/>
        <v>-1.4029069480957168E-2</v>
      </c>
      <c r="E153" s="26">
        <f t="shared" si="5"/>
        <v>-1.4029069480957168E-2</v>
      </c>
      <c r="I153" s="89">
        <v>43374</v>
      </c>
      <c r="K153" s="26">
        <v>3.27E-2</v>
      </c>
      <c r="L153" s="26">
        <v>2.6734782608695652E-2</v>
      </c>
      <c r="M153" s="26">
        <v>1.766763455725906E-3</v>
      </c>
      <c r="N153" s="26">
        <v>4.5000000000000005E-3</v>
      </c>
      <c r="O153" s="26"/>
      <c r="P153" s="26">
        <v>0.11</v>
      </c>
      <c r="Q153" s="26">
        <v>0.1</v>
      </c>
      <c r="R153" s="26"/>
      <c r="S153" s="26">
        <v>5.2499999999999998E-2</v>
      </c>
      <c r="T153" s="2"/>
      <c r="U153" s="6"/>
      <c r="AU153" s="327">
        <f>Variáveis!$G$15</f>
        <v>1.4237607337651301E-3</v>
      </c>
      <c r="AV153" s="327">
        <f>AU153+2.576*Variáveis!$G$14</f>
        <v>4.8649918086891612E-2</v>
      </c>
      <c r="AW153" s="327">
        <f>AU153-2.576*Variáveis!$G$14</f>
        <v>-4.5802396619361356E-2</v>
      </c>
    </row>
    <row r="154" spans="2:49" x14ac:dyDescent="0.3">
      <c r="B154" s="30">
        <v>41113</v>
      </c>
      <c r="C154" s="24">
        <v>7781.1479493999996</v>
      </c>
      <c r="D154" s="23">
        <f t="shared" si="4"/>
        <v>1.0726154894799889E-2</v>
      </c>
      <c r="E154" s="26">
        <f t="shared" si="5"/>
        <v>1.0726154894799889E-2</v>
      </c>
      <c r="I154" s="89">
        <v>43405</v>
      </c>
      <c r="K154" s="26">
        <v>3.27E-2</v>
      </c>
      <c r="L154" s="26">
        <v>2.6268181818181819E-2</v>
      </c>
      <c r="M154" s="26">
        <v>-3.3493485181009808E-3</v>
      </c>
      <c r="N154" s="26">
        <v>-2.0999999999999999E-3</v>
      </c>
      <c r="O154" s="26"/>
      <c r="P154" s="26">
        <v>0.106</v>
      </c>
      <c r="Q154" s="26">
        <v>9.4399999999999998E-2</v>
      </c>
      <c r="R154" s="26"/>
      <c r="S154" s="26">
        <v>5.2499999999999998E-2</v>
      </c>
      <c r="T154" s="2"/>
      <c r="U154" s="6"/>
      <c r="AU154" s="327">
        <f>Variáveis!$G$15</f>
        <v>1.4237607337651301E-3</v>
      </c>
      <c r="AV154" s="327">
        <f>AU154+2.576*Variáveis!$G$14</f>
        <v>4.8649918086891612E-2</v>
      </c>
      <c r="AW154" s="327">
        <f>AU154-2.576*Variáveis!$G$14</f>
        <v>-4.5802396619361356E-2</v>
      </c>
    </row>
    <row r="155" spans="2:49" x14ac:dyDescent="0.3">
      <c r="B155" s="30">
        <v>41120</v>
      </c>
      <c r="C155" s="24">
        <v>7755.1779295999995</v>
      </c>
      <c r="D155" s="23">
        <f t="shared" si="4"/>
        <v>-3.3375563565788413E-3</v>
      </c>
      <c r="E155" s="26">
        <f t="shared" si="5"/>
        <v>-3.3375563565788413E-3</v>
      </c>
      <c r="I155" s="89">
        <v>43435</v>
      </c>
      <c r="K155" s="26">
        <v>2.98E-2</v>
      </c>
      <c r="L155" s="26">
        <v>2.6994999999999998E-2</v>
      </c>
      <c r="M155" s="26">
        <v>-3.1939628151310684E-3</v>
      </c>
      <c r="N155" s="26">
        <v>1.5E-3</v>
      </c>
      <c r="O155" s="26"/>
      <c r="P155" s="26">
        <v>0.105</v>
      </c>
      <c r="Q155" s="26">
        <v>8.5600000000000009E-2</v>
      </c>
      <c r="R155" s="26"/>
      <c r="S155" s="26">
        <v>5.3499999999999999E-2</v>
      </c>
      <c r="T155" s="2"/>
      <c r="U155" s="6"/>
      <c r="AU155" s="327">
        <f>Variáveis!$G$15</f>
        <v>1.4237607337651301E-3</v>
      </c>
      <c r="AV155" s="327">
        <f>AU155+2.576*Variáveis!$G$14</f>
        <v>4.8649918086891612E-2</v>
      </c>
      <c r="AW155" s="327">
        <f>AU155-2.576*Variáveis!$G$14</f>
        <v>-4.5802396619361356E-2</v>
      </c>
    </row>
    <row r="156" spans="2:49" x14ac:dyDescent="0.3">
      <c r="B156" s="30">
        <v>41127</v>
      </c>
      <c r="C156" s="24">
        <v>7874.9000002000002</v>
      </c>
      <c r="D156" s="23">
        <f t="shared" si="4"/>
        <v>1.5437694877772579E-2</v>
      </c>
      <c r="E156" s="26">
        <f t="shared" si="5"/>
        <v>1.5437694877772579E-2</v>
      </c>
      <c r="I156" s="89">
        <v>43466</v>
      </c>
      <c r="K156" s="26">
        <v>2.8900000000000002E-2</v>
      </c>
      <c r="L156" s="26">
        <v>2.521818181818182E-2</v>
      </c>
      <c r="M156" s="26">
        <v>1.9065966652469513E-3</v>
      </c>
      <c r="N156" s="26">
        <v>3.2000000000000002E-3</v>
      </c>
      <c r="O156" s="26"/>
      <c r="P156" s="26">
        <v>0.105</v>
      </c>
      <c r="Q156" s="26">
        <v>0.1042</v>
      </c>
      <c r="R156" s="26"/>
      <c r="S156" s="26">
        <v>5.5E-2</v>
      </c>
      <c r="T156" s="2"/>
      <c r="U156" s="6"/>
      <c r="AU156" s="327">
        <f>Variáveis!$G$15</f>
        <v>1.4237607337651301E-3</v>
      </c>
      <c r="AV156" s="327">
        <f>AU156+2.576*Variáveis!$G$14</f>
        <v>4.8649918086891612E-2</v>
      </c>
      <c r="AW156" s="327">
        <f>AU156-2.576*Variáveis!$G$14</f>
        <v>-4.5802396619361356E-2</v>
      </c>
    </row>
    <row r="157" spans="2:49" x14ac:dyDescent="0.3">
      <c r="B157" s="30">
        <v>41134</v>
      </c>
      <c r="C157" s="24">
        <v>8024.8700195999991</v>
      </c>
      <c r="D157" s="23">
        <f t="shared" si="4"/>
        <v>1.9044053816072548E-2</v>
      </c>
      <c r="E157" s="26">
        <f t="shared" si="5"/>
        <v>1.9044053816072548E-2</v>
      </c>
      <c r="I157" s="89">
        <v>43497</v>
      </c>
      <c r="K157" s="26">
        <v>2.87E-2</v>
      </c>
      <c r="L157" s="26">
        <v>2.4045E-2</v>
      </c>
      <c r="M157" s="26">
        <v>4.2270531400967482E-3</v>
      </c>
      <c r="N157" s="26">
        <v>4.3E-3</v>
      </c>
      <c r="O157" s="26"/>
      <c r="P157" s="26">
        <v>0.109</v>
      </c>
      <c r="Q157" s="26">
        <v>0.10529999999999999</v>
      </c>
      <c r="R157" s="26"/>
      <c r="S157" s="26">
        <v>5.5E-2</v>
      </c>
      <c r="T157" s="2"/>
      <c r="U157" s="6"/>
      <c r="AU157" s="327">
        <f>Variáveis!$G$15</f>
        <v>1.4237607337651301E-3</v>
      </c>
      <c r="AV157" s="327">
        <f>AU157+2.576*Variáveis!$G$14</f>
        <v>4.8649918086891612E-2</v>
      </c>
      <c r="AW157" s="327">
        <f>AU157-2.576*Variáveis!$G$14</f>
        <v>-4.5802396619361356E-2</v>
      </c>
    </row>
    <row r="158" spans="2:49" x14ac:dyDescent="0.3">
      <c r="B158" s="30">
        <v>41141</v>
      </c>
      <c r="C158" s="24">
        <v>8066.9859373999989</v>
      </c>
      <c r="D158" s="23">
        <f t="shared" ref="D158:D221" si="6">C158/C157-1</f>
        <v>5.2481744498211746E-3</v>
      </c>
      <c r="E158" s="26">
        <f t="shared" si="5"/>
        <v>5.2481744498211746E-3</v>
      </c>
      <c r="I158" s="89">
        <v>43525</v>
      </c>
      <c r="K158" s="26">
        <v>2.7999999999999997E-2</v>
      </c>
      <c r="L158" s="26">
        <v>2.4714285714285713E-2</v>
      </c>
      <c r="M158" s="26">
        <v>5.6413583568060144E-3</v>
      </c>
      <c r="N158" s="26">
        <v>7.4999999999999997E-3</v>
      </c>
      <c r="O158" s="26"/>
      <c r="P158" s="26">
        <v>0.10800000000000001</v>
      </c>
      <c r="Q158" s="26">
        <v>0.1045</v>
      </c>
      <c r="R158" s="26"/>
      <c r="S158" s="26">
        <v>5.5E-2</v>
      </c>
      <c r="T158" s="2"/>
      <c r="U158" s="6"/>
      <c r="AU158" s="327">
        <f>Variáveis!$G$15</f>
        <v>1.4237607337651301E-3</v>
      </c>
      <c r="AV158" s="327">
        <f>AU158+2.576*Variáveis!$G$14</f>
        <v>4.8649918086891612E-2</v>
      </c>
      <c r="AW158" s="327">
        <f>AU158-2.576*Variáveis!$G$14</f>
        <v>-4.5802396619361356E-2</v>
      </c>
    </row>
    <row r="159" spans="2:49" x14ac:dyDescent="0.3">
      <c r="B159" s="30">
        <v>41148</v>
      </c>
      <c r="C159" s="24">
        <v>8050.4861326</v>
      </c>
      <c r="D159" s="23">
        <f t="shared" si="6"/>
        <v>-2.045349394189766E-3</v>
      </c>
      <c r="E159" s="26">
        <f t="shared" si="5"/>
        <v>-2.045349394189766E-3</v>
      </c>
      <c r="I159" s="89">
        <v>43556</v>
      </c>
      <c r="K159" s="26">
        <v>2.76E-2</v>
      </c>
      <c r="L159" s="26">
        <v>2.5081818181818181E-2</v>
      </c>
      <c r="M159" s="26">
        <v>5.2950016128905375E-3</v>
      </c>
      <c r="N159" s="26">
        <v>5.6999999999999993E-3</v>
      </c>
      <c r="O159" s="26"/>
      <c r="P159" s="26">
        <v>0.10800000000000001</v>
      </c>
      <c r="Q159" s="26">
        <v>9.9900000000000003E-2</v>
      </c>
      <c r="R159" s="26"/>
      <c r="S159" s="26">
        <v>5.5E-2</v>
      </c>
      <c r="T159" s="2"/>
      <c r="U159" s="6"/>
      <c r="AU159" s="327">
        <f>Variáveis!$G$15</f>
        <v>1.4237607337651301E-3</v>
      </c>
      <c r="AV159" s="327">
        <f>AU159+2.576*Variáveis!$G$14</f>
        <v>4.8649918086891612E-2</v>
      </c>
      <c r="AW159" s="327">
        <f>AU159-2.576*Variáveis!$G$14</f>
        <v>-4.5802396619361356E-2</v>
      </c>
    </row>
    <row r="160" spans="2:49" x14ac:dyDescent="0.3">
      <c r="B160" s="30">
        <v>41155</v>
      </c>
      <c r="C160" s="24">
        <v>8011.6650389999995</v>
      </c>
      <c r="D160" s="23">
        <f t="shared" si="6"/>
        <v>-4.8222048905589565E-3</v>
      </c>
      <c r="E160" s="26">
        <f t="shared" si="5"/>
        <v>-4.8222048905589565E-3</v>
      </c>
      <c r="I160" s="89">
        <v>43586</v>
      </c>
      <c r="K160" s="26">
        <v>2.63E-2</v>
      </c>
      <c r="L160" s="26">
        <v>2.5908695652173911E-2</v>
      </c>
      <c r="M160" s="26">
        <v>2.1287585893843275E-3</v>
      </c>
      <c r="N160" s="26">
        <v>1.2999999999999999E-3</v>
      </c>
      <c r="O160" s="26"/>
      <c r="P160" s="26">
        <v>0.109</v>
      </c>
      <c r="Q160" s="26">
        <v>9.9299999999999999E-2</v>
      </c>
      <c r="R160" s="26"/>
      <c r="S160" s="26">
        <v>5.5E-2</v>
      </c>
      <c r="T160" s="2"/>
      <c r="U160" s="6"/>
      <c r="AU160" s="327">
        <f>Variáveis!$G$15</f>
        <v>1.4237607337651301E-3</v>
      </c>
      <c r="AV160" s="327">
        <f>AU160+2.576*Variáveis!$G$14</f>
        <v>4.8649918086891612E-2</v>
      </c>
      <c r="AW160" s="327">
        <f>AU160-2.576*Variáveis!$G$14</f>
        <v>-4.5802396619361356E-2</v>
      </c>
    </row>
    <row r="161" spans="2:49" x14ac:dyDescent="0.3">
      <c r="B161" s="30">
        <v>41162</v>
      </c>
      <c r="C161" s="24">
        <v>8116.3558596000003</v>
      </c>
      <c r="D161" s="23">
        <f t="shared" si="6"/>
        <v>1.3067298756298085E-2</v>
      </c>
      <c r="E161" s="26">
        <f t="shared" si="5"/>
        <v>1.3067298756298085E-2</v>
      </c>
      <c r="I161" s="89">
        <v>43617</v>
      </c>
      <c r="K161" s="26">
        <v>2.3599999999999999E-2</v>
      </c>
      <c r="L161" s="26">
        <v>2.4830000000000001E-2</v>
      </c>
      <c r="M161" s="26">
        <v>1.9914718148150712E-4</v>
      </c>
      <c r="N161" s="26">
        <v>1E-4</v>
      </c>
      <c r="O161" s="26"/>
      <c r="P161" s="26">
        <v>0.11</v>
      </c>
      <c r="Q161" s="26">
        <v>9.2899999999999996E-2</v>
      </c>
      <c r="R161" s="26"/>
      <c r="S161" s="26">
        <v>5.5E-2</v>
      </c>
      <c r="T161" s="2"/>
      <c r="U161" s="6"/>
      <c r="AU161" s="327">
        <f>Variáveis!$G$15</f>
        <v>1.4237607337651301E-3</v>
      </c>
      <c r="AV161" s="327">
        <f>AU161+2.576*Variáveis!$G$14</f>
        <v>4.8649918086891612E-2</v>
      </c>
      <c r="AW161" s="327">
        <f>AU161-2.576*Variáveis!$G$14</f>
        <v>-4.5802396619361356E-2</v>
      </c>
    </row>
    <row r="162" spans="2:49" x14ac:dyDescent="0.3">
      <c r="B162" s="30">
        <v>41169</v>
      </c>
      <c r="C162" s="24">
        <v>8357.6619138000005</v>
      </c>
      <c r="D162" s="23">
        <f t="shared" si="6"/>
        <v>2.9730837136050958E-2</v>
      </c>
      <c r="E162" s="26">
        <f t="shared" si="5"/>
        <v>2.9730837136050958E-2</v>
      </c>
      <c r="I162" s="89">
        <v>43647</v>
      </c>
      <c r="K162" s="26">
        <v>2.3599999999999999E-2</v>
      </c>
      <c r="L162" s="26">
        <v>2.2086956521739132E-2</v>
      </c>
      <c r="M162" s="26">
        <v>1.6709416224534035E-3</v>
      </c>
      <c r="N162" s="26">
        <v>1.9E-3</v>
      </c>
      <c r="O162" s="26"/>
      <c r="P162" s="26">
        <v>0.11</v>
      </c>
      <c r="Q162" s="26">
        <v>8.5299999999999987E-2</v>
      </c>
      <c r="R162" s="26"/>
      <c r="S162" s="26">
        <v>5.5E-2</v>
      </c>
      <c r="T162" s="2"/>
      <c r="U162" s="6"/>
      <c r="AU162" s="327">
        <f>Variáveis!$G$15</f>
        <v>1.4237607337651301E-3</v>
      </c>
      <c r="AV162" s="327">
        <f>AU162+2.576*Variáveis!$G$14</f>
        <v>4.8649918086891612E-2</v>
      </c>
      <c r="AW162" s="327">
        <f>AU162-2.576*Variáveis!$G$14</f>
        <v>-4.5802396619361356E-2</v>
      </c>
    </row>
    <row r="163" spans="2:49" x14ac:dyDescent="0.3">
      <c r="B163" s="30">
        <v>41176</v>
      </c>
      <c r="C163" s="24">
        <v>8378.9779297999976</v>
      </c>
      <c r="D163" s="23">
        <f t="shared" si="6"/>
        <v>2.5504759847727598E-3</v>
      </c>
      <c r="E163" s="26">
        <f t="shared" si="5"/>
        <v>2.5504759847727598E-3</v>
      </c>
      <c r="I163" s="89">
        <v>43678</v>
      </c>
      <c r="K163" s="26">
        <v>1.9099999999999999E-2</v>
      </c>
      <c r="L163" s="26">
        <v>2.3990909090909091E-2</v>
      </c>
      <c r="M163" s="26">
        <v>-5.0668236082906937E-5</v>
      </c>
      <c r="N163" s="26">
        <v>1.1000000000000001E-3</v>
      </c>
      <c r="O163" s="26"/>
      <c r="P163" s="26">
        <v>0.10300000000000001</v>
      </c>
      <c r="Q163" s="26">
        <v>8.8499999999999995E-2</v>
      </c>
      <c r="R163" s="26"/>
      <c r="S163" s="26">
        <v>5.2499999999999998E-2</v>
      </c>
      <c r="T163" s="2"/>
      <c r="U163" s="6"/>
      <c r="AU163" s="327">
        <f>Variáveis!$G$15</f>
        <v>1.4237607337651301E-3</v>
      </c>
      <c r="AV163" s="327">
        <f>AU163+2.576*Variáveis!$G$14</f>
        <v>4.8649918086891612E-2</v>
      </c>
      <c r="AW163" s="327">
        <f>AU163-2.576*Variáveis!$G$14</f>
        <v>-4.5802396619361356E-2</v>
      </c>
    </row>
    <row r="164" spans="2:49" x14ac:dyDescent="0.3">
      <c r="B164" s="30">
        <v>41183</v>
      </c>
      <c r="C164" s="24">
        <v>8267.0402343999995</v>
      </c>
      <c r="D164" s="23">
        <f t="shared" si="6"/>
        <v>-1.3359349593449754E-2</v>
      </c>
      <c r="E164" s="26">
        <f t="shared" si="5"/>
        <v>-1.3359349593449754E-2</v>
      </c>
      <c r="I164" s="89">
        <v>43709</v>
      </c>
      <c r="K164" s="26">
        <v>1.9699999999999999E-2</v>
      </c>
      <c r="L164" s="26">
        <v>2.3533333333333333E-2</v>
      </c>
      <c r="M164" s="26">
        <v>7.8344857693002368E-4</v>
      </c>
      <c r="N164" s="26">
        <v>-4.0000000000000002E-4</v>
      </c>
      <c r="O164" s="26"/>
      <c r="P164" s="133">
        <v>9.5000000000000001E-2</v>
      </c>
      <c r="Q164" s="26">
        <v>8.5800000000000001E-2</v>
      </c>
      <c r="R164" s="26"/>
      <c r="S164" s="26">
        <v>5.1500000000000004E-2</v>
      </c>
      <c r="T164" s="26"/>
      <c r="U164" s="6"/>
      <c r="AU164" s="327">
        <f>Variáveis!$G$15</f>
        <v>1.4237607337651301E-3</v>
      </c>
      <c r="AV164" s="327">
        <f>AU164+2.576*Variáveis!$G$14</f>
        <v>4.8649918086891612E-2</v>
      </c>
      <c r="AW164" s="327">
        <f>AU164-2.576*Variáveis!$G$14</f>
        <v>-4.5802396619361356E-2</v>
      </c>
    </row>
    <row r="165" spans="2:49" x14ac:dyDescent="0.3">
      <c r="B165" s="30">
        <v>41190</v>
      </c>
      <c r="C165" s="24">
        <v>8342.4242190000023</v>
      </c>
      <c r="D165" s="23">
        <f t="shared" si="6"/>
        <v>9.1186183280349553E-3</v>
      </c>
      <c r="E165" s="26">
        <f t="shared" si="5"/>
        <v>9.1186183280349553E-3</v>
      </c>
      <c r="I165" s="89">
        <v>43739</v>
      </c>
      <c r="K165" s="26">
        <v>0.02</v>
      </c>
      <c r="L165" s="26">
        <v>2.4352173913043479E-2</v>
      </c>
      <c r="M165" s="26">
        <v>2.2861905522297832E-3</v>
      </c>
      <c r="N165" s="26">
        <v>1E-3</v>
      </c>
      <c r="O165" s="26"/>
      <c r="P165" s="133">
        <v>0.09</v>
      </c>
      <c r="Q165" s="133">
        <v>8.0199999999999994E-2</v>
      </c>
      <c r="R165" s="26"/>
      <c r="S165" s="26">
        <v>4.99E-2</v>
      </c>
      <c r="T165" s="26"/>
      <c r="U165" s="6"/>
      <c r="AU165" s="327">
        <f>Variáveis!$G$15</f>
        <v>1.4237607337651301E-3</v>
      </c>
      <c r="AV165" s="327">
        <f>AU165+2.576*Variáveis!$G$14</f>
        <v>4.8649918086891612E-2</v>
      </c>
      <c r="AW165" s="327">
        <f>AU165-2.576*Variáveis!$G$14</f>
        <v>-4.5802396619361356E-2</v>
      </c>
    </row>
    <row r="166" spans="2:49" x14ac:dyDescent="0.3">
      <c r="B166" s="30">
        <v>41197</v>
      </c>
      <c r="C166" s="24">
        <v>8257.0900392000003</v>
      </c>
      <c r="D166" s="23">
        <f t="shared" si="6"/>
        <v>-1.0228942758107595E-2</v>
      </c>
      <c r="E166" s="26">
        <f t="shared" si="5"/>
        <v>-1.0228942758107595E-2</v>
      </c>
      <c r="I166" s="89">
        <v>43770</v>
      </c>
      <c r="K166" s="26">
        <v>2.1299999999999999E-2</v>
      </c>
      <c r="L166" s="26">
        <v>2.3776190476190475E-2</v>
      </c>
      <c r="M166" s="26">
        <v>-5.0000000000000001E-4</v>
      </c>
      <c r="N166" s="26">
        <v>5.1000000000000004E-3</v>
      </c>
      <c r="O166" s="26"/>
      <c r="P166" s="133">
        <v>8.7999999999999995E-2</v>
      </c>
      <c r="Q166" s="133">
        <v>7.6600000000000001E-2</v>
      </c>
      <c r="R166" s="26"/>
      <c r="S166" s="26">
        <v>4.7500000000000001E-2</v>
      </c>
      <c r="T166" s="26"/>
      <c r="U166" s="6"/>
      <c r="AU166" s="327">
        <f>Variáveis!$G$15</f>
        <v>1.4237607337651301E-3</v>
      </c>
      <c r="AV166" s="327">
        <f>AU166+2.576*Variáveis!$G$14</f>
        <v>4.8649918086891612E-2</v>
      </c>
      <c r="AW166" s="327">
        <f>AU166-2.576*Variáveis!$G$14</f>
        <v>-4.5802396619361356E-2</v>
      </c>
    </row>
    <row r="167" spans="2:49" x14ac:dyDescent="0.3">
      <c r="B167" s="30">
        <v>41204</v>
      </c>
      <c r="C167" s="24">
        <v>8385.8238283999999</v>
      </c>
      <c r="D167" s="23">
        <f t="shared" si="6"/>
        <v>1.5590697035982926E-2</v>
      </c>
      <c r="E167" s="26">
        <f t="shared" si="5"/>
        <v>1.5590697035982926E-2</v>
      </c>
      <c r="I167" s="89">
        <v>43800</v>
      </c>
      <c r="K167" s="26">
        <v>2.1600000000000001E-2</v>
      </c>
      <c r="L167" s="26">
        <v>2.2209523809523811E-2</v>
      </c>
      <c r="M167" s="26">
        <v>-9.0976952505379292E-4</v>
      </c>
      <c r="N167" s="26">
        <v>1.15E-2</v>
      </c>
      <c r="O167" s="26"/>
      <c r="P167" s="133">
        <v>8.7999999999999995E-2</v>
      </c>
      <c r="Q167" s="133">
        <v>8.6500000000000007E-2</v>
      </c>
      <c r="R167" s="26"/>
      <c r="S167" s="26">
        <v>4.7500000000000001E-2</v>
      </c>
      <c r="T167" s="26"/>
      <c r="U167" s="6"/>
      <c r="AU167" s="327">
        <f>Variáveis!$G$15</f>
        <v>1.4237607337651301E-3</v>
      </c>
      <c r="AV167" s="327">
        <f>AU167+2.576*Variáveis!$G$14</f>
        <v>4.8649918086891612E-2</v>
      </c>
      <c r="AW167" s="327">
        <f>AU167-2.576*Variáveis!$G$14</f>
        <v>-4.5802396619361356E-2</v>
      </c>
    </row>
    <row r="168" spans="2:49" x14ac:dyDescent="0.3">
      <c r="B168" s="30">
        <v>41211</v>
      </c>
      <c r="C168" s="24">
        <v>8194.169921749999</v>
      </c>
      <c r="D168" s="23">
        <f t="shared" si="6"/>
        <v>-2.2854511443578529E-2</v>
      </c>
      <c r="E168" s="26">
        <f t="shared" si="5"/>
        <v>-2.2854511443578529E-2</v>
      </c>
      <c r="I168" s="89">
        <v>43831</v>
      </c>
      <c r="K168" s="26">
        <v>2.07E-2</v>
      </c>
      <c r="L168" s="26">
        <v>2.1863636363636363E-2</v>
      </c>
      <c r="M168" s="26">
        <v>3.87976993781487E-3</v>
      </c>
      <c r="N168" s="26">
        <v>2.0999999999999999E-3</v>
      </c>
      <c r="O168" s="26"/>
      <c r="P168" s="133">
        <v>8.6999999999999994E-2</v>
      </c>
      <c r="Q168" s="133">
        <v>0.10369999999999999</v>
      </c>
      <c r="R168" s="26"/>
      <c r="S168" s="26">
        <v>4.7500000000000001E-2</v>
      </c>
      <c r="T168" s="26"/>
      <c r="U168" s="6"/>
      <c r="AU168" s="327">
        <f>Variáveis!$G$15</f>
        <v>1.4237607337651301E-3</v>
      </c>
      <c r="AV168" s="327">
        <f>AU168+2.576*Variáveis!$G$14</f>
        <v>4.8649918086891612E-2</v>
      </c>
      <c r="AW168" s="327">
        <f>AU168-2.576*Variáveis!$G$14</f>
        <v>-4.5802396619361356E-2</v>
      </c>
    </row>
    <row r="169" spans="2:49" x14ac:dyDescent="0.3">
      <c r="B169" s="30">
        <v>41218</v>
      </c>
      <c r="C169" s="24">
        <v>8251.9802247499993</v>
      </c>
      <c r="D169" s="23">
        <f t="shared" si="6"/>
        <v>7.0550529891444391E-3</v>
      </c>
      <c r="E169" s="26">
        <f t="shared" si="5"/>
        <v>7.0550529891444391E-3</v>
      </c>
      <c r="I169" s="89">
        <v>43862</v>
      </c>
      <c r="J169" s="222"/>
      <c r="K169" s="198">
        <v>1.8100000000000002E-2</v>
      </c>
      <c r="L169" s="198">
        <v>2.1094999999999999E-2</v>
      </c>
      <c r="M169" s="198">
        <v>2.7406181314954298E-3</v>
      </c>
      <c r="N169" s="198">
        <v>2.5000000000000001E-3</v>
      </c>
      <c r="O169" s="198"/>
      <c r="P169" s="277">
        <v>8.6999999999999994E-2</v>
      </c>
      <c r="Q169" s="277">
        <v>8.2699999999999996E-2</v>
      </c>
      <c r="R169" s="198"/>
      <c r="S169" s="198">
        <f>S168</f>
        <v>4.7500000000000001E-2</v>
      </c>
      <c r="T169" s="6"/>
      <c r="U169" s="6"/>
      <c r="AU169" s="327">
        <f>Variáveis!$G$15</f>
        <v>1.4237607337651301E-3</v>
      </c>
      <c r="AV169" s="327">
        <f>AU169+2.576*Variáveis!$G$14</f>
        <v>4.8649918086891612E-2</v>
      </c>
      <c r="AW169" s="327">
        <f>AU169-2.576*Variáveis!$G$14</f>
        <v>-4.5802396619361356E-2</v>
      </c>
    </row>
    <row r="170" spans="2:49" x14ac:dyDescent="0.3">
      <c r="B170" s="30">
        <v>41225</v>
      </c>
      <c r="C170" s="24">
        <v>8121.9159180000006</v>
      </c>
      <c r="D170" s="23">
        <f t="shared" si="6"/>
        <v>-1.5761587304814362E-2</v>
      </c>
      <c r="E170" s="26">
        <f t="shared" si="5"/>
        <v>-1.5761587304814362E-2</v>
      </c>
      <c r="I170" s="89">
        <v>43891</v>
      </c>
      <c r="J170" s="222"/>
      <c r="K170" s="198">
        <v>1.26E-2</v>
      </c>
      <c r="L170" s="198">
        <v>3.5054545454545456E-2</v>
      </c>
      <c r="M170" s="198">
        <v>-2.1764510317847899E-3</v>
      </c>
      <c r="N170" s="198">
        <v>6.9999999999999999E-4</v>
      </c>
      <c r="O170" s="198"/>
      <c r="P170" s="277">
        <v>9.0999999999999998E-2</v>
      </c>
      <c r="Q170" s="277">
        <v>8.43E-2</v>
      </c>
      <c r="R170" s="198"/>
      <c r="S170" s="198">
        <v>3.78E-2</v>
      </c>
      <c r="T170" s="2"/>
      <c r="U170" s="6"/>
      <c r="AU170" s="327">
        <f>Variáveis!$G$15</f>
        <v>1.4237607337651301E-3</v>
      </c>
      <c r="AV170" s="327">
        <f>AU170+2.576*Variáveis!$G$14</f>
        <v>4.8649918086891612E-2</v>
      </c>
      <c r="AW170" s="327">
        <f>AU170-2.576*Variáveis!$G$14</f>
        <v>-4.5802396619361356E-2</v>
      </c>
    </row>
    <row r="171" spans="2:49" x14ac:dyDescent="0.3">
      <c r="B171" s="30">
        <v>41232</v>
      </c>
      <c r="C171" s="24">
        <v>7967.0739258000003</v>
      </c>
      <c r="D171" s="23">
        <f t="shared" si="6"/>
        <v>-1.906471253375519E-2</v>
      </c>
      <c r="E171" s="26">
        <f t="shared" si="5"/>
        <v>-1.906471253375519E-2</v>
      </c>
      <c r="I171" s="89">
        <v>43922</v>
      </c>
      <c r="K171" s="26">
        <v>1.06E-2</v>
      </c>
      <c r="L171" s="26">
        <v>4.2166666666666672E-2</v>
      </c>
      <c r="M171" s="26">
        <v>-6.6869418669971807E-3</v>
      </c>
      <c r="N171" s="26">
        <v>-3.0999999999999999E-3</v>
      </c>
      <c r="O171" s="26"/>
      <c r="P171" s="133">
        <v>9.1999999999999998E-2</v>
      </c>
      <c r="Q171" s="26">
        <v>7.3599999999999999E-2</v>
      </c>
      <c r="R171" s="26"/>
      <c r="S171" s="26">
        <v>3.2500000000000001E-2</v>
      </c>
      <c r="T171" s="2"/>
      <c r="U171" s="6"/>
      <c r="AU171" s="327">
        <f>Variáveis!$G$15</f>
        <v>1.4237607337651301E-3</v>
      </c>
      <c r="AV171" s="327">
        <f>AU171+2.576*Variáveis!$G$14</f>
        <v>4.8649918086891612E-2</v>
      </c>
      <c r="AW171" s="327">
        <f>AU171-2.576*Variáveis!$G$14</f>
        <v>-4.5802396619361356E-2</v>
      </c>
    </row>
    <row r="172" spans="2:49" x14ac:dyDescent="0.3">
      <c r="B172" s="30">
        <v>41239</v>
      </c>
      <c r="C172" s="24">
        <v>8155.4176027499998</v>
      </c>
      <c r="D172" s="23">
        <f t="shared" si="6"/>
        <v>2.364025722669405E-2</v>
      </c>
      <c r="E172" s="26">
        <f t="shared" si="5"/>
        <v>2.364025722669405E-2</v>
      </c>
      <c r="I172" s="89">
        <v>43952</v>
      </c>
      <c r="K172" s="26">
        <v>1.12E-2</v>
      </c>
      <c r="L172" s="26">
        <v>4.1700000000000001E-2</v>
      </c>
      <c r="M172" s="26">
        <v>1.9501616684046299E-5</v>
      </c>
      <c r="N172" s="26">
        <v>-3.8E-3</v>
      </c>
      <c r="O172" s="26"/>
      <c r="P172" s="133">
        <v>9.1999999999999998E-2</v>
      </c>
      <c r="Q172" s="133">
        <v>8.1900000000000001E-2</v>
      </c>
      <c r="R172" s="26"/>
      <c r="S172" s="26">
        <v>3.2500000000000001E-2</v>
      </c>
      <c r="U172" s="6"/>
      <c r="AU172" s="327">
        <f>Variáveis!$G$15</f>
        <v>1.4237607337651301E-3</v>
      </c>
      <c r="AV172" s="327">
        <f>AU172+2.576*Variáveis!$G$14</f>
        <v>4.8649918086891612E-2</v>
      </c>
      <c r="AW172" s="327">
        <f>AU172-2.576*Variáveis!$G$14</f>
        <v>-4.5802396619361356E-2</v>
      </c>
    </row>
    <row r="173" spans="2:49" x14ac:dyDescent="0.3">
      <c r="B173" s="30">
        <v>41246</v>
      </c>
      <c r="C173" s="24">
        <v>8219.6340823999999</v>
      </c>
      <c r="D173" s="23">
        <f t="shared" si="6"/>
        <v>7.8740884621710805E-3</v>
      </c>
      <c r="E173" s="26">
        <f t="shared" si="5"/>
        <v>7.8740884621710805E-3</v>
      </c>
      <c r="I173" s="89">
        <v>43983</v>
      </c>
      <c r="K173" s="26">
        <v>1.2699999999999999E-2</v>
      </c>
      <c r="L173" s="26">
        <v>3.6972727272727275E-2</v>
      </c>
      <c r="M173" s="26">
        <v>5.4720469277751106E-3</v>
      </c>
      <c r="N173" s="26">
        <v>2.5999999999999999E-3</v>
      </c>
      <c r="O173" s="26"/>
      <c r="P173" s="133">
        <v>8.6999999999999994E-2</v>
      </c>
      <c r="Q173" s="133">
        <v>6.4699999999999994E-2</v>
      </c>
      <c r="R173" s="26"/>
      <c r="S173" s="26">
        <v>3.2500000000000001E-2</v>
      </c>
      <c r="AU173" s="327">
        <f>Variáveis!$G$15</f>
        <v>1.4237607337651301E-3</v>
      </c>
      <c r="AV173" s="327">
        <f>AU173+2.576*Variáveis!$G$14</f>
        <v>4.8649918086891612E-2</v>
      </c>
      <c r="AW173" s="327">
        <f>AU173-2.576*Variáveis!$G$14</f>
        <v>-4.5802396619361356E-2</v>
      </c>
    </row>
    <row r="174" spans="2:49" x14ac:dyDescent="0.3">
      <c r="B174" s="30">
        <v>41253</v>
      </c>
      <c r="C174" s="24">
        <v>8281.3158205999989</v>
      </c>
      <c r="D174" s="23">
        <f t="shared" si="6"/>
        <v>7.5041951480629976E-3</v>
      </c>
      <c r="E174" s="26">
        <f t="shared" si="5"/>
        <v>7.5041951480629976E-3</v>
      </c>
      <c r="I174" s="398">
        <v>44013</v>
      </c>
      <c r="J174" s="399"/>
      <c r="K174" s="400">
        <v>1.09E-2</v>
      </c>
      <c r="L174" s="400">
        <v>3.7447826086956522E-2</v>
      </c>
      <c r="M174" s="401">
        <v>5.0582435016700896E-3</v>
      </c>
      <c r="N174" s="400">
        <v>3.5999999999999999E-3</v>
      </c>
      <c r="O174" s="400"/>
      <c r="P174" s="401">
        <v>8.3000000000000004E-2</v>
      </c>
      <c r="Q174" s="401">
        <v>7.4899999999999994E-2</v>
      </c>
      <c r="R174" s="400"/>
      <c r="S174" s="400">
        <v>3.2500000000000001E-2</v>
      </c>
      <c r="T174" s="113" t="s">
        <v>6269</v>
      </c>
      <c r="AU174" s="327">
        <f>Variáveis!$G$15</f>
        <v>1.4237607337651301E-3</v>
      </c>
      <c r="AV174" s="327">
        <f>AU174+2.576*Variáveis!$G$14</f>
        <v>4.8649918086891612E-2</v>
      </c>
      <c r="AW174" s="327">
        <f>AU174-2.576*Variáveis!$G$14</f>
        <v>-4.5802396619361356E-2</v>
      </c>
    </row>
    <row r="175" spans="2:49" x14ac:dyDescent="0.3">
      <c r="B175" s="30">
        <v>41260</v>
      </c>
      <c r="C175" s="24">
        <v>8365.2859377999994</v>
      </c>
      <c r="D175" s="23">
        <f t="shared" si="6"/>
        <v>1.0139707145466303E-2</v>
      </c>
      <c r="E175" s="26">
        <f t="shared" si="5"/>
        <v>1.0139707145466303E-2</v>
      </c>
      <c r="I175" s="89">
        <v>44044</v>
      </c>
      <c r="K175" s="26">
        <v>1.14E-2</v>
      </c>
      <c r="L175" s="26"/>
      <c r="M175" s="26"/>
      <c r="N175" s="26">
        <v>2.3999999999999998E-3</v>
      </c>
      <c r="O175" s="26"/>
      <c r="P175" s="133"/>
      <c r="Q175" s="133">
        <v>7.8899999999999998E-2</v>
      </c>
      <c r="R175" s="26"/>
      <c r="S175" s="26">
        <v>3.2500000000000001E-2</v>
      </c>
      <c r="AU175" s="327">
        <f>Variáveis!$G$15</f>
        <v>1.4237607337651301E-3</v>
      </c>
      <c r="AV175" s="327">
        <f>AU175+2.576*Variáveis!$G$14</f>
        <v>4.8649918086891612E-2</v>
      </c>
      <c r="AW175" s="327">
        <f>AU175-2.576*Variáveis!$G$14</f>
        <v>-4.5802396619361356E-2</v>
      </c>
    </row>
    <row r="176" spans="2:49" x14ac:dyDescent="0.3">
      <c r="B176" s="30">
        <v>41267</v>
      </c>
      <c r="C176" s="24">
        <v>8468.6599612000009</v>
      </c>
      <c r="D176" s="23">
        <f t="shared" si="6"/>
        <v>1.2357500289725598E-2</v>
      </c>
      <c r="E176" s="26">
        <f t="shared" si="5"/>
        <v>1.2357500289725598E-2</v>
      </c>
      <c r="I176" s="89">
        <v>44075</v>
      </c>
      <c r="K176" s="26">
        <v>1.21E-2</v>
      </c>
      <c r="S176" s="26">
        <v>3.2500000000000001E-2</v>
      </c>
      <c r="AU176" s="327">
        <f>Variáveis!$G$15</f>
        <v>1.4237607337651301E-3</v>
      </c>
      <c r="AV176" s="327">
        <f>AU176+2.576*Variáveis!$G$14</f>
        <v>4.8649918086891612E-2</v>
      </c>
      <c r="AW176" s="327">
        <f>AU176-2.576*Variáveis!$G$14</f>
        <v>-4.5802396619361356E-2</v>
      </c>
    </row>
    <row r="177" spans="2:49" x14ac:dyDescent="0.3">
      <c r="B177" s="30">
        <v>41274</v>
      </c>
      <c r="C177" s="24">
        <v>8388.7475584999993</v>
      </c>
      <c r="D177" s="23">
        <f t="shared" si="6"/>
        <v>-9.4362511974891428E-3</v>
      </c>
      <c r="E177" s="26">
        <f t="shared" si="5"/>
        <v>-9.4362511974891428E-3</v>
      </c>
      <c r="I177" s="89"/>
      <c r="AU177" s="327">
        <f>Variáveis!$G$15</f>
        <v>1.4237607337651301E-3</v>
      </c>
      <c r="AV177" s="327">
        <f>AU177+2.576*Variáveis!$G$14</f>
        <v>4.8649918086891612E-2</v>
      </c>
      <c r="AW177" s="327">
        <f>AU177-2.576*Variáveis!$G$14</f>
        <v>-4.5802396619361356E-2</v>
      </c>
    </row>
    <row r="178" spans="2:49" x14ac:dyDescent="0.3">
      <c r="B178" s="30">
        <v>41281</v>
      </c>
      <c r="C178" s="24">
        <v>8636.0974122499993</v>
      </c>
      <c r="D178" s="23">
        <f t="shared" si="6"/>
        <v>2.9485909788687037E-2</v>
      </c>
      <c r="E178" s="26">
        <f t="shared" si="5"/>
        <v>2.9485909788687037E-2</v>
      </c>
      <c r="AU178" s="327">
        <f>Variáveis!$G$15</f>
        <v>1.4237607337651301E-3</v>
      </c>
      <c r="AV178" s="327">
        <f>AU178+2.576*Variáveis!$G$14</f>
        <v>4.8649918086891612E-2</v>
      </c>
      <c r="AW178" s="327">
        <f>AU178-2.576*Variáveis!$G$14</f>
        <v>-4.5802396619361356E-2</v>
      </c>
    </row>
    <row r="179" spans="2:49" x14ac:dyDescent="0.3">
      <c r="B179" s="30">
        <v>41288</v>
      </c>
      <c r="C179" s="24">
        <v>8676.8140626000004</v>
      </c>
      <c r="D179" s="23">
        <f t="shared" si="6"/>
        <v>4.7147048494666777E-3</v>
      </c>
      <c r="E179" s="26">
        <f t="shared" si="5"/>
        <v>4.7147048494666777E-3</v>
      </c>
      <c r="AU179" s="327">
        <f>Variáveis!$G$15</f>
        <v>1.4237607337651301E-3</v>
      </c>
      <c r="AV179" s="327">
        <f>AU179+2.576*Variáveis!$G$14</f>
        <v>4.8649918086891612E-2</v>
      </c>
      <c r="AW179" s="327">
        <f>AU179-2.576*Variáveis!$G$14</f>
        <v>-4.5802396619361356E-2</v>
      </c>
    </row>
    <row r="180" spans="2:49" x14ac:dyDescent="0.3">
      <c r="B180" s="30">
        <v>41295</v>
      </c>
      <c r="C180" s="24">
        <v>8750.7072752500007</v>
      </c>
      <c r="D180" s="23">
        <f t="shared" si="6"/>
        <v>8.5161687362307337E-3</v>
      </c>
      <c r="E180" s="26">
        <f t="shared" si="5"/>
        <v>8.5161687362307337E-3</v>
      </c>
      <c r="AU180" s="327">
        <f>Variáveis!$G$15</f>
        <v>1.4237607337651301E-3</v>
      </c>
      <c r="AV180" s="327">
        <f>AU180+2.576*Variáveis!$G$14</f>
        <v>4.8649918086891612E-2</v>
      </c>
      <c r="AW180" s="327">
        <f>AU180-2.576*Variáveis!$G$14</f>
        <v>-4.5802396619361356E-2</v>
      </c>
    </row>
    <row r="181" spans="2:49" x14ac:dyDescent="0.3">
      <c r="B181" s="30">
        <v>41302</v>
      </c>
      <c r="C181" s="24">
        <v>8860.5080077999992</v>
      </c>
      <c r="D181" s="23">
        <f t="shared" si="6"/>
        <v>1.2547640904473134E-2</v>
      </c>
      <c r="E181" s="26">
        <f t="shared" si="5"/>
        <v>1.2547640904473134E-2</v>
      </c>
      <c r="AU181" s="327">
        <f>Variáveis!$G$15</f>
        <v>1.4237607337651301E-3</v>
      </c>
      <c r="AV181" s="327">
        <f>AU181+2.576*Variáveis!$G$14</f>
        <v>4.8649918086891612E-2</v>
      </c>
      <c r="AW181" s="327">
        <f>AU181-2.576*Variáveis!$G$14</f>
        <v>-4.5802396619361356E-2</v>
      </c>
    </row>
    <row r="182" spans="2:49" x14ac:dyDescent="0.3">
      <c r="B182" s="30">
        <v>41309</v>
      </c>
      <c r="C182" s="24">
        <v>8910.5138669999997</v>
      </c>
      <c r="D182" s="23">
        <f t="shared" si="6"/>
        <v>5.6436785741833528E-3</v>
      </c>
      <c r="E182" s="26">
        <f t="shared" si="5"/>
        <v>5.6436785741833528E-3</v>
      </c>
      <c r="AU182" s="327">
        <f>Variáveis!$G$15</f>
        <v>1.4237607337651301E-3</v>
      </c>
      <c r="AV182" s="327">
        <f>AU182+2.576*Variáveis!$G$14</f>
        <v>4.8649918086891612E-2</v>
      </c>
      <c r="AW182" s="327">
        <f>AU182-2.576*Variáveis!$G$14</f>
        <v>-4.5802396619361356E-2</v>
      </c>
    </row>
    <row r="183" spans="2:49" x14ac:dyDescent="0.3">
      <c r="B183" s="30">
        <v>41316</v>
      </c>
      <c r="C183" s="24">
        <v>8920.4720701999995</v>
      </c>
      <c r="D183" s="23">
        <f t="shared" si="6"/>
        <v>1.1175790025848009E-3</v>
      </c>
      <c r="E183" s="26">
        <f t="shared" si="5"/>
        <v>1.1175790025848009E-3</v>
      </c>
      <c r="AU183" s="327">
        <f>Variáveis!$G$15</f>
        <v>1.4237607337651301E-3</v>
      </c>
      <c r="AV183" s="327">
        <f>AU183+2.576*Variáveis!$G$14</f>
        <v>4.8649918086891612E-2</v>
      </c>
      <c r="AW183" s="327">
        <f>AU183-2.576*Variáveis!$G$14</f>
        <v>-4.5802396619361356E-2</v>
      </c>
    </row>
    <row r="184" spans="2:49" x14ac:dyDescent="0.3">
      <c r="B184" s="30">
        <v>41323</v>
      </c>
      <c r="C184" s="24">
        <v>8949.8750002500001</v>
      </c>
      <c r="D184" s="23">
        <f t="shared" si="6"/>
        <v>3.2961181671342654E-3</v>
      </c>
      <c r="E184" s="26">
        <f t="shared" si="5"/>
        <v>3.2961181671342654E-3</v>
      </c>
      <c r="AU184" s="327">
        <f>Variáveis!$G$15</f>
        <v>1.4237607337651301E-3</v>
      </c>
      <c r="AV184" s="327">
        <f>AU184+2.576*Variáveis!$G$14</f>
        <v>4.8649918086891612E-2</v>
      </c>
      <c r="AW184" s="327">
        <f>AU184-2.576*Variáveis!$G$14</f>
        <v>-4.5802396619361356E-2</v>
      </c>
    </row>
    <row r="185" spans="2:49" x14ac:dyDescent="0.3">
      <c r="B185" s="30">
        <v>41330</v>
      </c>
      <c r="C185" s="24">
        <v>8862.4679687999997</v>
      </c>
      <c r="D185" s="23">
        <f t="shared" si="6"/>
        <v>-9.7662851657212002E-3</v>
      </c>
      <c r="E185" s="26">
        <f t="shared" si="5"/>
        <v>-9.7662851657212002E-3</v>
      </c>
      <c r="I185" s="22"/>
      <c r="AU185" s="327">
        <f>Variáveis!$G$15</f>
        <v>1.4237607337651301E-3</v>
      </c>
      <c r="AV185" s="327">
        <f>AU185+2.576*Variáveis!$G$14</f>
        <v>4.8649918086891612E-2</v>
      </c>
      <c r="AW185" s="327">
        <f>AU185-2.576*Variáveis!$G$14</f>
        <v>-4.5802396619361356E-2</v>
      </c>
    </row>
    <row r="186" spans="2:49" x14ac:dyDescent="0.3">
      <c r="B186" s="30">
        <v>41337</v>
      </c>
      <c r="C186" s="24">
        <v>8857.0900392000003</v>
      </c>
      <c r="D186" s="23">
        <f t="shared" si="6"/>
        <v>-6.0682076583318256E-4</v>
      </c>
      <c r="E186" s="26">
        <f t="shared" si="5"/>
        <v>-6.0682076583318256E-4</v>
      </c>
      <c r="I186" s="22"/>
      <c r="AU186" s="327">
        <f>Variáveis!$G$15</f>
        <v>1.4237607337651301E-3</v>
      </c>
      <c r="AV186" s="327">
        <f>AU186+2.576*Variáveis!$G$14</f>
        <v>4.8649918086891612E-2</v>
      </c>
      <c r="AW186" s="327">
        <f>AU186-2.576*Variáveis!$G$14</f>
        <v>-4.5802396619361356E-2</v>
      </c>
    </row>
    <row r="187" spans="2:49" x14ac:dyDescent="0.3">
      <c r="B187" s="30">
        <v>41344</v>
      </c>
      <c r="C187" s="24">
        <v>9025.0339845999988</v>
      </c>
      <c r="D187" s="23">
        <f t="shared" si="6"/>
        <v>1.8961526263897799E-2</v>
      </c>
      <c r="E187" s="26">
        <f t="shared" si="5"/>
        <v>1.8961526263897799E-2</v>
      </c>
      <c r="I187" s="22"/>
      <c r="AU187" s="327">
        <f>Variáveis!$G$15</f>
        <v>1.4237607337651301E-3</v>
      </c>
      <c r="AV187" s="327">
        <f>AU187+2.576*Variáveis!$G$14</f>
        <v>4.8649918086891612E-2</v>
      </c>
      <c r="AW187" s="327">
        <f>AU187-2.576*Variáveis!$G$14</f>
        <v>-4.5802396619361356E-2</v>
      </c>
    </row>
    <row r="188" spans="2:49" x14ac:dyDescent="0.3">
      <c r="B188" s="30">
        <v>41351</v>
      </c>
      <c r="C188" s="24">
        <v>9081.4</v>
      </c>
      <c r="D188" s="23">
        <f t="shared" si="6"/>
        <v>6.245518354410784E-3</v>
      </c>
      <c r="E188" s="26">
        <f t="shared" si="5"/>
        <v>6.245518354410784E-3</v>
      </c>
      <c r="I188" s="22"/>
      <c r="AU188" s="327">
        <f>Variáveis!$G$15</f>
        <v>1.4237607337651301E-3</v>
      </c>
      <c r="AV188" s="327">
        <f>AU188+2.576*Variáveis!$G$14</f>
        <v>4.8649918086891612E-2</v>
      </c>
      <c r="AW188" s="327">
        <f>AU188-2.576*Variáveis!$G$14</f>
        <v>-4.5802396619361356E-2</v>
      </c>
    </row>
    <row r="189" spans="2:49" x14ac:dyDescent="0.3">
      <c r="B189" s="30">
        <v>41358</v>
      </c>
      <c r="C189" s="24">
        <v>9039.4300779999994</v>
      </c>
      <c r="D189" s="23">
        <f t="shared" si="6"/>
        <v>-4.6215255357103802E-3</v>
      </c>
      <c r="E189" s="26">
        <f t="shared" si="5"/>
        <v>-4.6215255357103802E-3</v>
      </c>
      <c r="I189" s="22"/>
      <c r="AU189" s="327">
        <f>Variáveis!$G$15</f>
        <v>1.4237607337651301E-3</v>
      </c>
      <c r="AV189" s="327">
        <f>AU189+2.576*Variáveis!$G$14</f>
        <v>4.8649918086891612E-2</v>
      </c>
      <c r="AW189" s="327">
        <f>AU189-2.576*Variáveis!$G$14</f>
        <v>-4.5802396619361356E-2</v>
      </c>
    </row>
    <row r="190" spans="2:49" x14ac:dyDescent="0.3">
      <c r="B190" s="30">
        <v>41365</v>
      </c>
      <c r="C190" s="24">
        <v>9092.2351075000006</v>
      </c>
      <c r="D190" s="23">
        <f t="shared" si="6"/>
        <v>5.8416326078474246E-3</v>
      </c>
      <c r="E190" s="26">
        <f t="shared" si="5"/>
        <v>5.8416326078474246E-3</v>
      </c>
      <c r="I190" s="22"/>
      <c r="AU190" s="327">
        <f>Variáveis!$G$15</f>
        <v>1.4237607337651301E-3</v>
      </c>
      <c r="AV190" s="327">
        <f>AU190+2.576*Variáveis!$G$14</f>
        <v>4.8649918086891612E-2</v>
      </c>
      <c r="AW190" s="327">
        <f>AU190-2.576*Variáveis!$G$14</f>
        <v>-4.5802396619361356E-2</v>
      </c>
    </row>
    <row r="191" spans="2:49" x14ac:dyDescent="0.3">
      <c r="B191" s="30">
        <v>41372</v>
      </c>
      <c r="C191" s="24">
        <v>9031.1839842000009</v>
      </c>
      <c r="D191" s="23">
        <f t="shared" si="6"/>
        <v>-6.7146441527495826E-3</v>
      </c>
      <c r="E191" s="26">
        <f t="shared" si="5"/>
        <v>-6.7146441527495826E-3</v>
      </c>
      <c r="I191" s="22"/>
      <c r="AU191" s="327">
        <f>Variáveis!$G$15</f>
        <v>1.4237607337651301E-3</v>
      </c>
      <c r="AV191" s="327">
        <f>AU191+2.576*Variáveis!$G$14</f>
        <v>4.8649918086891612E-2</v>
      </c>
      <c r="AW191" s="327">
        <f>AU191-2.576*Variáveis!$G$14</f>
        <v>-4.5802396619361356E-2</v>
      </c>
    </row>
    <row r="192" spans="2:49" x14ac:dyDescent="0.3">
      <c r="B192" s="30">
        <v>41379</v>
      </c>
      <c r="C192" s="24">
        <v>9130.7339843999998</v>
      </c>
      <c r="D192" s="23">
        <f t="shared" si="6"/>
        <v>1.102291796669852E-2</v>
      </c>
      <c r="E192" s="26">
        <f t="shared" si="5"/>
        <v>1.102291796669852E-2</v>
      </c>
      <c r="I192" s="22"/>
      <c r="AU192" s="327">
        <f>Variáveis!$G$15</f>
        <v>1.4237607337651301E-3</v>
      </c>
      <c r="AV192" s="327">
        <f>AU192+2.576*Variáveis!$G$14</f>
        <v>4.8649918086891612E-2</v>
      </c>
      <c r="AW192" s="327">
        <f>AU192-2.576*Variáveis!$G$14</f>
        <v>-4.5802396619361356E-2</v>
      </c>
    </row>
    <row r="193" spans="2:49" x14ac:dyDescent="0.3">
      <c r="B193" s="30">
        <v>41386</v>
      </c>
      <c r="C193" s="24">
        <v>8993.9939454000014</v>
      </c>
      <c r="D193" s="23">
        <f t="shared" si="6"/>
        <v>-1.4975799232966436E-2</v>
      </c>
      <c r="E193" s="26">
        <f t="shared" si="5"/>
        <v>-1.4975799232966436E-2</v>
      </c>
      <c r="I193" s="22"/>
      <c r="AU193" s="327">
        <f>Variáveis!$G$15</f>
        <v>1.4237607337651301E-3</v>
      </c>
      <c r="AV193" s="327">
        <f>AU193+2.576*Variáveis!$G$14</f>
        <v>4.8649918086891612E-2</v>
      </c>
      <c r="AW193" s="327">
        <f>AU193-2.576*Variáveis!$G$14</f>
        <v>-4.5802396619361356E-2</v>
      </c>
    </row>
    <row r="194" spans="2:49" x14ac:dyDescent="0.3">
      <c r="B194" s="30">
        <v>41393</v>
      </c>
      <c r="C194" s="24">
        <v>9172.8460939999986</v>
      </c>
      <c r="D194" s="23">
        <f t="shared" si="6"/>
        <v>1.9885731487674807E-2</v>
      </c>
      <c r="E194" s="26">
        <f t="shared" si="5"/>
        <v>1.9885731487674807E-2</v>
      </c>
      <c r="I194" s="22"/>
      <c r="AU194" s="327">
        <f>Variáveis!$G$15</f>
        <v>1.4237607337651301E-3</v>
      </c>
      <c r="AV194" s="327">
        <f>AU194+2.576*Variáveis!$G$14</f>
        <v>4.8649918086891612E-2</v>
      </c>
      <c r="AW194" s="327">
        <f>AU194-2.576*Variáveis!$G$14</f>
        <v>-4.5802396619361356E-2</v>
      </c>
    </row>
    <row r="195" spans="2:49" x14ac:dyDescent="0.3">
      <c r="B195" s="30">
        <v>41400</v>
      </c>
      <c r="C195" s="24">
        <v>9277.748047000001</v>
      </c>
      <c r="D195" s="23">
        <f t="shared" si="6"/>
        <v>1.1436140094906788E-2</v>
      </c>
      <c r="E195" s="26">
        <f t="shared" si="5"/>
        <v>1.1436140094906788E-2</v>
      </c>
      <c r="I195" s="22"/>
      <c r="AU195" s="327">
        <f>Variáveis!$G$15</f>
        <v>1.4237607337651301E-3</v>
      </c>
      <c r="AV195" s="327">
        <f>AU195+2.576*Variáveis!$G$14</f>
        <v>4.8649918086891612E-2</v>
      </c>
      <c r="AW195" s="327">
        <f>AU195-2.576*Variáveis!$G$14</f>
        <v>-4.5802396619361356E-2</v>
      </c>
    </row>
    <row r="196" spans="2:49" x14ac:dyDescent="0.3">
      <c r="B196" s="30">
        <v>41407</v>
      </c>
      <c r="C196" s="24">
        <v>9432.2958987999991</v>
      </c>
      <c r="D196" s="23">
        <f t="shared" si="6"/>
        <v>1.665790567032821E-2</v>
      </c>
      <c r="E196" s="26">
        <f t="shared" si="5"/>
        <v>1.665790567032821E-2</v>
      </c>
      <c r="I196" s="22"/>
      <c r="AU196" s="327">
        <f>Variáveis!$G$15</f>
        <v>1.4237607337651301E-3</v>
      </c>
      <c r="AV196" s="327">
        <f>AU196+2.576*Variáveis!$G$14</f>
        <v>4.8649918086891612E-2</v>
      </c>
      <c r="AW196" s="327">
        <f>AU196-2.576*Variáveis!$G$14</f>
        <v>-4.5802396619361356E-2</v>
      </c>
    </row>
    <row r="197" spans="2:49" x14ac:dyDescent="0.3">
      <c r="B197" s="30">
        <v>41414</v>
      </c>
      <c r="C197" s="24">
        <v>9544.1019529999994</v>
      </c>
      <c r="D197" s="23">
        <f t="shared" si="6"/>
        <v>1.1853535491207934E-2</v>
      </c>
      <c r="E197" s="26">
        <f t="shared" si="5"/>
        <v>1.1853535491207934E-2</v>
      </c>
      <c r="I197" s="22"/>
      <c r="AU197" s="327">
        <f>Variáveis!$G$15</f>
        <v>1.4237607337651301E-3</v>
      </c>
      <c r="AV197" s="327">
        <f>AU197+2.576*Variáveis!$G$14</f>
        <v>4.8649918086891612E-2</v>
      </c>
      <c r="AW197" s="327">
        <f>AU197-2.576*Variáveis!$G$14</f>
        <v>-4.5802396619361356E-2</v>
      </c>
    </row>
    <row r="198" spans="2:49" x14ac:dyDescent="0.3">
      <c r="B198" s="30">
        <v>41421</v>
      </c>
      <c r="C198" s="24">
        <v>9503.7075194999998</v>
      </c>
      <c r="D198" s="23">
        <f t="shared" si="6"/>
        <v>-4.2323975266528313E-3</v>
      </c>
      <c r="E198" s="26">
        <f t="shared" si="5"/>
        <v>-4.2323975266528313E-3</v>
      </c>
      <c r="I198" s="22"/>
      <c r="AU198" s="327">
        <f>Variáveis!$G$15</f>
        <v>1.4237607337651301E-3</v>
      </c>
      <c r="AV198" s="327">
        <f>AU198+2.576*Variáveis!$G$14</f>
        <v>4.8649918086891612E-2</v>
      </c>
      <c r="AW198" s="327">
        <f>AU198-2.576*Variáveis!$G$14</f>
        <v>-4.5802396619361356E-2</v>
      </c>
    </row>
    <row r="199" spans="2:49" x14ac:dyDescent="0.3">
      <c r="B199" s="30">
        <v>41428</v>
      </c>
      <c r="C199" s="24">
        <v>9407.2099608000008</v>
      </c>
      <c r="D199" s="23">
        <f t="shared" si="6"/>
        <v>-1.015367513173171E-2</v>
      </c>
      <c r="E199" s="26">
        <f t="shared" si="5"/>
        <v>-1.015367513173171E-2</v>
      </c>
      <c r="I199" s="22"/>
      <c r="AU199" s="327">
        <f>Variáveis!$G$15</f>
        <v>1.4237607337651301E-3</v>
      </c>
      <c r="AV199" s="327">
        <f>AU199+2.576*Variáveis!$G$14</f>
        <v>4.8649918086891612E-2</v>
      </c>
      <c r="AW199" s="327">
        <f>AU199-2.576*Variáveis!$G$14</f>
        <v>-4.5802396619361356E-2</v>
      </c>
    </row>
    <row r="200" spans="2:49" x14ac:dyDescent="0.3">
      <c r="B200" s="30">
        <v>41435</v>
      </c>
      <c r="C200" s="24">
        <v>9294.4761717999991</v>
      </c>
      <c r="D200" s="23">
        <f t="shared" si="6"/>
        <v>-1.1983764524207019E-2</v>
      </c>
      <c r="E200" s="26">
        <f t="shared" si="5"/>
        <v>-1.1983764524207019E-2</v>
      </c>
      <c r="I200" s="22"/>
      <c r="AU200" s="327">
        <f>Variáveis!$G$15</f>
        <v>1.4237607337651301E-3</v>
      </c>
      <c r="AV200" s="327">
        <f>AU200+2.576*Variáveis!$G$14</f>
        <v>4.8649918086891612E-2</v>
      </c>
      <c r="AW200" s="327">
        <f>AU200-2.576*Variáveis!$G$14</f>
        <v>-4.5802396619361356E-2</v>
      </c>
    </row>
    <row r="201" spans="2:49" x14ac:dyDescent="0.3">
      <c r="B201" s="30">
        <v>41442</v>
      </c>
      <c r="C201" s="24">
        <v>9275.5720704000014</v>
      </c>
      <c r="D201" s="23">
        <f t="shared" si="6"/>
        <v>-2.0339071347941218E-3</v>
      </c>
      <c r="E201" s="26">
        <f t="shared" si="5"/>
        <v>-2.0339071347941218E-3</v>
      </c>
      <c r="I201" s="22"/>
      <c r="AU201" s="327">
        <f>Variáveis!$G$15</f>
        <v>1.4237607337651301E-3</v>
      </c>
      <c r="AV201" s="327">
        <f>AU201+2.576*Variáveis!$G$14</f>
        <v>4.8649918086891612E-2</v>
      </c>
      <c r="AW201" s="327">
        <f>AU201-2.576*Variáveis!$G$14</f>
        <v>-4.5802396619361356E-2</v>
      </c>
    </row>
    <row r="202" spans="2:49" x14ac:dyDescent="0.3">
      <c r="B202" s="30">
        <v>41449</v>
      </c>
      <c r="C202" s="24">
        <v>9112.3718750000007</v>
      </c>
      <c r="D202" s="23">
        <f t="shared" si="6"/>
        <v>-1.7594623184569058E-2</v>
      </c>
      <c r="E202" s="26">
        <f t="shared" si="5"/>
        <v>-1.7594623184569058E-2</v>
      </c>
      <c r="I202" s="22"/>
      <c r="AU202" s="327">
        <f>Variáveis!$G$15</f>
        <v>1.4237607337651301E-3</v>
      </c>
      <c r="AV202" s="327">
        <f>AU202+2.576*Variáveis!$G$14</f>
        <v>4.8649918086891612E-2</v>
      </c>
      <c r="AW202" s="327">
        <f>AU202-2.576*Variáveis!$G$14</f>
        <v>-4.5802396619361356E-2</v>
      </c>
    </row>
    <row r="203" spans="2:49" x14ac:dyDescent="0.3">
      <c r="B203" s="30">
        <v>41456</v>
      </c>
      <c r="C203" s="24">
        <v>9096.1298830000014</v>
      </c>
      <c r="D203" s="23">
        <f t="shared" si="6"/>
        <v>-1.7824110146952288E-3</v>
      </c>
      <c r="E203" s="26">
        <f t="shared" si="5"/>
        <v>-1.7824110146952288E-3</v>
      </c>
      <c r="I203" s="22"/>
      <c r="AU203" s="327">
        <f>Variáveis!$G$15</f>
        <v>1.4237607337651301E-3</v>
      </c>
      <c r="AV203" s="327">
        <f>AU203+2.576*Variáveis!$G$14</f>
        <v>4.8649918086891612E-2</v>
      </c>
      <c r="AW203" s="327">
        <f>AU203-2.576*Variáveis!$G$14</f>
        <v>-4.5802396619361356E-2</v>
      </c>
    </row>
    <row r="204" spans="2:49" x14ac:dyDescent="0.3">
      <c r="B204" s="30">
        <v>41463</v>
      </c>
      <c r="C204" s="24">
        <v>9190.0698245000003</v>
      </c>
      <c r="D204" s="23">
        <f t="shared" si="6"/>
        <v>1.0327462636122497E-2</v>
      </c>
      <c r="E204" s="26">
        <f t="shared" si="5"/>
        <v>1.0327462636122497E-2</v>
      </c>
      <c r="I204" s="22"/>
      <c r="AU204" s="327">
        <f>Variáveis!$G$15</f>
        <v>1.4237607337651301E-3</v>
      </c>
      <c r="AV204" s="327">
        <f>AU204+2.576*Variáveis!$G$14</f>
        <v>4.8649918086891612E-2</v>
      </c>
      <c r="AW204" s="327">
        <f>AU204-2.576*Variáveis!$G$14</f>
        <v>-4.5802396619361356E-2</v>
      </c>
    </row>
    <row r="205" spans="2:49" x14ac:dyDescent="0.3">
      <c r="B205" s="30">
        <v>41470</v>
      </c>
      <c r="C205" s="24">
        <v>9438.9580079999978</v>
      </c>
      <c r="D205" s="23">
        <f t="shared" si="6"/>
        <v>2.7082295156940051E-2</v>
      </c>
      <c r="E205" s="26">
        <f t="shared" ref="E205:E268" si="7">IF(OR(D205&gt;($G$15+$G$16*$G$14),D205&lt;($G$15-$G$16*$G$14)),"",D205)</f>
        <v>2.7082295156940051E-2</v>
      </c>
      <c r="I205" s="22"/>
      <c r="AU205" s="327">
        <f>Variáveis!$G$15</f>
        <v>1.4237607337651301E-3</v>
      </c>
      <c r="AV205" s="327">
        <f>AU205+2.576*Variáveis!$G$14</f>
        <v>4.8649918086891612E-2</v>
      </c>
      <c r="AW205" s="327">
        <f>AU205-2.576*Variáveis!$G$14</f>
        <v>-4.5802396619361356E-2</v>
      </c>
    </row>
    <row r="206" spans="2:49" x14ac:dyDescent="0.3">
      <c r="B206" s="30">
        <v>41477</v>
      </c>
      <c r="C206" s="24">
        <v>9573.8140623999989</v>
      </c>
      <c r="D206" s="23">
        <f t="shared" si="6"/>
        <v>1.428717600880347E-2</v>
      </c>
      <c r="E206" s="26">
        <f t="shared" si="7"/>
        <v>1.428717600880347E-2</v>
      </c>
      <c r="I206" s="22"/>
      <c r="AU206" s="327">
        <f>Variáveis!$G$15</f>
        <v>1.4237607337651301E-3</v>
      </c>
      <c r="AV206" s="327">
        <f>AU206+2.576*Variáveis!$G$14</f>
        <v>4.8649918086891612E-2</v>
      </c>
      <c r="AW206" s="327">
        <f>AU206-2.576*Variáveis!$G$14</f>
        <v>-4.5802396619361356E-2</v>
      </c>
    </row>
    <row r="207" spans="2:49" x14ac:dyDescent="0.3">
      <c r="B207" s="30">
        <v>41484</v>
      </c>
      <c r="C207" s="24">
        <v>9618.3298828000006</v>
      </c>
      <c r="D207" s="23">
        <f t="shared" si="6"/>
        <v>4.6497477504636731E-3</v>
      </c>
      <c r="E207" s="26">
        <f t="shared" si="7"/>
        <v>4.6497477504636731E-3</v>
      </c>
      <c r="I207" s="22"/>
      <c r="AU207" s="327">
        <f>Variáveis!$G$15</f>
        <v>1.4237607337651301E-3</v>
      </c>
      <c r="AV207" s="327">
        <f>AU207+2.576*Variáveis!$G$14</f>
        <v>4.8649918086891612E-2</v>
      </c>
      <c r="AW207" s="327">
        <f>AU207-2.576*Variáveis!$G$14</f>
        <v>-4.5802396619361356E-2</v>
      </c>
    </row>
    <row r="208" spans="2:49" x14ac:dyDescent="0.3">
      <c r="B208" s="30">
        <v>41491</v>
      </c>
      <c r="C208" s="24">
        <v>9630.0140626000011</v>
      </c>
      <c r="D208" s="23">
        <f t="shared" si="6"/>
        <v>1.2147826018003016E-3</v>
      </c>
      <c r="E208" s="26">
        <f t="shared" si="7"/>
        <v>1.2147826018003016E-3</v>
      </c>
      <c r="I208" s="22"/>
      <c r="AU208" s="327">
        <f>Variáveis!$G$15</f>
        <v>1.4237607337651301E-3</v>
      </c>
      <c r="AV208" s="327">
        <f>AU208+2.576*Variáveis!$G$14</f>
        <v>4.8649918086891612E-2</v>
      </c>
      <c r="AW208" s="327">
        <f>AU208-2.576*Variáveis!$G$14</f>
        <v>-4.5802396619361356E-2</v>
      </c>
    </row>
    <row r="209" spans="2:49" x14ac:dyDescent="0.3">
      <c r="B209" s="30">
        <v>41498</v>
      </c>
      <c r="C209" s="24">
        <v>9609.6841797999987</v>
      </c>
      <c r="D209" s="23">
        <f t="shared" si="6"/>
        <v>-2.1110958579964034E-3</v>
      </c>
      <c r="E209" s="26">
        <f t="shared" si="7"/>
        <v>-2.1110958579964034E-3</v>
      </c>
      <c r="I209" s="22"/>
      <c r="AU209" s="327">
        <f>Variáveis!$G$15</f>
        <v>1.4237607337651301E-3</v>
      </c>
      <c r="AV209" s="327">
        <f>AU209+2.576*Variáveis!$G$14</f>
        <v>4.8649918086891612E-2</v>
      </c>
      <c r="AW209" s="327">
        <f>AU209-2.576*Variáveis!$G$14</f>
        <v>-4.5802396619361356E-2</v>
      </c>
    </row>
    <row r="210" spans="2:49" x14ac:dyDescent="0.3">
      <c r="B210" s="30">
        <v>41505</v>
      </c>
      <c r="C210" s="24">
        <v>9512.9679687999997</v>
      </c>
      <c r="D210" s="23">
        <f t="shared" si="6"/>
        <v>-1.0064452607433383E-2</v>
      </c>
      <c r="E210" s="26">
        <f t="shared" si="7"/>
        <v>-1.0064452607433383E-2</v>
      </c>
      <c r="I210" s="22"/>
      <c r="AU210" s="327">
        <f>Variáveis!$G$15</f>
        <v>1.4237607337651301E-3</v>
      </c>
      <c r="AV210" s="327">
        <f>AU210+2.576*Variáveis!$G$14</f>
        <v>4.8649918086891612E-2</v>
      </c>
      <c r="AW210" s="327">
        <f>AU210-2.576*Variáveis!$G$14</f>
        <v>-4.5802396619361356E-2</v>
      </c>
    </row>
    <row r="211" spans="2:49" x14ac:dyDescent="0.3">
      <c r="B211" s="30">
        <v>41512</v>
      </c>
      <c r="C211" s="24">
        <v>9418.7998045999993</v>
      </c>
      <c r="D211" s="23">
        <f t="shared" si="6"/>
        <v>-9.8989258146192638E-3</v>
      </c>
      <c r="E211" s="26">
        <f t="shared" si="7"/>
        <v>-9.8989258146192638E-3</v>
      </c>
      <c r="I211" s="22"/>
      <c r="AU211" s="327">
        <f>Variáveis!$G$15</f>
        <v>1.4237607337651301E-3</v>
      </c>
      <c r="AV211" s="327">
        <f>AU211+2.576*Variáveis!$G$14</f>
        <v>4.8649918086891612E-2</v>
      </c>
      <c r="AW211" s="327">
        <f>AU211-2.576*Variáveis!$G$14</f>
        <v>-4.5802396619361356E-2</v>
      </c>
    </row>
    <row r="212" spans="2:49" x14ac:dyDescent="0.3">
      <c r="B212" s="30">
        <v>41519</v>
      </c>
      <c r="C212" s="24">
        <v>9295.9453127500001</v>
      </c>
      <c r="D212" s="23">
        <f t="shared" si="6"/>
        <v>-1.3043539983724761E-2</v>
      </c>
      <c r="E212" s="26">
        <f t="shared" si="7"/>
        <v>-1.3043539983724761E-2</v>
      </c>
      <c r="I212" s="22"/>
      <c r="AU212" s="327">
        <f>Variáveis!$G$15</f>
        <v>1.4237607337651301E-3</v>
      </c>
      <c r="AV212" s="327">
        <f>AU212+2.576*Variáveis!$G$14</f>
        <v>4.8649918086891612E-2</v>
      </c>
      <c r="AW212" s="327">
        <f>AU212-2.576*Variáveis!$G$14</f>
        <v>-4.5802396619361356E-2</v>
      </c>
    </row>
    <row r="213" spans="2:49" x14ac:dyDescent="0.3">
      <c r="B213" s="30">
        <v>41526</v>
      </c>
      <c r="C213" s="24">
        <v>9426.7400390000003</v>
      </c>
      <c r="D213" s="23">
        <f t="shared" si="6"/>
        <v>1.4070083444940984E-2</v>
      </c>
      <c r="E213" s="26">
        <f t="shared" si="7"/>
        <v>1.4070083444940984E-2</v>
      </c>
      <c r="I213" s="22"/>
      <c r="AU213" s="327">
        <f>Variáveis!$G$15</f>
        <v>1.4237607337651301E-3</v>
      </c>
      <c r="AV213" s="327">
        <f>AU213+2.576*Variáveis!$G$14</f>
        <v>4.8649918086891612E-2</v>
      </c>
      <c r="AW213" s="327">
        <f>AU213-2.576*Variáveis!$G$14</f>
        <v>-4.5802396619361356E-2</v>
      </c>
    </row>
    <row r="214" spans="2:49" x14ac:dyDescent="0.3">
      <c r="B214" s="30">
        <v>41533</v>
      </c>
      <c r="C214" s="24">
        <v>9644.5960938000007</v>
      </c>
      <c r="D214" s="23">
        <f t="shared" si="6"/>
        <v>2.3110434137219693E-2</v>
      </c>
      <c r="E214" s="26">
        <f t="shared" si="7"/>
        <v>2.3110434137219693E-2</v>
      </c>
      <c r="I214" s="22"/>
      <c r="AU214" s="327">
        <f>Variáveis!$G$15</f>
        <v>1.4237607337651301E-3</v>
      </c>
      <c r="AV214" s="327">
        <f>AU214+2.576*Variáveis!$G$14</f>
        <v>4.8649918086891612E-2</v>
      </c>
      <c r="AW214" s="327">
        <f>AU214-2.576*Variáveis!$G$14</f>
        <v>-4.5802396619361356E-2</v>
      </c>
    </row>
    <row r="215" spans="2:49" x14ac:dyDescent="0.3">
      <c r="B215" s="30">
        <v>41540</v>
      </c>
      <c r="C215" s="24">
        <v>9796.8660157999984</v>
      </c>
      <c r="D215" s="23">
        <f t="shared" si="6"/>
        <v>1.5788107715354105E-2</v>
      </c>
      <c r="E215" s="26">
        <f t="shared" si="7"/>
        <v>1.5788107715354105E-2</v>
      </c>
      <c r="I215" s="22"/>
      <c r="AU215" s="327">
        <f>Variáveis!$G$15</f>
        <v>1.4237607337651301E-3</v>
      </c>
      <c r="AV215" s="327">
        <f>AU215+2.576*Variáveis!$G$14</f>
        <v>4.8649918086891612E-2</v>
      </c>
      <c r="AW215" s="327">
        <f>AU215-2.576*Variáveis!$G$14</f>
        <v>-4.5802396619361356E-2</v>
      </c>
    </row>
    <row r="216" spans="2:49" x14ac:dyDescent="0.3">
      <c r="B216" s="30">
        <v>41547</v>
      </c>
      <c r="C216" s="24">
        <v>9689.1660155999998</v>
      </c>
      <c r="D216" s="23">
        <f t="shared" si="6"/>
        <v>-1.0993311537210393E-2</v>
      </c>
      <c r="E216" s="26">
        <f t="shared" si="7"/>
        <v>-1.0993311537210393E-2</v>
      </c>
      <c r="I216" s="22"/>
      <c r="AU216" s="327">
        <f>Variáveis!$G$15</f>
        <v>1.4237607337651301E-3</v>
      </c>
      <c r="AV216" s="327">
        <f>AU216+2.576*Variáveis!$G$14</f>
        <v>4.8649918086891612E-2</v>
      </c>
      <c r="AW216" s="327">
        <f>AU216-2.576*Variáveis!$G$14</f>
        <v>-4.5802396619361356E-2</v>
      </c>
    </row>
    <row r="217" spans="2:49" x14ac:dyDescent="0.3">
      <c r="B217" s="30">
        <v>41554</v>
      </c>
      <c r="C217" s="24">
        <v>9655</v>
      </c>
      <c r="D217" s="23">
        <f t="shared" si="6"/>
        <v>-3.5262080910772875E-3</v>
      </c>
      <c r="E217" s="26">
        <f t="shared" si="7"/>
        <v>-3.5262080910772875E-3</v>
      </c>
      <c r="I217" s="22"/>
      <c r="AU217" s="327">
        <f>Variáveis!$G$15</f>
        <v>1.4237607337651301E-3</v>
      </c>
      <c r="AV217" s="327">
        <f>AU217+2.576*Variáveis!$G$14</f>
        <v>4.8649918086891612E-2</v>
      </c>
      <c r="AW217" s="327">
        <f>AU217-2.576*Variáveis!$G$14</f>
        <v>-4.5802396619361356E-2</v>
      </c>
    </row>
    <row r="218" spans="2:49" x14ac:dyDescent="0.3">
      <c r="B218" s="30">
        <v>41561</v>
      </c>
      <c r="C218" s="24">
        <v>9646.6177736000009</v>
      </c>
      <c r="D218" s="23">
        <f t="shared" si="6"/>
        <v>-8.6817466597610693E-4</v>
      </c>
      <c r="E218" s="26">
        <f t="shared" si="7"/>
        <v>-8.6817466597610693E-4</v>
      </c>
      <c r="I218" s="22"/>
      <c r="AU218" s="327">
        <f>Variáveis!$G$15</f>
        <v>1.4237607337651301E-3</v>
      </c>
      <c r="AV218" s="327">
        <f>AU218+2.576*Variáveis!$G$14</f>
        <v>4.8649918086891612E-2</v>
      </c>
      <c r="AW218" s="327">
        <f>AU218-2.576*Variáveis!$G$14</f>
        <v>-4.5802396619361356E-2</v>
      </c>
    </row>
    <row r="219" spans="2:49" x14ac:dyDescent="0.3">
      <c r="B219" s="30">
        <v>41568</v>
      </c>
      <c r="C219" s="24">
        <v>9894.7539064000011</v>
      </c>
      <c r="D219" s="23">
        <f t="shared" si="6"/>
        <v>2.5722604401210658E-2</v>
      </c>
      <c r="E219" s="26">
        <f t="shared" si="7"/>
        <v>2.5722604401210658E-2</v>
      </c>
      <c r="I219" s="22"/>
      <c r="AU219" s="327">
        <f>Variáveis!$G$15</f>
        <v>1.4237607337651301E-3</v>
      </c>
      <c r="AV219" s="327">
        <f>AU219+2.576*Variáveis!$G$14</f>
        <v>4.8649918086891612E-2</v>
      </c>
      <c r="AW219" s="327">
        <f>AU219-2.576*Variáveis!$G$14</f>
        <v>-4.5802396619361356E-2</v>
      </c>
    </row>
    <row r="220" spans="2:49" x14ac:dyDescent="0.3">
      <c r="B220" s="30">
        <v>41575</v>
      </c>
      <c r="C220" s="24">
        <v>10036.766211200002</v>
      </c>
      <c r="D220" s="23">
        <f t="shared" si="6"/>
        <v>1.4352282648297576E-2</v>
      </c>
      <c r="E220" s="26">
        <f t="shared" si="7"/>
        <v>1.4352282648297576E-2</v>
      </c>
      <c r="I220" s="22"/>
      <c r="AU220" s="327">
        <f>Variáveis!$G$15</f>
        <v>1.4237607337651301E-3</v>
      </c>
      <c r="AV220" s="327">
        <f>AU220+2.576*Variáveis!$G$14</f>
        <v>4.8649918086891612E-2</v>
      </c>
      <c r="AW220" s="327">
        <f>AU220-2.576*Variáveis!$G$14</f>
        <v>-4.5802396619361356E-2</v>
      </c>
    </row>
    <row r="221" spans="2:49" x14ac:dyDescent="0.3">
      <c r="B221" s="30">
        <v>41582</v>
      </c>
      <c r="C221" s="24">
        <v>10050.941992399999</v>
      </c>
      <c r="D221" s="23">
        <f t="shared" si="6"/>
        <v>1.4123853143235277E-3</v>
      </c>
      <c r="E221" s="26">
        <f t="shared" si="7"/>
        <v>1.4123853143235277E-3</v>
      </c>
      <c r="I221" s="22"/>
      <c r="AU221" s="327">
        <f>Variáveis!$G$15</f>
        <v>1.4237607337651301E-3</v>
      </c>
      <c r="AV221" s="327">
        <f>AU221+2.576*Variáveis!$G$14</f>
        <v>4.8649918086891612E-2</v>
      </c>
      <c r="AW221" s="327">
        <f>AU221-2.576*Variáveis!$G$14</f>
        <v>-4.5802396619361356E-2</v>
      </c>
    </row>
    <row r="222" spans="2:49" x14ac:dyDescent="0.3">
      <c r="B222" s="30">
        <v>41589</v>
      </c>
      <c r="C222" s="24">
        <v>10014.170117000001</v>
      </c>
      <c r="D222" s="23">
        <f t="shared" ref="D222:D285" si="8">C222/C221-1</f>
        <v>-3.6585501565726819E-3</v>
      </c>
      <c r="E222" s="26">
        <f t="shared" si="7"/>
        <v>-3.6585501565726819E-3</v>
      </c>
      <c r="I222" s="22"/>
      <c r="AU222" s="327">
        <f>Variáveis!$G$15</f>
        <v>1.4237607337651301E-3</v>
      </c>
      <c r="AV222" s="327">
        <f>AU222+2.576*Variáveis!$G$14</f>
        <v>4.8649918086891612E-2</v>
      </c>
      <c r="AW222" s="327">
        <f>AU222-2.576*Variáveis!$G$14</f>
        <v>-4.5802396619361356E-2</v>
      </c>
    </row>
    <row r="223" spans="2:49" x14ac:dyDescent="0.3">
      <c r="B223" s="30">
        <v>41596</v>
      </c>
      <c r="C223" s="24">
        <v>10115.433984599998</v>
      </c>
      <c r="D223" s="23">
        <f t="shared" si="8"/>
        <v>1.0112057855707013E-2</v>
      </c>
      <c r="E223" s="26">
        <f t="shared" si="7"/>
        <v>1.0112057855707013E-2</v>
      </c>
      <c r="I223" s="22"/>
      <c r="AU223" s="327">
        <f>Variáveis!$G$15</f>
        <v>1.4237607337651301E-3</v>
      </c>
      <c r="AV223" s="327">
        <f>AU223+2.576*Variáveis!$G$14</f>
        <v>4.8649918086891612E-2</v>
      </c>
      <c r="AW223" s="327">
        <f>AU223-2.576*Variáveis!$G$14</f>
        <v>-4.5802396619361356E-2</v>
      </c>
    </row>
    <row r="224" spans="2:49" x14ac:dyDescent="0.3">
      <c r="B224" s="30">
        <v>41603</v>
      </c>
      <c r="C224" s="24">
        <v>10155.274218999999</v>
      </c>
      <c r="D224" s="23">
        <f t="shared" si="8"/>
        <v>3.9385590831451101E-3</v>
      </c>
      <c r="E224" s="26">
        <f t="shared" si="7"/>
        <v>3.9385590831451101E-3</v>
      </c>
      <c r="I224" s="22"/>
      <c r="AU224" s="327">
        <f>Variáveis!$G$15</f>
        <v>1.4237607337651301E-3</v>
      </c>
      <c r="AV224" s="327">
        <f>AU224+2.576*Variáveis!$G$14</f>
        <v>4.8649918086891612E-2</v>
      </c>
      <c r="AW224" s="327">
        <f>AU224-2.576*Variáveis!$G$14</f>
        <v>-4.5802396619361356E-2</v>
      </c>
    </row>
    <row r="225" spans="2:49" x14ac:dyDescent="0.3">
      <c r="B225" s="30">
        <v>41610</v>
      </c>
      <c r="C225" s="24">
        <v>10167.7824705</v>
      </c>
      <c r="D225" s="23">
        <f t="shared" si="8"/>
        <v>1.2317000240720244E-3</v>
      </c>
      <c r="E225" s="26">
        <f t="shared" si="7"/>
        <v>1.2317000240720244E-3</v>
      </c>
      <c r="I225" s="22"/>
      <c r="AU225" s="327">
        <f>Variáveis!$G$15</f>
        <v>1.4237607337651301E-3</v>
      </c>
      <c r="AV225" s="327">
        <f>AU225+2.576*Variáveis!$G$14</f>
        <v>4.8649918086891612E-2</v>
      </c>
      <c r="AW225" s="327">
        <f>AU225-2.576*Variáveis!$G$14</f>
        <v>-4.5802396619361356E-2</v>
      </c>
    </row>
    <row r="226" spans="2:49" x14ac:dyDescent="0.3">
      <c r="B226" s="30">
        <v>41617</v>
      </c>
      <c r="C226" s="24">
        <v>10089.156054800002</v>
      </c>
      <c r="D226" s="23">
        <f t="shared" si="8"/>
        <v>-7.7328971118451051E-3</v>
      </c>
      <c r="E226" s="26">
        <f t="shared" si="7"/>
        <v>-7.7328971118451051E-3</v>
      </c>
      <c r="I226" s="22"/>
      <c r="AU226" s="327">
        <f>Variáveis!$G$15</f>
        <v>1.4237607337651301E-3</v>
      </c>
      <c r="AV226" s="327">
        <f>AU226+2.576*Variáveis!$G$14</f>
        <v>4.8649918086891612E-2</v>
      </c>
      <c r="AW226" s="327">
        <f>AU226-2.576*Variáveis!$G$14</f>
        <v>-4.5802396619361356E-2</v>
      </c>
    </row>
    <row r="227" spans="2:49" x14ac:dyDescent="0.3">
      <c r="B227" s="30">
        <v>41624</v>
      </c>
      <c r="C227" s="24">
        <v>10007.103906400002</v>
      </c>
      <c r="D227" s="23">
        <f t="shared" si="8"/>
        <v>-8.1327068343801656E-3</v>
      </c>
      <c r="E227" s="26">
        <f t="shared" si="7"/>
        <v>-8.1327068343801656E-3</v>
      </c>
      <c r="I227" s="22"/>
      <c r="AU227" s="327">
        <f>Variáveis!$G$15</f>
        <v>1.4237607337651301E-3</v>
      </c>
      <c r="AV227" s="327">
        <f>AU227+2.576*Variáveis!$G$14</f>
        <v>4.8649918086891612E-2</v>
      </c>
      <c r="AW227" s="327">
        <f>AU227-2.576*Variáveis!$G$14</f>
        <v>-4.5802396619361356E-2</v>
      </c>
    </row>
    <row r="228" spans="2:49" x14ac:dyDescent="0.3">
      <c r="B228" s="30">
        <v>41631</v>
      </c>
      <c r="C228" s="24">
        <v>10147.5101562</v>
      </c>
      <c r="D228" s="23">
        <f t="shared" si="8"/>
        <v>1.4030657732073903E-2</v>
      </c>
      <c r="E228" s="26">
        <f t="shared" si="7"/>
        <v>1.4030657732073903E-2</v>
      </c>
      <c r="I228" s="22"/>
      <c r="AU228" s="327">
        <f>Variáveis!$G$15</f>
        <v>1.4237607337651301E-3</v>
      </c>
      <c r="AV228" s="327">
        <f>AU228+2.576*Variáveis!$G$14</f>
        <v>4.8649918086891612E-2</v>
      </c>
      <c r="AW228" s="327">
        <f>AU228-2.576*Variáveis!$G$14</f>
        <v>-4.5802396619361356E-2</v>
      </c>
    </row>
    <row r="229" spans="2:49" x14ac:dyDescent="0.3">
      <c r="B229" s="30">
        <v>41638</v>
      </c>
      <c r="C229" s="24">
        <v>10331.782470999999</v>
      </c>
      <c r="D229" s="23">
        <f t="shared" si="8"/>
        <v>1.8159362440983706E-2</v>
      </c>
      <c r="E229" s="26">
        <f t="shared" si="7"/>
        <v>1.8159362440983706E-2</v>
      </c>
      <c r="I229" s="22"/>
      <c r="AU229" s="327">
        <f>Variáveis!$G$15</f>
        <v>1.4237607337651301E-3</v>
      </c>
      <c r="AV229" s="327">
        <f>AU229+2.576*Variáveis!$G$14</f>
        <v>4.8649918086891612E-2</v>
      </c>
      <c r="AW229" s="327">
        <f>AU229-2.576*Variáveis!$G$14</f>
        <v>-4.5802396619361356E-2</v>
      </c>
    </row>
    <row r="230" spans="2:49" x14ac:dyDescent="0.3">
      <c r="B230" s="30">
        <v>41645</v>
      </c>
      <c r="C230" s="24">
        <v>10312.639892749999</v>
      </c>
      <c r="D230" s="23">
        <f t="shared" si="8"/>
        <v>-1.8527856450453184E-3</v>
      </c>
      <c r="E230" s="26">
        <f t="shared" si="7"/>
        <v>-1.8527856450453184E-3</v>
      </c>
      <c r="I230" s="22"/>
      <c r="AU230" s="327">
        <f>Variáveis!$G$15</f>
        <v>1.4237607337651301E-3</v>
      </c>
      <c r="AV230" s="327">
        <f>AU230+2.576*Variáveis!$G$14</f>
        <v>4.8649918086891612E-2</v>
      </c>
      <c r="AW230" s="327">
        <f>AU230-2.576*Variáveis!$G$14</f>
        <v>-4.5802396619361356E-2</v>
      </c>
    </row>
    <row r="231" spans="2:49" x14ac:dyDescent="0.3">
      <c r="B231" s="30">
        <v>41652</v>
      </c>
      <c r="C231" s="24">
        <v>10320.252148399999</v>
      </c>
      <c r="D231" s="23">
        <f t="shared" si="8"/>
        <v>7.3814811039318862E-4</v>
      </c>
      <c r="E231" s="26">
        <f t="shared" si="7"/>
        <v>7.3814811039318862E-4</v>
      </c>
      <c r="I231" s="22"/>
      <c r="AU231" s="327">
        <f>Variáveis!$G$15</f>
        <v>1.4237607337651301E-3</v>
      </c>
      <c r="AV231" s="327">
        <f>AU231+2.576*Variáveis!$G$14</f>
        <v>4.8649918086891612E-2</v>
      </c>
      <c r="AW231" s="327">
        <f>AU231-2.576*Variáveis!$G$14</f>
        <v>-4.5802396619361356E-2</v>
      </c>
    </row>
    <row r="232" spans="2:49" x14ac:dyDescent="0.3">
      <c r="B232" s="30">
        <v>41659</v>
      </c>
      <c r="C232" s="24">
        <v>10362.040039000001</v>
      </c>
      <c r="D232" s="23">
        <f t="shared" si="8"/>
        <v>4.0491152734558611E-3</v>
      </c>
      <c r="E232" s="26">
        <f t="shared" si="7"/>
        <v>4.0491152734558611E-3</v>
      </c>
      <c r="I232" s="22"/>
      <c r="AU232" s="327">
        <f>Variáveis!$G$15</f>
        <v>1.4237607337651301E-3</v>
      </c>
      <c r="AV232" s="327">
        <f>AU232+2.576*Variáveis!$G$14</f>
        <v>4.8649918086891612E-2</v>
      </c>
      <c r="AW232" s="327">
        <f>AU232-2.576*Variáveis!$G$14</f>
        <v>-4.5802396619361356E-2</v>
      </c>
    </row>
    <row r="233" spans="2:49" x14ac:dyDescent="0.3">
      <c r="B233" s="30">
        <v>41666</v>
      </c>
      <c r="C233" s="24">
        <v>10204.015820199998</v>
      </c>
      <c r="D233" s="23">
        <f t="shared" si="8"/>
        <v>-1.5250299960745339E-2</v>
      </c>
      <c r="E233" s="26">
        <f t="shared" si="7"/>
        <v>-1.5250299960745339E-2</v>
      </c>
      <c r="I233" s="22"/>
      <c r="AU233" s="327">
        <f>Variáveis!$G$15</f>
        <v>1.4237607337651301E-3</v>
      </c>
      <c r="AV233" s="327">
        <f>AU233+2.576*Variáveis!$G$14</f>
        <v>4.8649918086891612E-2</v>
      </c>
      <c r="AW233" s="327">
        <f>AU233-2.576*Variáveis!$G$14</f>
        <v>-4.5802396619361356E-2</v>
      </c>
    </row>
    <row r="234" spans="2:49" x14ac:dyDescent="0.3">
      <c r="B234" s="30">
        <v>41673</v>
      </c>
      <c r="C234" s="24">
        <v>9957.5361329999978</v>
      </c>
      <c r="D234" s="23">
        <f t="shared" si="8"/>
        <v>-2.4155165137245915E-2</v>
      </c>
      <c r="E234" s="26">
        <f t="shared" si="7"/>
        <v>-2.4155165137245915E-2</v>
      </c>
      <c r="I234" s="22"/>
      <c r="AU234" s="327">
        <f>Variáveis!$G$15</f>
        <v>1.4237607337651301E-3</v>
      </c>
      <c r="AV234" s="327">
        <f>AU234+2.576*Variáveis!$G$14</f>
        <v>4.8649918086891612E-2</v>
      </c>
      <c r="AW234" s="327">
        <f>AU234-2.576*Variáveis!$G$14</f>
        <v>-4.5802396619361356E-2</v>
      </c>
    </row>
    <row r="235" spans="2:49" x14ac:dyDescent="0.3">
      <c r="B235" s="30">
        <v>41680</v>
      </c>
      <c r="C235" s="24">
        <v>9934.3919923999983</v>
      </c>
      <c r="D235" s="23">
        <f t="shared" si="8"/>
        <v>-2.3242838681044597E-3</v>
      </c>
      <c r="E235" s="26">
        <f t="shared" si="7"/>
        <v>-2.3242838681044597E-3</v>
      </c>
      <c r="I235" s="22"/>
      <c r="AU235" s="327">
        <f>Variáveis!$G$15</f>
        <v>1.4237607337651301E-3</v>
      </c>
      <c r="AV235" s="327">
        <f>AU235+2.576*Variáveis!$G$14</f>
        <v>4.8649918086891612E-2</v>
      </c>
      <c r="AW235" s="327">
        <f>AU235-2.576*Variáveis!$G$14</f>
        <v>-4.5802396619361356E-2</v>
      </c>
    </row>
    <row r="236" spans="2:49" x14ac:dyDescent="0.3">
      <c r="B236" s="30">
        <v>41687</v>
      </c>
      <c r="C236" s="24">
        <v>10213.812499750002</v>
      </c>
      <c r="D236" s="23">
        <f t="shared" si="8"/>
        <v>2.8126583646363557E-2</v>
      </c>
      <c r="E236" s="26">
        <f t="shared" si="7"/>
        <v>2.8126583646363557E-2</v>
      </c>
      <c r="I236" s="22"/>
      <c r="AU236" s="327">
        <f>Variáveis!$G$15</f>
        <v>1.4237607337651301E-3</v>
      </c>
      <c r="AV236" s="327">
        <f>AU236+2.576*Variáveis!$G$14</f>
        <v>4.8649918086891612E-2</v>
      </c>
      <c r="AW236" s="327">
        <f>AU236-2.576*Variáveis!$G$14</f>
        <v>-4.5802396619361356E-2</v>
      </c>
    </row>
    <row r="237" spans="2:49" x14ac:dyDescent="0.3">
      <c r="B237" s="30">
        <v>41694</v>
      </c>
      <c r="C237" s="24">
        <v>10313.3339842</v>
      </c>
      <c r="D237" s="23">
        <f t="shared" si="8"/>
        <v>9.7438135321590291E-3</v>
      </c>
      <c r="E237" s="26">
        <f t="shared" si="7"/>
        <v>9.7438135321590291E-3</v>
      </c>
      <c r="I237" s="22"/>
      <c r="AU237" s="327">
        <f>Variáveis!$G$15</f>
        <v>1.4237607337651301E-3</v>
      </c>
      <c r="AV237" s="327">
        <f>AU237+2.576*Variáveis!$G$14</f>
        <v>4.8649918086891612E-2</v>
      </c>
      <c r="AW237" s="327">
        <f>AU237-2.576*Variáveis!$G$14</f>
        <v>-4.5802396619361356E-2</v>
      </c>
    </row>
    <row r="238" spans="2:49" x14ac:dyDescent="0.3">
      <c r="B238" s="30">
        <v>41701</v>
      </c>
      <c r="C238" s="24">
        <v>10371.440038999999</v>
      </c>
      <c r="D238" s="23">
        <f t="shared" si="8"/>
        <v>5.6340708920139537E-3</v>
      </c>
      <c r="E238" s="26">
        <f t="shared" si="7"/>
        <v>5.6340708920139537E-3</v>
      </c>
      <c r="I238" s="22"/>
      <c r="AU238" s="327">
        <f>Variáveis!$G$15</f>
        <v>1.4237607337651301E-3</v>
      </c>
      <c r="AV238" s="327">
        <f>AU238+2.576*Variáveis!$G$14</f>
        <v>4.8649918086891612E-2</v>
      </c>
      <c r="AW238" s="327">
        <f>AU238-2.576*Variáveis!$G$14</f>
        <v>-4.5802396619361356E-2</v>
      </c>
    </row>
    <row r="239" spans="2:49" x14ac:dyDescent="0.3">
      <c r="B239" s="30">
        <v>41708</v>
      </c>
      <c r="C239" s="24">
        <v>10499.277929799999</v>
      </c>
      <c r="D239" s="23">
        <f t="shared" si="8"/>
        <v>1.232595380383894E-2</v>
      </c>
      <c r="E239" s="26">
        <f t="shared" si="7"/>
        <v>1.232595380383894E-2</v>
      </c>
      <c r="I239" s="22"/>
      <c r="AU239" s="327">
        <f>Variáveis!$G$15</f>
        <v>1.4237607337651301E-3</v>
      </c>
      <c r="AV239" s="327">
        <f>AU239+2.576*Variáveis!$G$14</f>
        <v>4.8649918086891612E-2</v>
      </c>
      <c r="AW239" s="327">
        <f>AU239-2.576*Variáveis!$G$14</f>
        <v>-4.5802396619361356E-2</v>
      </c>
    </row>
    <row r="240" spans="2:49" x14ac:dyDescent="0.3">
      <c r="B240" s="30">
        <v>41715</v>
      </c>
      <c r="C240" s="24">
        <v>10360.893945</v>
      </c>
      <c r="D240" s="23">
        <f t="shared" si="8"/>
        <v>-1.3180333516767395E-2</v>
      </c>
      <c r="E240" s="26">
        <f t="shared" si="7"/>
        <v>-1.3180333516767395E-2</v>
      </c>
      <c r="I240" s="22"/>
      <c r="AU240" s="327">
        <f>Variáveis!$G$15</f>
        <v>1.4237607337651301E-3</v>
      </c>
      <c r="AV240" s="327">
        <f>AU240+2.576*Variáveis!$G$14</f>
        <v>4.8649918086891612E-2</v>
      </c>
      <c r="AW240" s="327">
        <f>AU240-2.576*Variáveis!$G$14</f>
        <v>-4.5802396619361356E-2</v>
      </c>
    </row>
    <row r="241" spans="2:49" x14ac:dyDescent="0.3">
      <c r="B241" s="30">
        <v>41722</v>
      </c>
      <c r="C241" s="24">
        <v>10391.1878906</v>
      </c>
      <c r="D241" s="23">
        <f t="shared" si="8"/>
        <v>2.9238737275774085E-3</v>
      </c>
      <c r="E241" s="26">
        <f t="shared" si="7"/>
        <v>2.9238737275774085E-3</v>
      </c>
      <c r="I241" s="22"/>
      <c r="AU241" s="327">
        <f>Variáveis!$G$15</f>
        <v>1.4237607337651301E-3</v>
      </c>
      <c r="AV241" s="327">
        <f>AU241+2.576*Variáveis!$G$14</f>
        <v>4.8649918086891612E-2</v>
      </c>
      <c r="AW241" s="327">
        <f>AU241-2.576*Variáveis!$G$14</f>
        <v>-4.5802396619361356E-2</v>
      </c>
    </row>
    <row r="242" spans="2:49" x14ac:dyDescent="0.3">
      <c r="B242" s="30">
        <v>41729</v>
      </c>
      <c r="C242" s="24">
        <v>10422.5</v>
      </c>
      <c r="D242" s="23">
        <f t="shared" si="8"/>
        <v>3.0133330019299631E-3</v>
      </c>
      <c r="E242" s="26">
        <f t="shared" si="7"/>
        <v>3.0133330019299631E-3</v>
      </c>
      <c r="I242" s="22"/>
      <c r="AU242" s="327">
        <f>Variáveis!$G$15</f>
        <v>1.4237607337651301E-3</v>
      </c>
      <c r="AV242" s="327">
        <f>AU242+2.576*Variáveis!$G$14</f>
        <v>4.8649918086891612E-2</v>
      </c>
      <c r="AW242" s="327">
        <f>AU242-2.576*Variáveis!$G$14</f>
        <v>-4.5802396619361356E-2</v>
      </c>
    </row>
    <row r="243" spans="2:49" x14ac:dyDescent="0.3">
      <c r="B243" s="30">
        <v>41736</v>
      </c>
      <c r="C243" s="24">
        <v>10544.825976600001</v>
      </c>
      <c r="D243" s="23">
        <f t="shared" si="8"/>
        <v>1.1736721189733901E-2</v>
      </c>
      <c r="E243" s="26">
        <f t="shared" si="7"/>
        <v>1.1736721189733901E-2</v>
      </c>
      <c r="I243" s="22"/>
      <c r="AU243" s="327">
        <f>Variáveis!$G$15</f>
        <v>1.4237607337651301E-3</v>
      </c>
      <c r="AV243" s="327">
        <f>AU243+2.576*Variáveis!$G$14</f>
        <v>4.8649918086891612E-2</v>
      </c>
      <c r="AW243" s="327">
        <f>AU243-2.576*Variáveis!$G$14</f>
        <v>-4.5802396619361356E-2</v>
      </c>
    </row>
    <row r="244" spans="2:49" x14ac:dyDescent="0.3">
      <c r="B244" s="30">
        <v>41743</v>
      </c>
      <c r="C244" s="24">
        <v>10402.8240236</v>
      </c>
      <c r="D244" s="23">
        <f t="shared" si="8"/>
        <v>-1.3466505119678285E-2</v>
      </c>
      <c r="E244" s="26">
        <f t="shared" si="7"/>
        <v>-1.3466505119678285E-2</v>
      </c>
      <c r="I244" s="22"/>
      <c r="AU244" s="327">
        <f>Variáveis!$G$15</f>
        <v>1.4237607337651301E-3</v>
      </c>
      <c r="AV244" s="327">
        <f>AU244+2.576*Variáveis!$G$14</f>
        <v>4.8649918086891612E-2</v>
      </c>
      <c r="AW244" s="327">
        <f>AU244-2.576*Variáveis!$G$14</f>
        <v>-4.5802396619361356E-2</v>
      </c>
    </row>
    <row r="245" spans="2:49" x14ac:dyDescent="0.3">
      <c r="B245" s="30">
        <v>41750</v>
      </c>
      <c r="C245" s="24">
        <v>10499.987548749999</v>
      </c>
      <c r="D245" s="23">
        <f t="shared" si="8"/>
        <v>9.3401104286270353E-3</v>
      </c>
      <c r="E245" s="26">
        <f t="shared" si="7"/>
        <v>9.3401104286270353E-3</v>
      </c>
      <c r="I245" s="22"/>
      <c r="AU245" s="327">
        <f>Variáveis!$G$15</f>
        <v>1.4237607337651301E-3</v>
      </c>
      <c r="AV245" s="327">
        <f>AU245+2.576*Variáveis!$G$14</f>
        <v>4.8649918086891612E-2</v>
      </c>
      <c r="AW245" s="327">
        <f>AU245-2.576*Variáveis!$G$14</f>
        <v>-4.5802396619361356E-2</v>
      </c>
    </row>
    <row r="246" spans="2:49" x14ac:dyDescent="0.3">
      <c r="B246" s="30">
        <v>41757</v>
      </c>
      <c r="C246" s="24">
        <v>10557.669726399999</v>
      </c>
      <c r="D246" s="23">
        <f t="shared" si="8"/>
        <v>5.4935472430028831E-3</v>
      </c>
      <c r="E246" s="26">
        <f t="shared" si="7"/>
        <v>5.4935472430028831E-3</v>
      </c>
      <c r="I246" s="22"/>
      <c r="AU246" s="327">
        <f>Variáveis!$G$15</f>
        <v>1.4237607337651301E-3</v>
      </c>
      <c r="AV246" s="327">
        <f>AU246+2.576*Variáveis!$G$14</f>
        <v>4.8649918086891612E-2</v>
      </c>
      <c r="AW246" s="327">
        <f>AU246-2.576*Variáveis!$G$14</f>
        <v>-4.5802396619361356E-2</v>
      </c>
    </row>
    <row r="247" spans="2:49" x14ac:dyDescent="0.3">
      <c r="B247" s="30">
        <v>41764</v>
      </c>
      <c r="C247" s="24">
        <v>10620.0580078</v>
      </c>
      <c r="D247" s="23">
        <f t="shared" si="8"/>
        <v>5.9092851942503799E-3</v>
      </c>
      <c r="E247" s="26">
        <f t="shared" si="7"/>
        <v>5.9092851942503799E-3</v>
      </c>
      <c r="I247" s="22"/>
      <c r="AU247" s="327">
        <f>Variáveis!$G$15</f>
        <v>1.4237607337651301E-3</v>
      </c>
      <c r="AV247" s="327">
        <f>AU247+2.576*Variáveis!$G$14</f>
        <v>4.8649918086891612E-2</v>
      </c>
      <c r="AW247" s="327">
        <f>AU247-2.576*Variáveis!$G$14</f>
        <v>-4.5802396619361356E-2</v>
      </c>
    </row>
    <row r="248" spans="2:49" x14ac:dyDescent="0.3">
      <c r="B248" s="30">
        <v>41771</v>
      </c>
      <c r="C248" s="24">
        <v>10623.2720706</v>
      </c>
      <c r="D248" s="23">
        <f t="shared" si="8"/>
        <v>3.0264079514807918E-4</v>
      </c>
      <c r="E248" s="26">
        <f t="shared" si="7"/>
        <v>3.0264079514807918E-4</v>
      </c>
      <c r="I248" s="22"/>
      <c r="AU248" s="327">
        <f>Variáveis!$G$15</f>
        <v>1.4237607337651301E-3</v>
      </c>
      <c r="AV248" s="327">
        <f>AU248+2.576*Variáveis!$G$14</f>
        <v>4.8649918086891612E-2</v>
      </c>
      <c r="AW248" s="327">
        <f>AU248-2.576*Variáveis!$G$14</f>
        <v>-4.5802396619361356E-2</v>
      </c>
    </row>
    <row r="249" spans="2:49" x14ac:dyDescent="0.3">
      <c r="B249" s="30">
        <v>41778</v>
      </c>
      <c r="C249" s="24">
        <v>10629.8339844</v>
      </c>
      <c r="D249" s="23">
        <f t="shared" si="8"/>
        <v>6.1769234153019603E-4</v>
      </c>
      <c r="E249" s="26">
        <f t="shared" si="7"/>
        <v>6.1769234153019603E-4</v>
      </c>
      <c r="I249" s="22"/>
      <c r="AU249" s="327">
        <f>Variáveis!$G$15</f>
        <v>1.4237607337651301E-3</v>
      </c>
      <c r="AV249" s="327">
        <f>AU249+2.576*Variáveis!$G$14</f>
        <v>4.8649918086891612E-2</v>
      </c>
      <c r="AW249" s="327">
        <f>AU249-2.576*Variáveis!$G$14</f>
        <v>-4.5802396619361356E-2</v>
      </c>
    </row>
    <row r="250" spans="2:49" x14ac:dyDescent="0.3">
      <c r="B250" s="30">
        <v>41785</v>
      </c>
      <c r="C250" s="24">
        <v>10622.195068249999</v>
      </c>
      <c r="D250" s="23">
        <f t="shared" si="8"/>
        <v>-7.1862986394821693E-4</v>
      </c>
      <c r="E250" s="26">
        <f t="shared" si="7"/>
        <v>-7.1862986394821693E-4</v>
      </c>
      <c r="I250" s="22"/>
      <c r="AU250" s="327">
        <f>Variáveis!$G$15</f>
        <v>1.4237607337651301E-3</v>
      </c>
      <c r="AV250" s="327">
        <f>AU250+2.576*Variáveis!$G$14</f>
        <v>4.8649918086891612E-2</v>
      </c>
      <c r="AW250" s="327">
        <f>AU250-2.576*Variáveis!$G$14</f>
        <v>-4.5802396619361356E-2</v>
      </c>
    </row>
    <row r="251" spans="2:49" x14ac:dyDescent="0.3">
      <c r="B251" s="30">
        <v>41792</v>
      </c>
      <c r="C251" s="24">
        <v>10740.7560548</v>
      </c>
      <c r="D251" s="23">
        <f t="shared" si="8"/>
        <v>1.1161627685070785E-2</v>
      </c>
      <c r="E251" s="26">
        <f t="shared" si="7"/>
        <v>1.1161627685070785E-2</v>
      </c>
      <c r="I251" s="22"/>
      <c r="AU251" s="327">
        <f>Variáveis!$G$15</f>
        <v>1.4237607337651301E-3</v>
      </c>
      <c r="AV251" s="327">
        <f>AU251+2.576*Variáveis!$G$14</f>
        <v>4.8649918086891612E-2</v>
      </c>
      <c r="AW251" s="327">
        <f>AU251-2.576*Variáveis!$G$14</f>
        <v>-4.5802396619361356E-2</v>
      </c>
    </row>
    <row r="252" spans="2:49" x14ac:dyDescent="0.3">
      <c r="B252" s="30">
        <v>41799</v>
      </c>
      <c r="C252" s="24">
        <v>10843.528125000001</v>
      </c>
      <c r="D252" s="23">
        <f t="shared" si="8"/>
        <v>9.568420479494355E-3</v>
      </c>
      <c r="E252" s="26">
        <f t="shared" si="7"/>
        <v>9.568420479494355E-3</v>
      </c>
      <c r="I252" s="22"/>
      <c r="AU252" s="327">
        <f>Variáveis!$G$15</f>
        <v>1.4237607337651301E-3</v>
      </c>
      <c r="AV252" s="327">
        <f>AU252+2.576*Variáveis!$G$14</f>
        <v>4.8649918086891612E-2</v>
      </c>
      <c r="AW252" s="327">
        <f>AU252-2.576*Variáveis!$G$14</f>
        <v>-4.5802396619361356E-2</v>
      </c>
    </row>
    <row r="253" spans="2:49" x14ac:dyDescent="0.3">
      <c r="B253" s="30">
        <v>41806</v>
      </c>
      <c r="C253" s="24">
        <v>10866.2720704</v>
      </c>
      <c r="D253" s="23">
        <f t="shared" si="8"/>
        <v>2.0974672761315816E-3</v>
      </c>
      <c r="E253" s="26">
        <f t="shared" si="7"/>
        <v>2.0974672761315816E-3</v>
      </c>
      <c r="I253" s="22"/>
      <c r="AU253" s="327">
        <f>Variáveis!$G$15</f>
        <v>1.4237607337651301E-3</v>
      </c>
      <c r="AV253" s="327">
        <f>AU253+2.576*Variáveis!$G$14</f>
        <v>4.8649918086891612E-2</v>
      </c>
      <c r="AW253" s="327">
        <f>AU253-2.576*Variáveis!$G$14</f>
        <v>-4.5802396619361356E-2</v>
      </c>
    </row>
    <row r="254" spans="2:49" x14ac:dyDescent="0.3">
      <c r="B254" s="30">
        <v>41813</v>
      </c>
      <c r="C254" s="24">
        <v>10979.366015800002</v>
      </c>
      <c r="D254" s="23">
        <f t="shared" si="8"/>
        <v>1.0407796221859167E-2</v>
      </c>
      <c r="E254" s="26">
        <f t="shared" si="7"/>
        <v>1.0407796221859167E-2</v>
      </c>
      <c r="I254" s="22"/>
      <c r="AU254" s="327">
        <f>Variáveis!$G$15</f>
        <v>1.4237607337651301E-3</v>
      </c>
      <c r="AV254" s="327">
        <f>AU254+2.576*Variáveis!$G$14</f>
        <v>4.8649918086891612E-2</v>
      </c>
      <c r="AW254" s="327">
        <f>AU254-2.576*Variáveis!$G$14</f>
        <v>-4.5802396619361356E-2</v>
      </c>
    </row>
    <row r="255" spans="2:49" x14ac:dyDescent="0.3">
      <c r="B255" s="30">
        <v>41820</v>
      </c>
      <c r="C255" s="24">
        <v>10957.632031199999</v>
      </c>
      <c r="D255" s="23">
        <f t="shared" si="8"/>
        <v>-1.9795300173731656E-3</v>
      </c>
      <c r="E255" s="26">
        <f t="shared" si="7"/>
        <v>-1.9795300173731656E-3</v>
      </c>
      <c r="I255" s="22"/>
      <c r="AU255" s="327">
        <f>Variáveis!$G$15</f>
        <v>1.4237607337651301E-3</v>
      </c>
      <c r="AV255" s="327">
        <f>AU255+2.576*Variáveis!$G$14</f>
        <v>4.8649918086891612E-2</v>
      </c>
      <c r="AW255" s="327">
        <f>AU255-2.576*Variáveis!$G$14</f>
        <v>-4.5802396619361356E-2</v>
      </c>
    </row>
    <row r="256" spans="2:49" x14ac:dyDescent="0.3">
      <c r="B256" s="30">
        <v>41827</v>
      </c>
      <c r="C256" s="24">
        <v>11059.369873249998</v>
      </c>
      <c r="D256" s="23">
        <f t="shared" si="8"/>
        <v>9.2846558234769283E-3</v>
      </c>
      <c r="E256" s="26">
        <f t="shared" si="7"/>
        <v>9.2846558234769283E-3</v>
      </c>
      <c r="I256" s="22"/>
      <c r="AU256" s="327">
        <f>Variáveis!$G$15</f>
        <v>1.4237607337651301E-3</v>
      </c>
      <c r="AV256" s="327">
        <f>AU256+2.576*Variáveis!$G$14</f>
        <v>4.8649918086891612E-2</v>
      </c>
      <c r="AW256" s="327">
        <f>AU256-2.576*Variáveis!$G$14</f>
        <v>-4.5802396619361356E-2</v>
      </c>
    </row>
    <row r="257" spans="2:49" x14ac:dyDescent="0.3">
      <c r="B257" s="30">
        <v>41834</v>
      </c>
      <c r="C257" s="24">
        <v>10967.5638672</v>
      </c>
      <c r="D257" s="23">
        <f t="shared" si="8"/>
        <v>-8.3011968224386834E-3</v>
      </c>
      <c r="E257" s="26">
        <f t="shared" si="7"/>
        <v>-8.3011968224386834E-3</v>
      </c>
      <c r="I257" s="22"/>
      <c r="AU257" s="327">
        <f>Variáveis!$G$15</f>
        <v>1.4237607337651301E-3</v>
      </c>
      <c r="AV257" s="327">
        <f>AU257+2.576*Variáveis!$G$14</f>
        <v>4.8649918086891612E-2</v>
      </c>
      <c r="AW257" s="327">
        <f>AU257-2.576*Variáveis!$G$14</f>
        <v>-4.5802396619361356E-2</v>
      </c>
    </row>
    <row r="258" spans="2:49" x14ac:dyDescent="0.3">
      <c r="B258" s="30">
        <v>41841</v>
      </c>
      <c r="C258" s="24">
        <v>10963.5060548</v>
      </c>
      <c r="D258" s="23">
        <f t="shared" si="8"/>
        <v>-3.6998301985147197E-4</v>
      </c>
      <c r="E258" s="26">
        <f t="shared" si="7"/>
        <v>-3.6998301985147197E-4</v>
      </c>
      <c r="I258" s="22"/>
      <c r="AU258" s="327">
        <f>Variáveis!$G$15</f>
        <v>1.4237607337651301E-3</v>
      </c>
      <c r="AV258" s="327">
        <f>AU258+2.576*Variáveis!$G$14</f>
        <v>4.8649918086891612E-2</v>
      </c>
      <c r="AW258" s="327">
        <f>AU258-2.576*Variáveis!$G$14</f>
        <v>-4.5802396619361356E-2</v>
      </c>
    </row>
    <row r="259" spans="2:49" x14ac:dyDescent="0.3">
      <c r="B259" s="30">
        <v>41848</v>
      </c>
      <c r="C259" s="24">
        <v>11010.349999799999</v>
      </c>
      <c r="D259" s="23">
        <f t="shared" si="8"/>
        <v>4.2727157504045543E-3</v>
      </c>
      <c r="E259" s="26">
        <f t="shared" si="7"/>
        <v>4.2727157504045543E-3</v>
      </c>
      <c r="I259" s="22"/>
      <c r="AU259" s="327">
        <f>Variáveis!$G$15</f>
        <v>1.4237607337651301E-3</v>
      </c>
      <c r="AV259" s="327">
        <f>AU259+2.576*Variáveis!$G$14</f>
        <v>4.8649918086891612E-2</v>
      </c>
      <c r="AW259" s="327">
        <f>AU259-2.576*Variáveis!$G$14</f>
        <v>-4.5802396619361356E-2</v>
      </c>
    </row>
    <row r="260" spans="2:49" x14ac:dyDescent="0.3">
      <c r="B260" s="30">
        <v>41855</v>
      </c>
      <c r="C260" s="24">
        <v>10810.353906399998</v>
      </c>
      <c r="D260" s="23">
        <f t="shared" si="8"/>
        <v>-1.8164372013935393E-2</v>
      </c>
      <c r="E260" s="26">
        <f t="shared" si="7"/>
        <v>-1.8164372013935393E-2</v>
      </c>
      <c r="I260" s="22"/>
      <c r="AU260" s="327">
        <f>Variáveis!$G$15</f>
        <v>1.4237607337651301E-3</v>
      </c>
      <c r="AV260" s="327">
        <f>AU260+2.576*Variáveis!$G$14</f>
        <v>4.8649918086891612E-2</v>
      </c>
      <c r="AW260" s="327">
        <f>AU260-2.576*Variáveis!$G$14</f>
        <v>-4.5802396619361356E-2</v>
      </c>
    </row>
    <row r="261" spans="2:49" x14ac:dyDescent="0.3">
      <c r="B261" s="30">
        <v>41862</v>
      </c>
      <c r="C261" s="24">
        <v>10661.683984400001</v>
      </c>
      <c r="D261" s="23">
        <f t="shared" si="8"/>
        <v>-1.3752549018028026E-2</v>
      </c>
      <c r="E261" s="26">
        <f t="shared" si="7"/>
        <v>-1.3752549018028026E-2</v>
      </c>
      <c r="I261" s="22"/>
      <c r="AU261" s="327">
        <f>Variáveis!$G$15</f>
        <v>1.4237607337651301E-3</v>
      </c>
      <c r="AV261" s="327">
        <f>AU261+2.576*Variáveis!$G$14</f>
        <v>4.8649918086891612E-2</v>
      </c>
      <c r="AW261" s="327">
        <f>AU261-2.576*Variáveis!$G$14</f>
        <v>-4.5802396619361356E-2</v>
      </c>
    </row>
    <row r="262" spans="2:49" x14ac:dyDescent="0.3">
      <c r="B262" s="30">
        <v>41869</v>
      </c>
      <c r="C262" s="24">
        <v>10789.4279298</v>
      </c>
      <c r="D262" s="23">
        <f t="shared" si="8"/>
        <v>1.1981591799842484E-2</v>
      </c>
      <c r="E262" s="26">
        <f t="shared" si="7"/>
        <v>1.1981591799842484E-2</v>
      </c>
      <c r="I262" s="22"/>
      <c r="AU262" s="327">
        <f>Variáveis!$G$15</f>
        <v>1.4237607337651301E-3</v>
      </c>
      <c r="AV262" s="327">
        <f>AU262+2.576*Variáveis!$G$14</f>
        <v>4.8649918086891612E-2</v>
      </c>
      <c r="AW262" s="327">
        <f>AU262-2.576*Variáveis!$G$14</f>
        <v>-4.5802396619361356E-2</v>
      </c>
    </row>
    <row r="263" spans="2:49" x14ac:dyDescent="0.3">
      <c r="B263" s="30">
        <v>41876</v>
      </c>
      <c r="C263" s="24">
        <v>10962.9322266</v>
      </c>
      <c r="D263" s="23">
        <f t="shared" si="8"/>
        <v>1.6080954238619771E-2</v>
      </c>
      <c r="E263" s="26">
        <f t="shared" si="7"/>
        <v>1.6080954238619771E-2</v>
      </c>
      <c r="I263" s="22"/>
      <c r="AU263" s="327">
        <f>Variáveis!$G$15</f>
        <v>1.4237607337651301E-3</v>
      </c>
      <c r="AV263" s="327">
        <f>AU263+2.576*Variáveis!$G$14</f>
        <v>4.8649918086891612E-2</v>
      </c>
      <c r="AW263" s="327">
        <f>AU263-2.576*Variáveis!$G$14</f>
        <v>-4.5802396619361356E-2</v>
      </c>
    </row>
    <row r="264" spans="2:49" x14ac:dyDescent="0.3">
      <c r="B264" s="30">
        <v>41883</v>
      </c>
      <c r="C264" s="24">
        <v>11029.81249975</v>
      </c>
      <c r="D264" s="23">
        <f t="shared" si="8"/>
        <v>6.1005825601772035E-3</v>
      </c>
      <c r="E264" s="26">
        <f t="shared" si="7"/>
        <v>6.1005825601772035E-3</v>
      </c>
      <c r="I264" s="22"/>
      <c r="AU264" s="327">
        <f>Variáveis!$G$15</f>
        <v>1.4237607337651301E-3</v>
      </c>
      <c r="AV264" s="327">
        <f>AU264+2.576*Variáveis!$G$14</f>
        <v>4.8649918086891612E-2</v>
      </c>
      <c r="AW264" s="327">
        <f>AU264-2.576*Variáveis!$G$14</f>
        <v>-4.5802396619361356E-2</v>
      </c>
    </row>
    <row r="265" spans="2:49" x14ac:dyDescent="0.3">
      <c r="B265" s="30">
        <v>41890</v>
      </c>
      <c r="C265" s="24">
        <v>11042.5740234</v>
      </c>
      <c r="D265" s="23">
        <f t="shared" si="8"/>
        <v>1.157002773192195E-3</v>
      </c>
      <c r="E265" s="26">
        <f t="shared" si="7"/>
        <v>1.157002773192195E-3</v>
      </c>
      <c r="I265" s="22"/>
      <c r="AU265" s="327">
        <f>Variáveis!$G$15</f>
        <v>1.4237607337651301E-3</v>
      </c>
      <c r="AV265" s="327">
        <f>AU265+2.576*Variáveis!$G$14</f>
        <v>4.8649918086891612E-2</v>
      </c>
      <c r="AW265" s="327">
        <f>AU265-2.576*Variáveis!$G$14</f>
        <v>-4.5802396619361356E-2</v>
      </c>
    </row>
    <row r="266" spans="2:49" x14ac:dyDescent="0.3">
      <c r="B266" s="30">
        <v>41897</v>
      </c>
      <c r="C266" s="24">
        <v>10942.901952999999</v>
      </c>
      <c r="D266" s="23">
        <f t="shared" si="8"/>
        <v>-9.0261627577763459E-3</v>
      </c>
      <c r="E266" s="26">
        <f t="shared" si="7"/>
        <v>-9.0261627577763459E-3</v>
      </c>
      <c r="I266" s="22"/>
      <c r="AU266" s="327">
        <f>Variáveis!$G$15</f>
        <v>1.4237607337651301E-3</v>
      </c>
      <c r="AV266" s="327">
        <f>AU266+2.576*Variáveis!$G$14</f>
        <v>4.8649918086891612E-2</v>
      </c>
      <c r="AW266" s="327">
        <f>AU266-2.576*Variáveis!$G$14</f>
        <v>-4.5802396619361356E-2</v>
      </c>
    </row>
    <row r="267" spans="2:49" x14ac:dyDescent="0.3">
      <c r="B267" s="30">
        <v>41904</v>
      </c>
      <c r="C267" s="24">
        <v>10972.029882599998</v>
      </c>
      <c r="D267" s="23">
        <f t="shared" si="8"/>
        <v>2.6618103429150164E-3</v>
      </c>
      <c r="E267" s="26">
        <f t="shared" si="7"/>
        <v>2.6618103429150164E-3</v>
      </c>
      <c r="I267" s="22"/>
      <c r="AU267" s="327">
        <f>Variáveis!$G$15</f>
        <v>1.4237607337651301E-3</v>
      </c>
      <c r="AV267" s="327">
        <f>AU267+2.576*Variáveis!$G$14</f>
        <v>4.8649918086891612E-2</v>
      </c>
      <c r="AW267" s="327">
        <f>AU267-2.576*Variáveis!$G$14</f>
        <v>-4.5802396619361356E-2</v>
      </c>
    </row>
    <row r="268" spans="2:49" x14ac:dyDescent="0.3">
      <c r="B268" s="30">
        <v>41911</v>
      </c>
      <c r="C268" s="24">
        <v>10794.231836000001</v>
      </c>
      <c r="D268" s="23">
        <f t="shared" si="8"/>
        <v>-1.6204662993304253E-2</v>
      </c>
      <c r="E268" s="26">
        <f t="shared" si="7"/>
        <v>-1.6204662993304253E-2</v>
      </c>
      <c r="I268" s="22"/>
      <c r="AU268" s="327">
        <f>Variáveis!$G$15</f>
        <v>1.4237607337651301E-3</v>
      </c>
      <c r="AV268" s="327">
        <f>AU268+2.576*Variáveis!$G$14</f>
        <v>4.8649918086891612E-2</v>
      </c>
      <c r="AW268" s="327">
        <f>AU268-2.576*Variáveis!$G$14</f>
        <v>-4.5802396619361356E-2</v>
      </c>
    </row>
    <row r="269" spans="2:49" x14ac:dyDescent="0.3">
      <c r="B269" s="30">
        <v>41918</v>
      </c>
      <c r="C269" s="24">
        <v>10622.637890800001</v>
      </c>
      <c r="D269" s="23">
        <f t="shared" si="8"/>
        <v>-1.5896818579318905E-2</v>
      </c>
      <c r="E269" s="26">
        <f t="shared" ref="E269:E332" si="9">IF(OR(D269&gt;($G$15+$G$16*$G$14),D269&lt;($G$15-$G$16*$G$14)),"",D269)</f>
        <v>-1.5896818579318905E-2</v>
      </c>
      <c r="I269" s="22"/>
      <c r="AU269" s="327">
        <f>Variáveis!$G$15</f>
        <v>1.4237607337651301E-3</v>
      </c>
      <c r="AV269" s="327">
        <f>AU269+2.576*Variáveis!$G$14</f>
        <v>4.8649918086891612E-2</v>
      </c>
      <c r="AW269" s="327">
        <f>AU269-2.576*Variáveis!$G$14</f>
        <v>-4.5802396619361356E-2</v>
      </c>
    </row>
    <row r="270" spans="2:49" x14ac:dyDescent="0.3">
      <c r="B270" s="30">
        <v>41925</v>
      </c>
      <c r="C270" s="24">
        <v>10399.8958984</v>
      </c>
      <c r="D270" s="23">
        <f t="shared" si="8"/>
        <v>-2.0968613887602405E-2</v>
      </c>
      <c r="E270" s="26">
        <f t="shared" si="9"/>
        <v>-2.0968613887602405E-2</v>
      </c>
      <c r="I270" s="22"/>
      <c r="AU270" s="327">
        <f>Variáveis!$G$15</f>
        <v>1.4237607337651301E-3</v>
      </c>
      <c r="AV270" s="327">
        <f>AU270+2.576*Variáveis!$G$14</f>
        <v>4.8649918086891612E-2</v>
      </c>
      <c r="AW270" s="327">
        <f>AU270-2.576*Variáveis!$G$14</f>
        <v>-4.5802396619361356E-2</v>
      </c>
    </row>
    <row r="271" spans="2:49" x14ac:dyDescent="0.3">
      <c r="B271" s="30">
        <v>41932</v>
      </c>
      <c r="C271" s="24">
        <v>10199.442187600001</v>
      </c>
      <c r="D271" s="23">
        <f t="shared" si="8"/>
        <v>-1.9274588203410548E-2</v>
      </c>
      <c r="E271" s="26">
        <f t="shared" si="9"/>
        <v>-1.9274588203410548E-2</v>
      </c>
      <c r="I271" s="22"/>
      <c r="AU271" s="327">
        <f>Variáveis!$G$15</f>
        <v>1.4237607337651301E-3</v>
      </c>
      <c r="AV271" s="327">
        <f>AU271+2.576*Variáveis!$G$14</f>
        <v>4.8649918086891612E-2</v>
      </c>
      <c r="AW271" s="327">
        <f>AU271-2.576*Variáveis!$G$14</f>
        <v>-4.5802396619361356E-2</v>
      </c>
    </row>
    <row r="272" spans="2:49" x14ac:dyDescent="0.3">
      <c r="B272" s="30">
        <v>41939</v>
      </c>
      <c r="C272" s="24">
        <v>10510.582031000002</v>
      </c>
      <c r="D272" s="23">
        <f t="shared" si="8"/>
        <v>3.050557448899216E-2</v>
      </c>
      <c r="E272" s="26">
        <f t="shared" si="9"/>
        <v>3.050557448899216E-2</v>
      </c>
      <c r="I272" s="22"/>
      <c r="AU272" s="327">
        <f>Variáveis!$G$15</f>
        <v>1.4237607337651301E-3</v>
      </c>
      <c r="AV272" s="327">
        <f>AU272+2.576*Variáveis!$G$14</f>
        <v>4.8649918086891612E-2</v>
      </c>
      <c r="AW272" s="327">
        <f>AU272-2.576*Variáveis!$G$14</f>
        <v>-4.5802396619361356E-2</v>
      </c>
    </row>
    <row r="273" spans="2:49" x14ac:dyDescent="0.3">
      <c r="B273" s="30">
        <v>41946</v>
      </c>
      <c r="C273" s="24">
        <v>10738.080078200001</v>
      </c>
      <c r="D273" s="23">
        <f t="shared" si="8"/>
        <v>2.1644666920348943E-2</v>
      </c>
      <c r="E273" s="26">
        <f t="shared" si="9"/>
        <v>2.1644666920348943E-2</v>
      </c>
      <c r="I273" s="22"/>
      <c r="AU273" s="327">
        <f>Variáveis!$G$15</f>
        <v>1.4237607337651301E-3</v>
      </c>
      <c r="AV273" s="327">
        <f>AU273+2.576*Variáveis!$G$14</f>
        <v>4.8649918086891612E-2</v>
      </c>
      <c r="AW273" s="327">
        <f>AU273-2.576*Variáveis!$G$14</f>
        <v>-4.5802396619361356E-2</v>
      </c>
    </row>
    <row r="274" spans="2:49" x14ac:dyDescent="0.3">
      <c r="B274" s="30">
        <v>41953</v>
      </c>
      <c r="C274" s="24">
        <v>10836.564062599999</v>
      </c>
      <c r="D274" s="23">
        <f t="shared" si="8"/>
        <v>9.1714704754284337E-3</v>
      </c>
      <c r="E274" s="26">
        <f t="shared" si="9"/>
        <v>9.1714704754284337E-3</v>
      </c>
      <c r="I274" s="22"/>
      <c r="AU274" s="327">
        <f>Variáveis!$G$15</f>
        <v>1.4237607337651301E-3</v>
      </c>
      <c r="AV274" s="327">
        <f>AU274+2.576*Variáveis!$G$14</f>
        <v>4.8649918086891612E-2</v>
      </c>
      <c r="AW274" s="327">
        <f>AU274-2.576*Variáveis!$G$14</f>
        <v>-4.5802396619361356E-2</v>
      </c>
    </row>
    <row r="275" spans="2:49" x14ac:dyDescent="0.3">
      <c r="B275" s="30">
        <v>41960</v>
      </c>
      <c r="C275" s="24">
        <v>10884.872070200001</v>
      </c>
      <c r="D275" s="23">
        <f t="shared" si="8"/>
        <v>4.4578712699836487E-3</v>
      </c>
      <c r="E275" s="26">
        <f t="shared" si="9"/>
        <v>4.4578712699836487E-3</v>
      </c>
      <c r="I275" s="22"/>
      <c r="AU275" s="327">
        <f>Variáveis!$G$15</f>
        <v>1.4237607337651301E-3</v>
      </c>
      <c r="AV275" s="327">
        <f>AU275+2.576*Variáveis!$G$14</f>
        <v>4.8649918086891612E-2</v>
      </c>
      <c r="AW275" s="327">
        <f>AU275-2.576*Variáveis!$G$14</f>
        <v>-4.5802396619361356E-2</v>
      </c>
    </row>
    <row r="276" spans="2:49" x14ac:dyDescent="0.3">
      <c r="B276" s="30">
        <v>41967</v>
      </c>
      <c r="C276" s="24">
        <v>10974.862109400001</v>
      </c>
      <c r="D276" s="23">
        <f t="shared" si="8"/>
        <v>8.2674411439680462E-3</v>
      </c>
      <c r="E276" s="26">
        <f t="shared" si="9"/>
        <v>8.2674411439680462E-3</v>
      </c>
      <c r="I276" s="22"/>
      <c r="AU276" s="327">
        <f>Variáveis!$G$15</f>
        <v>1.4237607337651301E-3</v>
      </c>
      <c r="AV276" s="327">
        <f>AU276+2.576*Variáveis!$G$14</f>
        <v>4.8649918086891612E-2</v>
      </c>
      <c r="AW276" s="327">
        <f>AU276-2.576*Variáveis!$G$14</f>
        <v>-4.5802396619361356E-2</v>
      </c>
    </row>
    <row r="277" spans="2:49" x14ac:dyDescent="0.3">
      <c r="B277" s="30">
        <v>41974</v>
      </c>
      <c r="C277" s="24">
        <v>10980.31249975</v>
      </c>
      <c r="D277" s="23">
        <f t="shared" si="8"/>
        <v>4.9662495033353515E-4</v>
      </c>
      <c r="E277" s="26">
        <f t="shared" si="9"/>
        <v>4.9662495033353515E-4</v>
      </c>
      <c r="I277" s="22"/>
      <c r="AU277" s="327">
        <f>Variáveis!$G$15</f>
        <v>1.4237607337651301E-3</v>
      </c>
      <c r="AV277" s="327">
        <f>AU277+2.576*Variáveis!$G$14</f>
        <v>4.8649918086891612E-2</v>
      </c>
      <c r="AW277" s="327">
        <f>AU277-2.576*Variáveis!$G$14</f>
        <v>-4.5802396619361356E-2</v>
      </c>
    </row>
    <row r="278" spans="2:49" x14ac:dyDescent="0.3">
      <c r="B278" s="30">
        <v>41981</v>
      </c>
      <c r="C278" s="24">
        <v>10942.703906400002</v>
      </c>
      <c r="D278" s="23">
        <f t="shared" si="8"/>
        <v>-3.425093170240312E-3</v>
      </c>
      <c r="E278" s="26">
        <f t="shared" si="9"/>
        <v>-3.425093170240312E-3</v>
      </c>
      <c r="I278" s="22"/>
      <c r="AU278" s="327">
        <f>Variáveis!$G$15</f>
        <v>1.4237607337651301E-3</v>
      </c>
      <c r="AV278" s="327">
        <f>AU278+2.576*Variáveis!$G$14</f>
        <v>4.8649918086891612E-2</v>
      </c>
      <c r="AW278" s="327">
        <f>AU278-2.576*Variáveis!$G$14</f>
        <v>-4.5802396619361356E-2</v>
      </c>
    </row>
    <row r="279" spans="2:49" x14ac:dyDescent="0.3">
      <c r="B279" s="30">
        <v>41988</v>
      </c>
      <c r="C279" s="24">
        <v>10617.053906199999</v>
      </c>
      <c r="D279" s="23">
        <f t="shared" si="8"/>
        <v>-2.9759555132396698E-2</v>
      </c>
      <c r="E279" s="26">
        <f t="shared" si="9"/>
        <v>-2.9759555132396698E-2</v>
      </c>
      <c r="I279" s="22"/>
      <c r="AU279" s="327">
        <f>Variáveis!$G$15</f>
        <v>1.4237607337651301E-3</v>
      </c>
      <c r="AV279" s="327">
        <f>AU279+2.576*Variáveis!$G$14</f>
        <v>4.8649918086891612E-2</v>
      </c>
      <c r="AW279" s="327">
        <f>AU279-2.576*Variáveis!$G$14</f>
        <v>-4.5802396619361356E-2</v>
      </c>
    </row>
    <row r="280" spans="2:49" x14ac:dyDescent="0.3">
      <c r="B280" s="30">
        <v>41995</v>
      </c>
      <c r="C280" s="24">
        <v>10727.075976399999</v>
      </c>
      <c r="D280" s="23">
        <f t="shared" si="8"/>
        <v>1.0362768350997253E-2</v>
      </c>
      <c r="E280" s="26">
        <f t="shared" si="9"/>
        <v>1.0362768350997253E-2</v>
      </c>
      <c r="I280" s="22"/>
      <c r="AU280" s="327">
        <f>Variáveis!$G$15</f>
        <v>1.4237607337651301E-3</v>
      </c>
      <c r="AV280" s="327">
        <f>AU280+2.576*Variáveis!$G$14</f>
        <v>4.8649918086891612E-2</v>
      </c>
      <c r="AW280" s="327">
        <f>AU280-2.576*Variáveis!$G$14</f>
        <v>-4.5802396619361356E-2</v>
      </c>
    </row>
    <row r="281" spans="2:49" x14ac:dyDescent="0.3">
      <c r="B281" s="30">
        <v>42002</v>
      </c>
      <c r="C281" s="24">
        <v>10970.070068749999</v>
      </c>
      <c r="D281" s="23">
        <f t="shared" si="8"/>
        <v>2.2652407131691588E-2</v>
      </c>
      <c r="E281" s="26">
        <f t="shared" si="9"/>
        <v>2.2652407131691588E-2</v>
      </c>
      <c r="I281" s="22"/>
      <c r="AU281" s="327">
        <f>Variáveis!$G$15</f>
        <v>1.4237607337651301E-3</v>
      </c>
      <c r="AV281" s="327">
        <f>AU281+2.576*Variáveis!$G$14</f>
        <v>4.8649918086891612E-2</v>
      </c>
      <c r="AW281" s="327">
        <f>AU281-2.576*Variáveis!$G$14</f>
        <v>-4.5802396619361356E-2</v>
      </c>
    </row>
    <row r="282" spans="2:49" x14ac:dyDescent="0.3">
      <c r="B282" s="30">
        <v>42009</v>
      </c>
      <c r="C282" s="24">
        <v>10802.7075195</v>
      </c>
      <c r="D282" s="23">
        <f t="shared" si="8"/>
        <v>-1.5256288082129865E-2</v>
      </c>
      <c r="E282" s="26">
        <f t="shared" si="9"/>
        <v>-1.5256288082129865E-2</v>
      </c>
      <c r="I282" s="22"/>
      <c r="AU282" s="327">
        <f>Variáveis!$G$15</f>
        <v>1.4237607337651301E-3</v>
      </c>
      <c r="AV282" s="327">
        <f>AU282+2.576*Variáveis!$G$14</f>
        <v>4.8649918086891612E-2</v>
      </c>
      <c r="AW282" s="327">
        <f>AU282-2.576*Variáveis!$G$14</f>
        <v>-4.5802396619361356E-2</v>
      </c>
    </row>
    <row r="283" spans="2:49" x14ac:dyDescent="0.3">
      <c r="B283" s="30">
        <v>42016</v>
      </c>
      <c r="C283" s="24">
        <v>10658.938085799999</v>
      </c>
      <c r="D283" s="23">
        <f t="shared" si="8"/>
        <v>-1.3308648173662285E-2</v>
      </c>
      <c r="E283" s="26">
        <f t="shared" si="9"/>
        <v>-1.3308648173662285E-2</v>
      </c>
      <c r="I283" s="22"/>
      <c r="AU283" s="327">
        <f>Variáveis!$G$15</f>
        <v>1.4237607337651301E-3</v>
      </c>
      <c r="AV283" s="327">
        <f>AU283+2.576*Variáveis!$G$14</f>
        <v>4.8649918086891612E-2</v>
      </c>
      <c r="AW283" s="327">
        <f>AU283-2.576*Variáveis!$G$14</f>
        <v>-4.5802396619361356E-2</v>
      </c>
    </row>
    <row r="284" spans="2:49" x14ac:dyDescent="0.3">
      <c r="B284" s="30">
        <v>42023</v>
      </c>
      <c r="C284" s="24">
        <v>10590.824951250001</v>
      </c>
      <c r="D284" s="23">
        <f t="shared" si="8"/>
        <v>-6.3902364383502386E-3</v>
      </c>
      <c r="E284" s="26">
        <f t="shared" si="9"/>
        <v>-6.3902364383502386E-3</v>
      </c>
      <c r="I284" s="22"/>
      <c r="AU284" s="327">
        <f>Variáveis!$G$15</f>
        <v>1.4237607337651301E-3</v>
      </c>
      <c r="AV284" s="327">
        <f>AU284+2.576*Variáveis!$G$14</f>
        <v>4.8649918086891612E-2</v>
      </c>
      <c r="AW284" s="327">
        <f>AU284-2.576*Variáveis!$G$14</f>
        <v>-4.5802396619361356E-2</v>
      </c>
    </row>
    <row r="285" spans="2:49" x14ac:dyDescent="0.3">
      <c r="B285" s="30">
        <v>42030</v>
      </c>
      <c r="C285" s="24">
        <v>10774.7701172</v>
      </c>
      <c r="D285" s="23">
        <f t="shared" si="8"/>
        <v>1.7368351077154731E-2</v>
      </c>
      <c r="E285" s="26">
        <f t="shared" si="9"/>
        <v>1.7368351077154731E-2</v>
      </c>
      <c r="I285" s="22"/>
      <c r="AU285" s="327">
        <f>Variáveis!$G$15</f>
        <v>1.4237607337651301E-3</v>
      </c>
      <c r="AV285" s="327">
        <f>AU285+2.576*Variáveis!$G$14</f>
        <v>4.8649918086891612E-2</v>
      </c>
      <c r="AW285" s="327">
        <f>AU285-2.576*Variáveis!$G$14</f>
        <v>-4.5802396619361356E-2</v>
      </c>
    </row>
    <row r="286" spans="2:49" x14ac:dyDescent="0.3">
      <c r="B286" s="30">
        <v>42037</v>
      </c>
      <c r="C286" s="24">
        <v>10656.7140626</v>
      </c>
      <c r="D286" s="23">
        <f t="shared" ref="D286:D349" si="10">C286/C285-1</f>
        <v>-1.0956712144748582E-2</v>
      </c>
      <c r="E286" s="26">
        <f t="shared" si="9"/>
        <v>-1.0956712144748582E-2</v>
      </c>
      <c r="I286" s="22"/>
      <c r="AU286" s="327">
        <f>Variáveis!$G$15</f>
        <v>1.4237607337651301E-3</v>
      </c>
      <c r="AV286" s="327">
        <f>AU286+2.576*Variáveis!$G$14</f>
        <v>4.8649918086891612E-2</v>
      </c>
      <c r="AW286" s="327">
        <f>AU286-2.576*Variáveis!$G$14</f>
        <v>-4.5802396619361356E-2</v>
      </c>
    </row>
    <row r="287" spans="2:49" x14ac:dyDescent="0.3">
      <c r="B287" s="30">
        <v>42044</v>
      </c>
      <c r="C287" s="24">
        <v>10838.521875</v>
      </c>
      <c r="D287" s="23">
        <f t="shared" si="10"/>
        <v>1.706040073253523E-2</v>
      </c>
      <c r="E287" s="26">
        <f t="shared" si="9"/>
        <v>1.706040073253523E-2</v>
      </c>
      <c r="I287" s="22"/>
      <c r="AU287" s="327">
        <f>Variáveis!$G$15</f>
        <v>1.4237607337651301E-3</v>
      </c>
      <c r="AV287" s="327">
        <f>AU287+2.576*Variáveis!$G$14</f>
        <v>4.8649918086891612E-2</v>
      </c>
      <c r="AW287" s="327">
        <f>AU287-2.576*Variáveis!$G$14</f>
        <v>-4.5802396619361356E-2</v>
      </c>
    </row>
    <row r="288" spans="2:49" x14ac:dyDescent="0.3">
      <c r="B288" s="30">
        <v>42051</v>
      </c>
      <c r="C288" s="24">
        <v>10960.54736325</v>
      </c>
      <c r="D288" s="23">
        <f t="shared" si="10"/>
        <v>1.1258499051560067E-2</v>
      </c>
      <c r="E288" s="26">
        <f t="shared" si="9"/>
        <v>1.1258499051560067E-2</v>
      </c>
      <c r="I288" s="22"/>
      <c r="AU288" s="327">
        <f>Variáveis!$G$15</f>
        <v>1.4237607337651301E-3</v>
      </c>
      <c r="AV288" s="327">
        <f>AU288+2.576*Variáveis!$G$14</f>
        <v>4.8649918086891612E-2</v>
      </c>
      <c r="AW288" s="327">
        <f>AU288-2.576*Variáveis!$G$14</f>
        <v>-4.5802396619361356E-2</v>
      </c>
    </row>
    <row r="289" spans="2:49" x14ac:dyDescent="0.3">
      <c r="B289" s="30">
        <v>42058</v>
      </c>
      <c r="C289" s="24">
        <v>11068.013867399999</v>
      </c>
      <c r="D289" s="23">
        <f t="shared" si="10"/>
        <v>9.8048482971140327E-3</v>
      </c>
      <c r="E289" s="26">
        <f t="shared" si="9"/>
        <v>9.8048482971140327E-3</v>
      </c>
      <c r="I289" s="22"/>
      <c r="AU289" s="327">
        <f>Variáveis!$G$15</f>
        <v>1.4237607337651301E-3</v>
      </c>
      <c r="AV289" s="327">
        <f>AU289+2.576*Variáveis!$G$14</f>
        <v>4.8649918086891612E-2</v>
      </c>
      <c r="AW289" s="327">
        <f>AU289-2.576*Variáveis!$G$14</f>
        <v>-4.5802396619361356E-2</v>
      </c>
    </row>
    <row r="290" spans="2:49" x14ac:dyDescent="0.3">
      <c r="B290" s="30">
        <v>42065</v>
      </c>
      <c r="C290" s="24">
        <v>11097.550000200001</v>
      </c>
      <c r="D290" s="23">
        <f t="shared" si="10"/>
        <v>2.6686028002727014E-3</v>
      </c>
      <c r="E290" s="26">
        <f t="shared" si="9"/>
        <v>2.6686028002727014E-3</v>
      </c>
      <c r="I290" s="22"/>
      <c r="AU290" s="327">
        <f>Variáveis!$G$15</f>
        <v>1.4237607337651301E-3</v>
      </c>
      <c r="AV290" s="327">
        <f>AU290+2.576*Variáveis!$G$14</f>
        <v>4.8649918086891612E-2</v>
      </c>
      <c r="AW290" s="327">
        <f>AU290-2.576*Variáveis!$G$14</f>
        <v>-4.5802396619361356E-2</v>
      </c>
    </row>
    <row r="291" spans="2:49" x14ac:dyDescent="0.3">
      <c r="B291" s="30">
        <v>42072</v>
      </c>
      <c r="C291" s="24">
        <v>10955.789843999999</v>
      </c>
      <c r="D291" s="23">
        <f t="shared" si="10"/>
        <v>-1.2774004730543909E-2</v>
      </c>
      <c r="E291" s="26">
        <f t="shared" si="9"/>
        <v>-1.2774004730543909E-2</v>
      </c>
      <c r="I291" s="22"/>
      <c r="AU291" s="327">
        <f>Variáveis!$G$15</f>
        <v>1.4237607337651301E-3</v>
      </c>
      <c r="AV291" s="327">
        <f>AU291+2.576*Variáveis!$G$14</f>
        <v>4.8649918086891612E-2</v>
      </c>
      <c r="AW291" s="327">
        <f>AU291-2.576*Variáveis!$G$14</f>
        <v>-4.5802396619361356E-2</v>
      </c>
    </row>
    <row r="292" spans="2:49" x14ac:dyDescent="0.3">
      <c r="B292" s="30">
        <v>42079</v>
      </c>
      <c r="C292" s="24">
        <v>10762.0478516</v>
      </c>
      <c r="D292" s="23">
        <f t="shared" si="10"/>
        <v>-1.7683982182818414E-2</v>
      </c>
      <c r="E292" s="26">
        <f t="shared" si="9"/>
        <v>-1.7683982182818414E-2</v>
      </c>
      <c r="I292" s="22"/>
      <c r="AU292" s="327">
        <f>Variáveis!$G$15</f>
        <v>1.4237607337651301E-3</v>
      </c>
      <c r="AV292" s="327">
        <f>AU292+2.576*Variáveis!$G$14</f>
        <v>4.8649918086891612E-2</v>
      </c>
      <c r="AW292" s="327">
        <f>AU292-2.576*Variáveis!$G$14</f>
        <v>-4.5802396619361356E-2</v>
      </c>
    </row>
    <row r="293" spans="2:49" x14ac:dyDescent="0.3">
      <c r="B293" s="30">
        <v>42086</v>
      </c>
      <c r="C293" s="24">
        <v>10990.985937599999</v>
      </c>
      <c r="D293" s="23">
        <f t="shared" si="10"/>
        <v>2.1272725150163874E-2</v>
      </c>
      <c r="E293" s="26">
        <f t="shared" si="9"/>
        <v>2.1272725150163874E-2</v>
      </c>
      <c r="I293" s="22"/>
      <c r="AU293" s="327">
        <f>Variáveis!$G$15</f>
        <v>1.4237607337651301E-3</v>
      </c>
      <c r="AV293" s="327">
        <f>AU293+2.576*Variáveis!$G$14</f>
        <v>4.8649918086891612E-2</v>
      </c>
      <c r="AW293" s="327">
        <f>AU293-2.576*Variáveis!$G$14</f>
        <v>-4.5802396619361356E-2</v>
      </c>
    </row>
    <row r="294" spans="2:49" x14ac:dyDescent="0.3">
      <c r="B294" s="30">
        <v>42093</v>
      </c>
      <c r="C294" s="24">
        <v>10929.341992199999</v>
      </c>
      <c r="D294" s="23">
        <f t="shared" si="10"/>
        <v>-5.6085910536119998E-3</v>
      </c>
      <c r="E294" s="26">
        <f t="shared" si="9"/>
        <v>-5.6085910536119998E-3</v>
      </c>
      <c r="I294" s="22"/>
      <c r="AU294" s="327">
        <f>Variáveis!$G$15</f>
        <v>1.4237607337651301E-3</v>
      </c>
      <c r="AV294" s="327">
        <f>AU294+2.576*Variáveis!$G$14</f>
        <v>4.8649918086891612E-2</v>
      </c>
      <c r="AW294" s="327">
        <f>AU294-2.576*Variáveis!$G$14</f>
        <v>-4.5802396619361356E-2</v>
      </c>
    </row>
    <row r="295" spans="2:49" x14ac:dyDescent="0.3">
      <c r="B295" s="30">
        <v>42100</v>
      </c>
      <c r="C295" s="24">
        <v>10944.270263749999</v>
      </c>
      <c r="D295" s="23">
        <f t="shared" si="10"/>
        <v>1.3658893244126169E-3</v>
      </c>
      <c r="E295" s="26">
        <f t="shared" si="9"/>
        <v>1.3658893244126169E-3</v>
      </c>
      <c r="I295" s="22"/>
      <c r="AU295" s="327">
        <f>Variáveis!$G$15</f>
        <v>1.4237607337651301E-3</v>
      </c>
      <c r="AV295" s="327">
        <f>AU295+2.576*Variáveis!$G$14</f>
        <v>4.8649918086891612E-2</v>
      </c>
      <c r="AW295" s="327">
        <f>AU295-2.576*Variáveis!$G$14</f>
        <v>-4.5802396619361356E-2</v>
      </c>
    </row>
    <row r="296" spans="2:49" x14ac:dyDescent="0.3">
      <c r="B296" s="30">
        <v>42107</v>
      </c>
      <c r="C296" s="24">
        <v>11056.211914000003</v>
      </c>
      <c r="D296" s="23">
        <f t="shared" si="10"/>
        <v>1.0228333872636775E-2</v>
      </c>
      <c r="E296" s="26">
        <f t="shared" si="9"/>
        <v>1.0228333872636775E-2</v>
      </c>
      <c r="I296" s="22"/>
      <c r="AU296" s="327">
        <f>Variáveis!$G$15</f>
        <v>1.4237607337651301E-3</v>
      </c>
      <c r="AV296" s="327">
        <f>AU296+2.576*Variáveis!$G$14</f>
        <v>4.8649918086891612E-2</v>
      </c>
      <c r="AW296" s="327">
        <f>AU296-2.576*Variáveis!$G$14</f>
        <v>-4.5802396619361356E-2</v>
      </c>
    </row>
    <row r="297" spans="2:49" x14ac:dyDescent="0.3">
      <c r="B297" s="30">
        <v>42114</v>
      </c>
      <c r="C297" s="24">
        <v>11124.780078200001</v>
      </c>
      <c r="D297" s="23">
        <f t="shared" si="10"/>
        <v>6.2017773115556896E-3</v>
      </c>
      <c r="E297" s="26">
        <f t="shared" si="9"/>
        <v>6.2017773115556896E-3</v>
      </c>
      <c r="I297" s="22"/>
      <c r="AU297" s="327">
        <f>Variáveis!$G$15</f>
        <v>1.4237607337651301E-3</v>
      </c>
      <c r="AV297" s="327">
        <f>AU297+2.576*Variáveis!$G$14</f>
        <v>4.8649918086891612E-2</v>
      </c>
      <c r="AW297" s="327">
        <f>AU297-2.576*Variáveis!$G$14</f>
        <v>-4.5802396619361356E-2</v>
      </c>
    </row>
    <row r="298" spans="2:49" x14ac:dyDescent="0.3">
      <c r="B298" s="30">
        <v>42121</v>
      </c>
      <c r="C298" s="24">
        <v>11159.309961000001</v>
      </c>
      <c r="D298" s="23">
        <f t="shared" si="10"/>
        <v>3.103871047991591E-3</v>
      </c>
      <c r="E298" s="26">
        <f t="shared" si="9"/>
        <v>3.103871047991591E-3</v>
      </c>
      <c r="I298" s="22"/>
      <c r="AU298" s="327">
        <f>Variáveis!$G$15</f>
        <v>1.4237607337651301E-3</v>
      </c>
      <c r="AV298" s="327">
        <f>AU298+2.576*Variáveis!$G$14</f>
        <v>4.8649918086891612E-2</v>
      </c>
      <c r="AW298" s="327">
        <f>AU298-2.576*Variáveis!$G$14</f>
        <v>-4.5802396619361356E-2</v>
      </c>
    </row>
    <row r="299" spans="2:49" x14ac:dyDescent="0.3">
      <c r="B299" s="30">
        <v>42128</v>
      </c>
      <c r="C299" s="24">
        <v>11144.1142578</v>
      </c>
      <c r="D299" s="23">
        <f t="shared" si="10"/>
        <v>-1.3617063468177593E-3</v>
      </c>
      <c r="E299" s="26">
        <f t="shared" si="9"/>
        <v>-1.3617063468177593E-3</v>
      </c>
      <c r="I299" s="22"/>
      <c r="AU299" s="327">
        <f>Variáveis!$G$15</f>
        <v>1.4237607337651301E-3</v>
      </c>
      <c r="AV299" s="327">
        <f>AU299+2.576*Variáveis!$G$14</f>
        <v>4.8649918086891612E-2</v>
      </c>
      <c r="AW299" s="327">
        <f>AU299-2.576*Variáveis!$G$14</f>
        <v>-4.5802396619361356E-2</v>
      </c>
    </row>
    <row r="300" spans="2:49" x14ac:dyDescent="0.3">
      <c r="B300" s="30">
        <v>42135</v>
      </c>
      <c r="C300" s="24">
        <v>11087.794140599999</v>
      </c>
      <c r="D300" s="23">
        <f t="shared" si="10"/>
        <v>-5.0537993327357533E-3</v>
      </c>
      <c r="E300" s="26">
        <f t="shared" si="9"/>
        <v>-5.0537993327357533E-3</v>
      </c>
      <c r="I300" s="22"/>
      <c r="AU300" s="327">
        <f>Variáveis!$G$15</f>
        <v>1.4237607337651301E-3</v>
      </c>
      <c r="AV300" s="327">
        <f>AU300+2.576*Variáveis!$G$14</f>
        <v>4.8649918086891612E-2</v>
      </c>
      <c r="AW300" s="327">
        <f>AU300-2.576*Variáveis!$G$14</f>
        <v>-4.5802396619361356E-2</v>
      </c>
    </row>
    <row r="301" spans="2:49" x14ac:dyDescent="0.3">
      <c r="B301" s="30">
        <v>42142</v>
      </c>
      <c r="C301" s="24">
        <v>11178.747851399999</v>
      </c>
      <c r="D301" s="23">
        <f t="shared" si="10"/>
        <v>8.2030482931638726E-3</v>
      </c>
      <c r="E301" s="26">
        <f t="shared" si="9"/>
        <v>8.2030482931638726E-3</v>
      </c>
      <c r="I301" s="22"/>
      <c r="AU301" s="327">
        <f>Variáveis!$G$15</f>
        <v>1.4237607337651301E-3</v>
      </c>
      <c r="AV301" s="327">
        <f>AU301+2.576*Variáveis!$G$14</f>
        <v>4.8649918086891612E-2</v>
      </c>
      <c r="AW301" s="327">
        <f>AU301-2.576*Variáveis!$G$14</f>
        <v>-4.5802396619361356E-2</v>
      </c>
    </row>
    <row r="302" spans="2:49" x14ac:dyDescent="0.3">
      <c r="B302" s="30">
        <v>42149</v>
      </c>
      <c r="C302" s="24">
        <v>11215.18530275</v>
      </c>
      <c r="D302" s="23">
        <f t="shared" si="10"/>
        <v>3.2595288698131775E-3</v>
      </c>
      <c r="E302" s="26">
        <f t="shared" si="9"/>
        <v>3.2595288698131775E-3</v>
      </c>
      <c r="I302" s="22"/>
      <c r="AU302" s="327">
        <f>Variáveis!$G$15</f>
        <v>1.4237607337651301E-3</v>
      </c>
      <c r="AV302" s="327">
        <f>AU302+2.576*Variáveis!$G$14</f>
        <v>4.8649918086891612E-2</v>
      </c>
      <c r="AW302" s="327">
        <f>AU302-2.576*Variáveis!$G$14</f>
        <v>-4.5802396619361356E-2</v>
      </c>
    </row>
    <row r="303" spans="2:49" x14ac:dyDescent="0.3">
      <c r="B303" s="30">
        <v>42156</v>
      </c>
      <c r="C303" s="24">
        <v>11091.877929800001</v>
      </c>
      <c r="D303" s="23">
        <f t="shared" si="10"/>
        <v>-1.0994679946996877E-2</v>
      </c>
      <c r="E303" s="26">
        <f t="shared" si="9"/>
        <v>-1.0994679946996877E-2</v>
      </c>
      <c r="I303" s="22"/>
      <c r="AU303" s="327">
        <f>Variáveis!$G$15</f>
        <v>1.4237607337651301E-3</v>
      </c>
      <c r="AV303" s="327">
        <f>AU303+2.576*Variáveis!$G$14</f>
        <v>4.8649918086891612E-2</v>
      </c>
      <c r="AW303" s="327">
        <f>AU303-2.576*Variáveis!$G$14</f>
        <v>-4.5802396619361356E-2</v>
      </c>
    </row>
    <row r="304" spans="2:49" x14ac:dyDescent="0.3">
      <c r="B304" s="30">
        <v>42163</v>
      </c>
      <c r="C304" s="24">
        <v>11017.274023399999</v>
      </c>
      <c r="D304" s="23">
        <f t="shared" si="10"/>
        <v>-6.7259941799004963E-3</v>
      </c>
      <c r="E304" s="26">
        <f t="shared" si="9"/>
        <v>-6.7259941799004963E-3</v>
      </c>
      <c r="I304" s="22"/>
      <c r="AU304" s="327">
        <f>Variáveis!$G$15</f>
        <v>1.4237607337651301E-3</v>
      </c>
      <c r="AV304" s="327">
        <f>AU304+2.576*Variáveis!$G$14</f>
        <v>4.8649918086891612E-2</v>
      </c>
      <c r="AW304" s="327">
        <f>AU304-2.576*Variáveis!$G$14</f>
        <v>-4.5802396619361356E-2</v>
      </c>
    </row>
    <row r="305" spans="2:49" x14ac:dyDescent="0.3">
      <c r="B305" s="30">
        <v>42170</v>
      </c>
      <c r="C305" s="24">
        <v>11002.717968599998</v>
      </c>
      <c r="D305" s="23">
        <f t="shared" si="10"/>
        <v>-1.3212029372315914E-3</v>
      </c>
      <c r="E305" s="26">
        <f t="shared" si="9"/>
        <v>-1.3212029372315914E-3</v>
      </c>
      <c r="I305" s="22"/>
      <c r="AU305" s="327">
        <f>Variáveis!$G$15</f>
        <v>1.4237607337651301E-3</v>
      </c>
      <c r="AV305" s="327">
        <f>AU305+2.576*Variáveis!$G$14</f>
        <v>4.8649918086891612E-2</v>
      </c>
      <c r="AW305" s="327">
        <f>AU305-2.576*Variáveis!$G$14</f>
        <v>-4.5802396619361356E-2</v>
      </c>
    </row>
    <row r="306" spans="2:49" x14ac:dyDescent="0.3">
      <c r="B306" s="30">
        <v>42177</v>
      </c>
      <c r="C306" s="24">
        <v>11056.072070400001</v>
      </c>
      <c r="D306" s="23">
        <f t="shared" si="10"/>
        <v>4.8491747177621392E-3</v>
      </c>
      <c r="E306" s="26">
        <f t="shared" si="9"/>
        <v>4.8491747177621392E-3</v>
      </c>
      <c r="I306" s="22"/>
      <c r="AU306" s="327">
        <f>Variáveis!$G$15</f>
        <v>1.4237607337651301E-3</v>
      </c>
      <c r="AV306" s="327">
        <f>AU306+2.576*Variáveis!$G$14</f>
        <v>4.8649918086891612E-2</v>
      </c>
      <c r="AW306" s="327">
        <f>AU306-2.576*Variáveis!$G$14</f>
        <v>-4.5802396619361356E-2</v>
      </c>
    </row>
    <row r="307" spans="2:49" x14ac:dyDescent="0.3">
      <c r="B307" s="30">
        <v>42184</v>
      </c>
      <c r="C307" s="24">
        <v>11016.3740234</v>
      </c>
      <c r="D307" s="23">
        <f t="shared" si="10"/>
        <v>-3.5906103675177325E-3</v>
      </c>
      <c r="E307" s="26">
        <f t="shared" si="9"/>
        <v>-3.5906103675177325E-3</v>
      </c>
      <c r="I307" s="22"/>
      <c r="AU307" s="327">
        <f>Variáveis!$G$15</f>
        <v>1.4237607337651301E-3</v>
      </c>
      <c r="AV307" s="327">
        <f>AU307+2.576*Variáveis!$G$14</f>
        <v>4.8649918086891612E-2</v>
      </c>
      <c r="AW307" s="327">
        <f>AU307-2.576*Variáveis!$G$14</f>
        <v>-4.5802396619361356E-2</v>
      </c>
    </row>
    <row r="308" spans="2:49" x14ac:dyDescent="0.3">
      <c r="B308" s="30">
        <v>42191</v>
      </c>
      <c r="C308" s="24">
        <v>10827.922607500001</v>
      </c>
      <c r="D308" s="23">
        <f t="shared" si="10"/>
        <v>-1.7106483085968849E-2</v>
      </c>
      <c r="E308" s="26">
        <f t="shared" si="9"/>
        <v>-1.7106483085968849E-2</v>
      </c>
      <c r="I308" s="22"/>
      <c r="AU308" s="327">
        <f>Variáveis!$G$15</f>
        <v>1.4237607337651301E-3</v>
      </c>
      <c r="AV308" s="327">
        <f>AU308+2.576*Variáveis!$G$14</f>
        <v>4.8649918086891612E-2</v>
      </c>
      <c r="AW308" s="327">
        <f>AU308-2.576*Variáveis!$G$14</f>
        <v>-4.5802396619361356E-2</v>
      </c>
    </row>
    <row r="309" spans="2:49" x14ac:dyDescent="0.3">
      <c r="B309" s="30">
        <v>42198</v>
      </c>
      <c r="C309" s="24">
        <v>10790.879882999998</v>
      </c>
      <c r="D309" s="23">
        <f t="shared" si="10"/>
        <v>-3.4210370578696692E-3</v>
      </c>
      <c r="E309" s="26">
        <f t="shared" si="9"/>
        <v>-3.4210370578696692E-3</v>
      </c>
      <c r="I309" s="22"/>
      <c r="AU309" s="327">
        <f>Variáveis!$G$15</f>
        <v>1.4237607337651301E-3</v>
      </c>
      <c r="AV309" s="327">
        <f>AU309+2.576*Variáveis!$G$14</f>
        <v>4.8649918086891612E-2</v>
      </c>
      <c r="AW309" s="327">
        <f>AU309-2.576*Variáveis!$G$14</f>
        <v>-4.5802396619361356E-2</v>
      </c>
    </row>
    <row r="310" spans="2:49" x14ac:dyDescent="0.3">
      <c r="B310" s="30">
        <v>42205</v>
      </c>
      <c r="C310" s="24">
        <v>10986.7240234</v>
      </c>
      <c r="D310" s="23">
        <f t="shared" si="10"/>
        <v>1.8149042758648148E-2</v>
      </c>
      <c r="E310" s="26">
        <f t="shared" si="9"/>
        <v>1.8149042758648148E-2</v>
      </c>
      <c r="I310" s="22"/>
      <c r="AU310" s="327">
        <f>Variáveis!$G$15</f>
        <v>1.4237607337651301E-3</v>
      </c>
      <c r="AV310" s="327">
        <f>AU310+2.576*Variáveis!$G$14</f>
        <v>4.8649918086891612E-2</v>
      </c>
      <c r="AW310" s="327">
        <f>AU310-2.576*Variáveis!$G$14</f>
        <v>-4.5802396619361356E-2</v>
      </c>
    </row>
    <row r="311" spans="2:49" x14ac:dyDescent="0.3">
      <c r="B311" s="30">
        <v>42212</v>
      </c>
      <c r="C311" s="24">
        <v>10807.630273599998</v>
      </c>
      <c r="D311" s="23">
        <f t="shared" si="10"/>
        <v>-1.6300923680121593E-2</v>
      </c>
      <c r="E311" s="26">
        <f t="shared" si="9"/>
        <v>-1.6300923680121593E-2</v>
      </c>
      <c r="I311" s="22"/>
      <c r="AU311" s="327">
        <f>Variáveis!$G$15</f>
        <v>1.4237607337651301E-3</v>
      </c>
      <c r="AV311" s="327">
        <f>AU311+2.576*Variáveis!$G$14</f>
        <v>4.8649918086891612E-2</v>
      </c>
      <c r="AW311" s="327">
        <f>AU311-2.576*Variáveis!$G$14</f>
        <v>-4.5802396619361356E-2</v>
      </c>
    </row>
    <row r="312" spans="2:49" x14ac:dyDescent="0.3">
      <c r="B312" s="30">
        <v>42219</v>
      </c>
      <c r="C312" s="24">
        <v>10855.8759766</v>
      </c>
      <c r="D312" s="23">
        <f t="shared" si="10"/>
        <v>4.4640408469425186E-3</v>
      </c>
      <c r="E312" s="26">
        <f t="shared" si="9"/>
        <v>4.4640408469425186E-3</v>
      </c>
      <c r="I312" s="22"/>
      <c r="AU312" s="327">
        <f>Variáveis!$G$15</f>
        <v>1.4237607337651301E-3</v>
      </c>
      <c r="AV312" s="327">
        <f>AU312+2.576*Variáveis!$G$14</f>
        <v>4.8649918086891612E-2</v>
      </c>
      <c r="AW312" s="327">
        <f>AU312-2.576*Variáveis!$G$14</f>
        <v>-4.5802396619361356E-2</v>
      </c>
    </row>
    <row r="313" spans="2:49" x14ac:dyDescent="0.3">
      <c r="B313" s="30">
        <v>42226</v>
      </c>
      <c r="C313" s="24">
        <v>10828.238086000001</v>
      </c>
      <c r="D313" s="23">
        <f t="shared" si="10"/>
        <v>-2.545892257757254E-3</v>
      </c>
      <c r="E313" s="26">
        <f t="shared" si="9"/>
        <v>-2.545892257757254E-3</v>
      </c>
      <c r="I313" s="22"/>
      <c r="AU313" s="327">
        <f>Variáveis!$G$15</f>
        <v>1.4237607337651301E-3</v>
      </c>
      <c r="AV313" s="327">
        <f>AU313+2.576*Variáveis!$G$14</f>
        <v>4.8649918086891612E-2</v>
      </c>
      <c r="AW313" s="327">
        <f>AU313-2.576*Variáveis!$G$14</f>
        <v>-4.5802396619361356E-2</v>
      </c>
    </row>
    <row r="314" spans="2:49" x14ac:dyDescent="0.3">
      <c r="B314" s="30">
        <v>42233</v>
      </c>
      <c r="C314" s="24">
        <v>10785.533984400001</v>
      </c>
      <c r="D314" s="23">
        <f t="shared" si="10"/>
        <v>-3.9437719470920563E-3</v>
      </c>
      <c r="E314" s="26">
        <f t="shared" si="9"/>
        <v>-3.9437719470920563E-3</v>
      </c>
      <c r="I314" s="22"/>
      <c r="AU314" s="327">
        <f>Variáveis!$G$15</f>
        <v>1.4237607337651301E-3</v>
      </c>
      <c r="AV314" s="327">
        <f>AU314+2.576*Variáveis!$G$14</f>
        <v>4.8649918086891612E-2</v>
      </c>
      <c r="AW314" s="327">
        <f>AU314-2.576*Variáveis!$G$14</f>
        <v>-4.5802396619361356E-2</v>
      </c>
    </row>
    <row r="315" spans="2:49" x14ac:dyDescent="0.3">
      <c r="B315" s="30">
        <v>42240</v>
      </c>
      <c r="C315" s="24">
        <v>10388.240039200002</v>
      </c>
      <c r="D315" s="23">
        <f t="shared" si="10"/>
        <v>-3.6835815989698539E-2</v>
      </c>
      <c r="E315" s="26">
        <f t="shared" si="9"/>
        <v>-3.6835815989698539E-2</v>
      </c>
      <c r="I315" s="22"/>
      <c r="AU315" s="327">
        <f>Variáveis!$G$15</f>
        <v>1.4237607337651301E-3</v>
      </c>
      <c r="AV315" s="327">
        <f>AU315+2.576*Variáveis!$G$14</f>
        <v>4.8649918086891612E-2</v>
      </c>
      <c r="AW315" s="327">
        <f>AU315-2.576*Variáveis!$G$14</f>
        <v>-4.5802396619361356E-2</v>
      </c>
    </row>
    <row r="316" spans="2:49" x14ac:dyDescent="0.3">
      <c r="B316" s="30">
        <v>42247</v>
      </c>
      <c r="C316" s="24">
        <v>10064.225781199999</v>
      </c>
      <c r="D316" s="23">
        <f t="shared" si="10"/>
        <v>-3.1190486239953574E-2</v>
      </c>
      <c r="E316" s="26">
        <f t="shared" si="9"/>
        <v>-3.1190486239953574E-2</v>
      </c>
      <c r="I316" s="22"/>
      <c r="AU316" s="327">
        <f>Variáveis!$G$15</f>
        <v>1.4237607337651301E-3</v>
      </c>
      <c r="AV316" s="327">
        <f>AU316+2.576*Variáveis!$G$14</f>
        <v>4.8649918086891612E-2</v>
      </c>
      <c r="AW316" s="327">
        <f>AU316-2.576*Variáveis!$G$14</f>
        <v>-4.5802396619361356E-2</v>
      </c>
    </row>
    <row r="317" spans="2:49" x14ac:dyDescent="0.3">
      <c r="B317" s="30">
        <v>42254</v>
      </c>
      <c r="C317" s="24">
        <v>9952.2951662499981</v>
      </c>
      <c r="D317" s="23">
        <f t="shared" si="10"/>
        <v>-1.1121631945011368E-2</v>
      </c>
      <c r="E317" s="26">
        <f t="shared" si="9"/>
        <v>-1.1121631945011368E-2</v>
      </c>
      <c r="I317" s="22"/>
      <c r="AU317" s="327">
        <f>Variáveis!$G$15</f>
        <v>1.4237607337651301E-3</v>
      </c>
      <c r="AV317" s="327">
        <f>AU317+2.576*Variáveis!$G$14</f>
        <v>4.8649918086891612E-2</v>
      </c>
      <c r="AW317" s="327">
        <f>AU317-2.576*Variáveis!$G$14</f>
        <v>-4.5802396619361356E-2</v>
      </c>
    </row>
    <row r="318" spans="2:49" x14ac:dyDescent="0.3">
      <c r="B318" s="30">
        <v>42261</v>
      </c>
      <c r="C318" s="24">
        <v>10029.357812600001</v>
      </c>
      <c r="D318" s="23">
        <f t="shared" si="10"/>
        <v>7.7432034583677645E-3</v>
      </c>
      <c r="E318" s="26">
        <f t="shared" si="9"/>
        <v>7.7432034583677645E-3</v>
      </c>
      <c r="I318" s="22"/>
      <c r="AU318" s="327">
        <f>Variáveis!$G$15</f>
        <v>1.4237607337651301E-3</v>
      </c>
      <c r="AV318" s="327">
        <f>AU318+2.576*Variáveis!$G$14</f>
        <v>4.8649918086891612E-2</v>
      </c>
      <c r="AW318" s="327">
        <f>AU318-2.576*Variáveis!$G$14</f>
        <v>-4.5802396619361356E-2</v>
      </c>
    </row>
    <row r="319" spans="2:49" x14ac:dyDescent="0.3">
      <c r="B319" s="30">
        <v>42268</v>
      </c>
      <c r="C319" s="24">
        <v>10131.159961000001</v>
      </c>
      <c r="D319" s="23">
        <f t="shared" si="10"/>
        <v>1.0150415440568272E-2</v>
      </c>
      <c r="E319" s="26">
        <f t="shared" si="9"/>
        <v>1.0150415440568272E-2</v>
      </c>
      <c r="I319" s="22"/>
      <c r="AU319" s="327">
        <f>Variáveis!$G$15</f>
        <v>1.4237607337651301E-3</v>
      </c>
      <c r="AV319" s="327">
        <f>AU319+2.576*Variáveis!$G$14</f>
        <v>4.8649918086891612E-2</v>
      </c>
      <c r="AW319" s="327">
        <f>AU319-2.576*Variáveis!$G$14</f>
        <v>-4.5802396619361356E-2</v>
      </c>
    </row>
    <row r="320" spans="2:49" x14ac:dyDescent="0.3">
      <c r="B320" s="30">
        <v>42275</v>
      </c>
      <c r="C320" s="24">
        <v>9815.3978516000006</v>
      </c>
      <c r="D320" s="23">
        <f t="shared" si="10"/>
        <v>-3.1167419191438062E-2</v>
      </c>
      <c r="E320" s="26">
        <f t="shared" si="9"/>
        <v>-3.1167419191438062E-2</v>
      </c>
      <c r="I320" s="22"/>
      <c r="AU320" s="327">
        <f>Variáveis!$G$15</f>
        <v>1.4237607337651301E-3</v>
      </c>
      <c r="AV320" s="327">
        <f>AU320+2.576*Variáveis!$G$14</f>
        <v>4.8649918086891612E-2</v>
      </c>
      <c r="AW320" s="327">
        <f>AU320-2.576*Variáveis!$G$14</f>
        <v>-4.5802396619361356E-2</v>
      </c>
    </row>
    <row r="321" spans="2:49" x14ac:dyDescent="0.3">
      <c r="B321" s="30">
        <v>42282</v>
      </c>
      <c r="C321" s="24">
        <v>9876.8400391999985</v>
      </c>
      <c r="D321" s="23">
        <f t="shared" si="10"/>
        <v>6.2597755617193052E-3</v>
      </c>
      <c r="E321" s="26">
        <f t="shared" si="9"/>
        <v>6.2597755617193052E-3</v>
      </c>
      <c r="I321" s="22"/>
      <c r="AU321" s="327">
        <f>Variáveis!$G$15</f>
        <v>1.4237607337651301E-3</v>
      </c>
      <c r="AV321" s="327">
        <f>AU321+2.576*Variáveis!$G$14</f>
        <v>4.8649918086891612E-2</v>
      </c>
      <c r="AW321" s="327">
        <f>AU321-2.576*Variáveis!$G$14</f>
        <v>-4.5802396619361356E-2</v>
      </c>
    </row>
    <row r="322" spans="2:49" x14ac:dyDescent="0.3">
      <c r="B322" s="30">
        <v>42289</v>
      </c>
      <c r="C322" s="24">
        <v>10298.737890599999</v>
      </c>
      <c r="D322" s="23">
        <f t="shared" si="10"/>
        <v>4.2715873672706905E-2</v>
      </c>
      <c r="E322" s="26">
        <f t="shared" si="9"/>
        <v>4.2715873672706905E-2</v>
      </c>
      <c r="I322" s="22"/>
      <c r="AU322" s="327">
        <f>Variáveis!$G$15</f>
        <v>1.4237607337651301E-3</v>
      </c>
      <c r="AV322" s="327">
        <f>AU322+2.576*Variáveis!$G$14</f>
        <v>4.8649918086891612E-2</v>
      </c>
      <c r="AW322" s="327">
        <f>AU322-2.576*Variáveis!$G$14</f>
        <v>-4.5802396619361356E-2</v>
      </c>
    </row>
    <row r="323" spans="2:49" x14ac:dyDescent="0.3">
      <c r="B323" s="30">
        <v>42296</v>
      </c>
      <c r="C323" s="24">
        <v>10336.877929599999</v>
      </c>
      <c r="D323" s="23">
        <f t="shared" si="10"/>
        <v>3.7033701998390178E-3</v>
      </c>
      <c r="E323" s="26">
        <f t="shared" si="9"/>
        <v>3.7033701998390178E-3</v>
      </c>
      <c r="I323" s="22"/>
      <c r="AU323" s="327">
        <f>Variáveis!$G$15</f>
        <v>1.4237607337651301E-3</v>
      </c>
      <c r="AV323" s="327">
        <f>AU323+2.576*Variáveis!$G$14</f>
        <v>4.8649918086891612E-2</v>
      </c>
      <c r="AW323" s="327">
        <f>AU323-2.576*Variáveis!$G$14</f>
        <v>-4.5802396619361356E-2</v>
      </c>
    </row>
    <row r="324" spans="2:49" x14ac:dyDescent="0.3">
      <c r="B324" s="30">
        <v>42303</v>
      </c>
      <c r="C324" s="24">
        <v>10421.9640626</v>
      </c>
      <c r="D324" s="23">
        <f t="shared" si="10"/>
        <v>8.2313183515840826E-3</v>
      </c>
      <c r="E324" s="26">
        <f t="shared" si="9"/>
        <v>8.2313183515840826E-3</v>
      </c>
      <c r="I324" s="22"/>
      <c r="AU324" s="327">
        <f>Variáveis!$G$15</f>
        <v>1.4237607337651301E-3</v>
      </c>
      <c r="AV324" s="327">
        <f>AU324+2.576*Variáveis!$G$14</f>
        <v>4.8649918086891612E-2</v>
      </c>
      <c r="AW324" s="327">
        <f>AU324-2.576*Variáveis!$G$14</f>
        <v>-4.5802396619361356E-2</v>
      </c>
    </row>
    <row r="325" spans="2:49" x14ac:dyDescent="0.3">
      <c r="B325" s="30">
        <v>42310</v>
      </c>
      <c r="C325" s="24">
        <v>10495.4740234</v>
      </c>
      <c r="D325" s="23">
        <f t="shared" si="10"/>
        <v>7.0533692458023545E-3</v>
      </c>
      <c r="E325" s="26">
        <f t="shared" si="9"/>
        <v>7.0533692458023545E-3</v>
      </c>
      <c r="I325" s="22"/>
      <c r="AU325" s="327">
        <f>Variáveis!$G$15</f>
        <v>1.4237607337651301E-3</v>
      </c>
      <c r="AV325" s="327">
        <f>AU325+2.576*Variáveis!$G$14</f>
        <v>4.8649918086891612E-2</v>
      </c>
      <c r="AW325" s="327">
        <f>AU325-2.576*Variáveis!$G$14</f>
        <v>-4.5802396619361356E-2</v>
      </c>
    </row>
    <row r="326" spans="2:49" x14ac:dyDescent="0.3">
      <c r="B326" s="30">
        <v>42317</v>
      </c>
      <c r="C326" s="24">
        <v>10530.1582034</v>
      </c>
      <c r="D326" s="23">
        <f t="shared" si="10"/>
        <v>3.3046797050491072E-3</v>
      </c>
      <c r="E326" s="26">
        <f t="shared" si="9"/>
        <v>3.3046797050491072E-3</v>
      </c>
      <c r="I326" s="22"/>
      <c r="AU326" s="327">
        <f>Variáveis!$G$15</f>
        <v>1.4237607337651301E-3</v>
      </c>
      <c r="AV326" s="327">
        <f>AU326+2.576*Variáveis!$G$14</f>
        <v>4.8649918086891612E-2</v>
      </c>
      <c r="AW326" s="327">
        <f>AU326-2.576*Variáveis!$G$14</f>
        <v>-4.5802396619361356E-2</v>
      </c>
    </row>
    <row r="327" spans="2:49" x14ac:dyDescent="0.3">
      <c r="B327" s="30">
        <v>42324</v>
      </c>
      <c r="C327" s="24">
        <v>10304.534179800001</v>
      </c>
      <c r="D327" s="23">
        <f t="shared" si="10"/>
        <v>-2.1426460955463078E-2</v>
      </c>
      <c r="E327" s="26">
        <f t="shared" si="9"/>
        <v>-2.1426460955463078E-2</v>
      </c>
      <c r="I327" s="22"/>
      <c r="AU327" s="327">
        <f>Variáveis!$G$15</f>
        <v>1.4237607337651301E-3</v>
      </c>
      <c r="AV327" s="327">
        <f>AU327+2.576*Variáveis!$G$14</f>
        <v>4.8649918086891612E-2</v>
      </c>
      <c r="AW327" s="327">
        <f>AU327-2.576*Variáveis!$G$14</f>
        <v>-4.5802396619361356E-2</v>
      </c>
    </row>
    <row r="328" spans="2:49" x14ac:dyDescent="0.3">
      <c r="B328" s="30">
        <v>42331</v>
      </c>
      <c r="C328" s="24">
        <v>10402.485937399999</v>
      </c>
      <c r="D328" s="23">
        <f t="shared" si="10"/>
        <v>9.5056948612013414E-3</v>
      </c>
      <c r="E328" s="26">
        <f t="shared" si="9"/>
        <v>9.5056948612013414E-3</v>
      </c>
      <c r="I328" s="22"/>
      <c r="AU328" s="327">
        <f>Variáveis!$G$15</f>
        <v>1.4237607337651301E-3</v>
      </c>
      <c r="AV328" s="327">
        <f>AU328+2.576*Variáveis!$G$14</f>
        <v>4.8649918086891612E-2</v>
      </c>
      <c r="AW328" s="327">
        <f>AU328-2.576*Variáveis!$G$14</f>
        <v>-4.5802396619361356E-2</v>
      </c>
    </row>
    <row r="329" spans="2:49" x14ac:dyDescent="0.3">
      <c r="B329" s="30">
        <v>42338</v>
      </c>
      <c r="C329" s="24">
        <v>10440.050048999999</v>
      </c>
      <c r="D329" s="23">
        <f t="shared" si="10"/>
        <v>3.6110706446568219E-3</v>
      </c>
      <c r="E329" s="26">
        <f t="shared" si="9"/>
        <v>3.6110706446568219E-3</v>
      </c>
      <c r="I329" s="22"/>
      <c r="AU329" s="327">
        <f>Variáveis!$G$15</f>
        <v>1.4237607337651301E-3</v>
      </c>
      <c r="AV329" s="327">
        <f>AU329+2.576*Variáveis!$G$14</f>
        <v>4.8649918086891612E-2</v>
      </c>
      <c r="AW329" s="327">
        <f>AU329-2.576*Variáveis!$G$14</f>
        <v>-4.5802396619361356E-2</v>
      </c>
    </row>
    <row r="330" spans="2:49" x14ac:dyDescent="0.3">
      <c r="B330" s="30">
        <v>42345</v>
      </c>
      <c r="C330" s="24">
        <v>10375.9121094</v>
      </c>
      <c r="D330" s="23">
        <f t="shared" si="10"/>
        <v>-6.1434513531036794E-3</v>
      </c>
      <c r="E330" s="26">
        <f t="shared" si="9"/>
        <v>-6.1434513531036794E-3</v>
      </c>
      <c r="I330" s="22"/>
      <c r="AU330" s="327">
        <f>Variáveis!$G$15</f>
        <v>1.4237607337651301E-3</v>
      </c>
      <c r="AV330" s="327">
        <f>AU330+2.576*Variáveis!$G$14</f>
        <v>4.8649918086891612E-2</v>
      </c>
      <c r="AW330" s="327">
        <f>AU330-2.576*Variáveis!$G$14</f>
        <v>-4.5802396619361356E-2</v>
      </c>
    </row>
    <row r="331" spans="2:49" x14ac:dyDescent="0.3">
      <c r="B331" s="30">
        <v>42352</v>
      </c>
      <c r="C331" s="24">
        <v>10099.238086000001</v>
      </c>
      <c r="D331" s="23">
        <f t="shared" si="10"/>
        <v>-2.6665031515576088E-2</v>
      </c>
      <c r="E331" s="26">
        <f t="shared" si="9"/>
        <v>-2.6665031515576088E-2</v>
      </c>
      <c r="I331" s="22"/>
      <c r="AU331" s="327">
        <f>Variáveis!$G$15</f>
        <v>1.4237607337651301E-3</v>
      </c>
      <c r="AV331" s="327">
        <f>AU331+2.576*Variáveis!$G$14</f>
        <v>4.8649918086891612E-2</v>
      </c>
      <c r="AW331" s="327">
        <f>AU331-2.576*Variáveis!$G$14</f>
        <v>-4.5802396619361356E-2</v>
      </c>
    </row>
    <row r="332" spans="2:49" x14ac:dyDescent="0.3">
      <c r="B332" s="30">
        <v>42359</v>
      </c>
      <c r="C332" s="24">
        <v>10096.414062399999</v>
      </c>
      <c r="D332" s="23">
        <f t="shared" si="10"/>
        <v>-2.7962739128972736E-4</v>
      </c>
      <c r="E332" s="26">
        <f t="shared" si="9"/>
        <v>-2.7962739128972736E-4</v>
      </c>
      <c r="I332" s="22"/>
      <c r="AU332" s="327">
        <f>Variáveis!$G$15</f>
        <v>1.4237607337651301E-3</v>
      </c>
      <c r="AV332" s="327">
        <f>AU332+2.576*Variáveis!$G$14</f>
        <v>4.8649918086891612E-2</v>
      </c>
      <c r="AW332" s="327">
        <f>AU332-2.576*Variáveis!$G$14</f>
        <v>-4.5802396619361356E-2</v>
      </c>
    </row>
    <row r="333" spans="2:49" x14ac:dyDescent="0.3">
      <c r="B333" s="30">
        <v>42366</v>
      </c>
      <c r="C333" s="24">
        <v>10216.157715000001</v>
      </c>
      <c r="D333" s="23">
        <f t="shared" si="10"/>
        <v>1.186001800836789E-2</v>
      </c>
      <c r="E333" s="26">
        <f t="shared" ref="E333:E396" si="11">IF(OR(D333&gt;($G$15+$G$16*$G$14),D333&lt;($G$15-$G$16*$G$14)),"",D333)</f>
        <v>1.186001800836789E-2</v>
      </c>
      <c r="I333" s="22"/>
      <c r="AU333" s="327">
        <f>Variáveis!$G$15</f>
        <v>1.4237607337651301E-3</v>
      </c>
      <c r="AV333" s="327">
        <f>AU333+2.576*Variáveis!$G$14</f>
        <v>4.8649918086891612E-2</v>
      </c>
      <c r="AW333" s="327">
        <f>AU333-2.576*Variáveis!$G$14</f>
        <v>-4.5802396619361356E-2</v>
      </c>
    </row>
    <row r="334" spans="2:49" x14ac:dyDescent="0.3">
      <c r="B334" s="30">
        <v>42373</v>
      </c>
      <c r="C334" s="24">
        <v>10169.352294750001</v>
      </c>
      <c r="D334" s="23">
        <f t="shared" si="10"/>
        <v>-4.5815091696634891E-3</v>
      </c>
      <c r="E334" s="26">
        <f t="shared" si="11"/>
        <v>-4.5815091696634891E-3</v>
      </c>
      <c r="I334" s="22"/>
      <c r="AU334" s="327">
        <f>Variáveis!$G$15</f>
        <v>1.4237607337651301E-3</v>
      </c>
      <c r="AV334" s="327">
        <f>AU334+2.576*Variáveis!$G$14</f>
        <v>4.8649918086891612E-2</v>
      </c>
      <c r="AW334" s="327">
        <f>AU334-2.576*Variáveis!$G$14</f>
        <v>-4.5802396619361356E-2</v>
      </c>
    </row>
    <row r="335" spans="2:49" x14ac:dyDescent="0.3">
      <c r="B335" s="30">
        <v>42380</v>
      </c>
      <c r="C335" s="24">
        <v>9720.6337889999995</v>
      </c>
      <c r="D335" s="23">
        <f t="shared" si="10"/>
        <v>-4.4124590509235784E-2</v>
      </c>
      <c r="E335" s="26">
        <f t="shared" si="11"/>
        <v>-4.4124590509235784E-2</v>
      </c>
      <c r="I335" s="22"/>
      <c r="AU335" s="327">
        <f>Variáveis!$G$15</f>
        <v>1.4237607337651301E-3</v>
      </c>
      <c r="AV335" s="327">
        <f>AU335+2.576*Variáveis!$G$14</f>
        <v>4.8649918086891612E-2</v>
      </c>
      <c r="AW335" s="327">
        <f>AU335-2.576*Variáveis!$G$14</f>
        <v>-4.5802396619361356E-2</v>
      </c>
    </row>
    <row r="336" spans="2:49" x14ac:dyDescent="0.3">
      <c r="B336" s="30">
        <v>42387</v>
      </c>
      <c r="C336" s="24">
        <v>9441.732422000001</v>
      </c>
      <c r="D336" s="23">
        <f t="shared" si="10"/>
        <v>-2.8691685444997117E-2</v>
      </c>
      <c r="E336" s="26">
        <f t="shared" si="11"/>
        <v>-2.8691685444997117E-2</v>
      </c>
      <c r="I336" s="22"/>
      <c r="AU336" s="327">
        <f>Variáveis!$G$15</f>
        <v>1.4237607337651301E-3</v>
      </c>
      <c r="AV336" s="327">
        <f>AU336+2.576*Variáveis!$G$14</f>
        <v>4.8649918086891612E-2</v>
      </c>
      <c r="AW336" s="327">
        <f>AU336-2.576*Variáveis!$G$14</f>
        <v>-4.5802396619361356E-2</v>
      </c>
    </row>
    <row r="337" spans="2:49" x14ac:dyDescent="0.3">
      <c r="B337" s="30">
        <v>42394</v>
      </c>
      <c r="C337" s="24">
        <v>9275.0101562</v>
      </c>
      <c r="D337" s="23">
        <f t="shared" si="10"/>
        <v>-1.7658016383892083E-2</v>
      </c>
      <c r="E337" s="26">
        <f t="shared" si="11"/>
        <v>-1.7658016383892083E-2</v>
      </c>
      <c r="I337" s="22"/>
      <c r="AU337" s="327">
        <f>Variáveis!$G$15</f>
        <v>1.4237607337651301E-3</v>
      </c>
      <c r="AV337" s="327">
        <f>AU337+2.576*Variáveis!$G$14</f>
        <v>4.8649918086891612E-2</v>
      </c>
      <c r="AW337" s="327">
        <f>AU337-2.576*Variáveis!$G$14</f>
        <v>-4.5802396619361356E-2</v>
      </c>
    </row>
    <row r="338" spans="2:49" x14ac:dyDescent="0.3">
      <c r="B338" s="30">
        <v>42401</v>
      </c>
      <c r="C338" s="24">
        <v>9490.0142577999995</v>
      </c>
      <c r="D338" s="23">
        <f t="shared" si="10"/>
        <v>2.3181009829544852E-2</v>
      </c>
      <c r="E338" s="26">
        <f t="shared" si="11"/>
        <v>2.3181009829544852E-2</v>
      </c>
      <c r="I338" s="22"/>
      <c r="AU338" s="327">
        <f>Variáveis!$G$15</f>
        <v>1.4237607337651301E-3</v>
      </c>
      <c r="AV338" s="327">
        <f>AU338+2.576*Variáveis!$G$14</f>
        <v>4.8649918086891612E-2</v>
      </c>
      <c r="AW338" s="327">
        <f>AU338-2.576*Variáveis!$G$14</f>
        <v>-4.5802396619361356E-2</v>
      </c>
    </row>
    <row r="339" spans="2:49" x14ac:dyDescent="0.3">
      <c r="B339" s="30">
        <v>42408</v>
      </c>
      <c r="C339" s="24">
        <v>9412.9900390000003</v>
      </c>
      <c r="D339" s="23">
        <f t="shared" si="10"/>
        <v>-8.1163438439191271E-3</v>
      </c>
      <c r="E339" s="26">
        <f t="shared" si="11"/>
        <v>-8.1163438439191271E-3</v>
      </c>
      <c r="I339" s="22"/>
      <c r="AU339" s="327">
        <f>Variáveis!$G$15</f>
        <v>1.4237607337651301E-3</v>
      </c>
      <c r="AV339" s="327">
        <f>AU339+2.576*Variáveis!$G$14</f>
        <v>4.8649918086891612E-2</v>
      </c>
      <c r="AW339" s="327">
        <f>AU339-2.576*Variáveis!$G$14</f>
        <v>-4.5802396619361356E-2</v>
      </c>
    </row>
    <row r="340" spans="2:49" x14ac:dyDescent="0.3">
      <c r="B340" s="30">
        <v>42415</v>
      </c>
      <c r="C340" s="24">
        <v>9156.0173342499984</v>
      </c>
      <c r="D340" s="23">
        <f t="shared" si="10"/>
        <v>-2.7299795674414762E-2</v>
      </c>
      <c r="E340" s="26">
        <f t="shared" si="11"/>
        <v>-2.7299795674414762E-2</v>
      </c>
      <c r="I340" s="22"/>
      <c r="AU340" s="327">
        <f>Variáveis!$G$15</f>
        <v>1.4237607337651301E-3</v>
      </c>
      <c r="AV340" s="327">
        <f>AU340+2.576*Variáveis!$G$14</f>
        <v>4.8649918086891612E-2</v>
      </c>
      <c r="AW340" s="327">
        <f>AU340-2.576*Variáveis!$G$14</f>
        <v>-4.5802396619361356E-2</v>
      </c>
    </row>
    <row r="341" spans="2:49" x14ac:dyDescent="0.3">
      <c r="B341" s="30">
        <v>42422</v>
      </c>
      <c r="C341" s="24">
        <v>9502.9861328000006</v>
      </c>
      <c r="D341" s="23">
        <f t="shared" si="10"/>
        <v>3.7895166193284924E-2</v>
      </c>
      <c r="E341" s="26">
        <f t="shared" si="11"/>
        <v>3.7895166193284924E-2</v>
      </c>
      <c r="I341" s="22"/>
      <c r="AU341" s="327">
        <f>Variáveis!$G$15</f>
        <v>1.4237607337651301E-3</v>
      </c>
      <c r="AV341" s="327">
        <f>AU341+2.576*Variáveis!$G$14</f>
        <v>4.8649918086891612E-2</v>
      </c>
      <c r="AW341" s="327">
        <f>AU341-2.576*Variáveis!$G$14</f>
        <v>-4.5802396619361356E-2</v>
      </c>
    </row>
    <row r="342" spans="2:49" x14ac:dyDescent="0.3">
      <c r="B342" s="30">
        <v>42429</v>
      </c>
      <c r="C342" s="24">
        <v>9560.9960938000004</v>
      </c>
      <c r="D342" s="23">
        <f t="shared" si="10"/>
        <v>6.1043928918065316E-3</v>
      </c>
      <c r="E342" s="26">
        <f t="shared" si="11"/>
        <v>6.1043928918065316E-3</v>
      </c>
      <c r="I342" s="22"/>
      <c r="AU342" s="327">
        <f>Variáveis!$G$15</f>
        <v>1.4237607337651301E-3</v>
      </c>
      <c r="AV342" s="327">
        <f>AU342+2.576*Variáveis!$G$14</f>
        <v>4.8649918086891612E-2</v>
      </c>
      <c r="AW342" s="327">
        <f>AU342-2.576*Variáveis!$G$14</f>
        <v>-4.5802396619361356E-2</v>
      </c>
    </row>
    <row r="343" spans="2:49" x14ac:dyDescent="0.3">
      <c r="B343" s="30">
        <v>42436</v>
      </c>
      <c r="C343" s="24">
        <v>9898.2320314000008</v>
      </c>
      <c r="D343" s="23">
        <f t="shared" si="10"/>
        <v>3.5272050557439982E-2</v>
      </c>
      <c r="E343" s="26">
        <f t="shared" si="11"/>
        <v>3.5272050557439982E-2</v>
      </c>
      <c r="I343" s="22"/>
      <c r="AU343" s="327">
        <f>Variáveis!$G$15</f>
        <v>1.4237607337651301E-3</v>
      </c>
      <c r="AV343" s="327">
        <f>AU343+2.576*Variáveis!$G$14</f>
        <v>4.8649918086891612E-2</v>
      </c>
      <c r="AW343" s="327">
        <f>AU343-2.576*Variáveis!$G$14</f>
        <v>-4.5802396619361356E-2</v>
      </c>
    </row>
    <row r="344" spans="2:49" x14ac:dyDescent="0.3">
      <c r="B344" s="30">
        <v>42443</v>
      </c>
      <c r="C344" s="24">
        <v>9977.9718749999993</v>
      </c>
      <c r="D344" s="23">
        <f t="shared" si="10"/>
        <v>8.0559683130321247E-3</v>
      </c>
      <c r="E344" s="26">
        <f t="shared" si="11"/>
        <v>8.0559683130321247E-3</v>
      </c>
      <c r="I344" s="22"/>
      <c r="AU344" s="327">
        <f>Variáveis!$G$15</f>
        <v>1.4237607337651301E-3</v>
      </c>
      <c r="AV344" s="327">
        <f>AU344+2.576*Variáveis!$G$14</f>
        <v>4.8649918086891612E-2</v>
      </c>
      <c r="AW344" s="327">
        <f>AU344-2.576*Variáveis!$G$14</f>
        <v>-4.5802396619361356E-2</v>
      </c>
    </row>
    <row r="345" spans="2:49" x14ac:dyDescent="0.3">
      <c r="B345" s="30">
        <v>42450</v>
      </c>
      <c r="C345" s="24">
        <v>10146.258008000001</v>
      </c>
      <c r="D345" s="23">
        <f t="shared" si="10"/>
        <v>1.6865765418886847E-2</v>
      </c>
      <c r="E345" s="26">
        <f t="shared" si="11"/>
        <v>1.6865765418886847E-2</v>
      </c>
      <c r="I345" s="22"/>
      <c r="AU345" s="327">
        <f>Variáveis!$G$15</f>
        <v>1.4237607337651301E-3</v>
      </c>
      <c r="AV345" s="327">
        <f>AU345+2.576*Variáveis!$G$14</f>
        <v>4.8649918086891612E-2</v>
      </c>
      <c r="AW345" s="327">
        <f>AU345-2.576*Variáveis!$G$14</f>
        <v>-4.5802396619361356E-2</v>
      </c>
    </row>
    <row r="346" spans="2:49" x14ac:dyDescent="0.3">
      <c r="B346" s="30">
        <v>42457</v>
      </c>
      <c r="C346" s="24">
        <v>10121.7299805</v>
      </c>
      <c r="D346" s="23">
        <f t="shared" si="10"/>
        <v>-2.4174456711687498E-3</v>
      </c>
      <c r="E346" s="26">
        <f t="shared" si="11"/>
        <v>-2.4174456711687498E-3</v>
      </c>
      <c r="I346" s="22"/>
      <c r="AU346" s="327">
        <f>Variáveis!$G$15</f>
        <v>1.4237607337651301E-3</v>
      </c>
      <c r="AV346" s="327">
        <f>AU346+2.576*Variáveis!$G$14</f>
        <v>4.8649918086891612E-2</v>
      </c>
      <c r="AW346" s="327">
        <f>AU346-2.576*Variáveis!$G$14</f>
        <v>-4.5802396619361356E-2</v>
      </c>
    </row>
    <row r="347" spans="2:49" x14ac:dyDescent="0.3">
      <c r="B347" s="30">
        <v>42464</v>
      </c>
      <c r="C347" s="24">
        <v>10207.538085800001</v>
      </c>
      <c r="D347" s="23">
        <f t="shared" si="10"/>
        <v>8.4776125687322512E-3</v>
      </c>
      <c r="E347" s="26">
        <f t="shared" si="11"/>
        <v>8.4776125687322512E-3</v>
      </c>
      <c r="I347" s="22"/>
      <c r="AU347" s="327">
        <f>Variáveis!$G$15</f>
        <v>1.4237607337651301E-3</v>
      </c>
      <c r="AV347" s="327">
        <f>AU347+2.576*Variáveis!$G$14</f>
        <v>4.8649918086891612E-2</v>
      </c>
      <c r="AW347" s="327">
        <f>AU347-2.576*Variáveis!$G$14</f>
        <v>-4.5802396619361356E-2</v>
      </c>
    </row>
    <row r="348" spans="2:49" x14ac:dyDescent="0.3">
      <c r="B348" s="30">
        <v>42471</v>
      </c>
      <c r="C348" s="24">
        <v>10100.070117200001</v>
      </c>
      <c r="D348" s="23">
        <f t="shared" si="10"/>
        <v>-1.0528294648197489E-2</v>
      </c>
      <c r="E348" s="26">
        <f t="shared" si="11"/>
        <v>-1.0528294648197489E-2</v>
      </c>
      <c r="I348" s="22"/>
      <c r="AU348" s="327">
        <f>Variáveis!$G$15</f>
        <v>1.4237607337651301E-3</v>
      </c>
      <c r="AV348" s="327">
        <f>AU348+2.576*Variáveis!$G$14</f>
        <v>4.8649918086891612E-2</v>
      </c>
      <c r="AW348" s="327">
        <f>AU348-2.576*Variáveis!$G$14</f>
        <v>-4.5802396619361356E-2</v>
      </c>
    </row>
    <row r="349" spans="2:49" x14ac:dyDescent="0.3">
      <c r="B349" s="30">
        <v>42478</v>
      </c>
      <c r="C349" s="24">
        <v>10347.788086199998</v>
      </c>
      <c r="D349" s="23">
        <f t="shared" si="10"/>
        <v>2.4526361314872958E-2</v>
      </c>
      <c r="E349" s="26">
        <f t="shared" si="11"/>
        <v>2.4526361314872958E-2</v>
      </c>
      <c r="I349" s="22"/>
      <c r="AU349" s="327">
        <f>Variáveis!$G$15</f>
        <v>1.4237607337651301E-3</v>
      </c>
      <c r="AV349" s="327">
        <f>AU349+2.576*Variáveis!$G$14</f>
        <v>4.8649918086891612E-2</v>
      </c>
      <c r="AW349" s="327">
        <f>AU349-2.576*Variáveis!$G$14</f>
        <v>-4.5802396619361356E-2</v>
      </c>
    </row>
    <row r="350" spans="2:49" x14ac:dyDescent="0.3">
      <c r="B350" s="30">
        <v>42485</v>
      </c>
      <c r="C350" s="24">
        <v>10495.312109600001</v>
      </c>
      <c r="D350" s="23">
        <f t="shared" ref="D350:D413" si="12">C350/C349-1</f>
        <v>1.4256575624769896E-2</v>
      </c>
      <c r="E350" s="26">
        <f t="shared" si="11"/>
        <v>1.4256575624769896E-2</v>
      </c>
      <c r="I350" s="22"/>
      <c r="AU350" s="327">
        <f>Variáveis!$G$15</f>
        <v>1.4237607337651301E-3</v>
      </c>
      <c r="AV350" s="327">
        <f>AU350+2.576*Variáveis!$G$14</f>
        <v>4.8649918086891612E-2</v>
      </c>
      <c r="AW350" s="327">
        <f>AU350-2.576*Variáveis!$G$14</f>
        <v>-4.5802396619361356E-2</v>
      </c>
    </row>
    <row r="351" spans="2:49" x14ac:dyDescent="0.3">
      <c r="B351" s="30">
        <v>42492</v>
      </c>
      <c r="C351" s="24">
        <v>10501.622070200001</v>
      </c>
      <c r="D351" s="23">
        <f t="shared" si="12"/>
        <v>6.01217051394487E-4</v>
      </c>
      <c r="E351" s="26">
        <f t="shared" si="11"/>
        <v>6.01217051394487E-4</v>
      </c>
      <c r="I351" s="22"/>
      <c r="AU351" s="327">
        <f>Variáveis!$G$15</f>
        <v>1.4237607337651301E-3</v>
      </c>
      <c r="AV351" s="327">
        <f>AU351+2.576*Variáveis!$G$14</f>
        <v>4.8649918086891612E-2</v>
      </c>
      <c r="AW351" s="327">
        <f>AU351-2.576*Variáveis!$G$14</f>
        <v>-4.5802396619361356E-2</v>
      </c>
    </row>
    <row r="352" spans="2:49" x14ac:dyDescent="0.3">
      <c r="B352" s="30">
        <v>42499</v>
      </c>
      <c r="C352" s="24">
        <v>10306.762109400002</v>
      </c>
      <c r="D352" s="23">
        <f t="shared" si="12"/>
        <v>-1.8555225040229217E-2</v>
      </c>
      <c r="E352" s="26">
        <f t="shared" si="11"/>
        <v>-1.8555225040229217E-2</v>
      </c>
      <c r="I352" s="22"/>
      <c r="AU352" s="327">
        <f>Variáveis!$G$15</f>
        <v>1.4237607337651301E-3</v>
      </c>
      <c r="AV352" s="327">
        <f>AU352+2.576*Variáveis!$G$14</f>
        <v>4.8649918086891612E-2</v>
      </c>
      <c r="AW352" s="327">
        <f>AU352-2.576*Variáveis!$G$14</f>
        <v>-4.5802396619361356E-2</v>
      </c>
    </row>
    <row r="353" spans="2:49" x14ac:dyDescent="0.3">
      <c r="B353" s="30">
        <v>42506</v>
      </c>
      <c r="C353" s="24">
        <v>10330.251953200001</v>
      </c>
      <c r="D353" s="23">
        <f t="shared" si="12"/>
        <v>2.2790711137665731E-3</v>
      </c>
      <c r="E353" s="26">
        <f t="shared" si="11"/>
        <v>2.2790711137665731E-3</v>
      </c>
      <c r="I353" s="22"/>
      <c r="AU353" s="327">
        <f>Variáveis!$G$15</f>
        <v>1.4237607337651301E-3</v>
      </c>
      <c r="AV353" s="327">
        <f>AU353+2.576*Variáveis!$G$14</f>
        <v>4.8649918086891612E-2</v>
      </c>
      <c r="AW353" s="327">
        <f>AU353-2.576*Variáveis!$G$14</f>
        <v>-4.5802396619361356E-2</v>
      </c>
    </row>
    <row r="354" spans="2:49" x14ac:dyDescent="0.3">
      <c r="B354" s="30">
        <v>42513</v>
      </c>
      <c r="C354" s="24">
        <v>10233.358203200001</v>
      </c>
      <c r="D354" s="23">
        <f t="shared" si="12"/>
        <v>-9.3796114982447332E-3</v>
      </c>
      <c r="E354" s="26">
        <f t="shared" si="11"/>
        <v>-9.3796114982447332E-3</v>
      </c>
      <c r="I354" s="22"/>
      <c r="AU354" s="327">
        <f>Variáveis!$G$15</f>
        <v>1.4237607337651301E-3</v>
      </c>
      <c r="AV354" s="327">
        <f>AU354+2.576*Variáveis!$G$14</f>
        <v>4.8649918086891612E-2</v>
      </c>
      <c r="AW354" s="327">
        <f>AU354-2.576*Variáveis!$G$14</f>
        <v>-4.5802396619361356E-2</v>
      </c>
    </row>
    <row r="355" spans="2:49" x14ac:dyDescent="0.3">
      <c r="B355" s="30">
        <v>42520</v>
      </c>
      <c r="C355" s="24">
        <v>10427.31738275</v>
      </c>
      <c r="D355" s="23">
        <f t="shared" si="12"/>
        <v>1.8953619691466139E-2</v>
      </c>
      <c r="E355" s="26">
        <f t="shared" si="11"/>
        <v>1.8953619691466139E-2</v>
      </c>
      <c r="I355" s="22"/>
      <c r="AU355" s="327">
        <f>Variáveis!$G$15</f>
        <v>1.4237607337651301E-3</v>
      </c>
      <c r="AV355" s="327">
        <f>AU355+2.576*Variáveis!$G$14</f>
        <v>4.8649918086891612E-2</v>
      </c>
      <c r="AW355" s="327">
        <f>AU355-2.576*Variáveis!$G$14</f>
        <v>-4.5802396619361356E-2</v>
      </c>
    </row>
    <row r="356" spans="2:49" x14ac:dyDescent="0.3">
      <c r="B356" s="30">
        <v>42527</v>
      </c>
      <c r="C356" s="24">
        <v>10485.254101800001</v>
      </c>
      <c r="D356" s="23">
        <f t="shared" si="12"/>
        <v>5.5562439430343336E-3</v>
      </c>
      <c r="E356" s="26">
        <f t="shared" si="11"/>
        <v>5.5562439430343336E-3</v>
      </c>
      <c r="I356" s="22"/>
      <c r="AU356" s="327">
        <f>Variáveis!$G$15</f>
        <v>1.4237607337651301E-3</v>
      </c>
      <c r="AV356" s="327">
        <f>AU356+2.576*Variáveis!$G$14</f>
        <v>4.8649918086891612E-2</v>
      </c>
      <c r="AW356" s="327">
        <f>AU356-2.576*Variáveis!$G$14</f>
        <v>-4.5802396619361356E-2</v>
      </c>
    </row>
    <row r="357" spans="2:49" x14ac:dyDescent="0.3">
      <c r="B357" s="30">
        <v>42534</v>
      </c>
      <c r="C357" s="24">
        <v>10524.533984600001</v>
      </c>
      <c r="D357" s="23">
        <f t="shared" si="12"/>
        <v>3.7462022778500526E-3</v>
      </c>
      <c r="E357" s="26">
        <f t="shared" si="11"/>
        <v>3.7462022778500526E-3</v>
      </c>
      <c r="I357" s="22"/>
      <c r="AU357" s="327">
        <f>Variáveis!$G$15</f>
        <v>1.4237607337651301E-3</v>
      </c>
      <c r="AV357" s="327">
        <f>AU357+2.576*Variáveis!$G$14</f>
        <v>4.8649918086891612E-2</v>
      </c>
      <c r="AW357" s="327">
        <f>AU357-2.576*Variáveis!$G$14</f>
        <v>-4.5802396619361356E-2</v>
      </c>
    </row>
    <row r="358" spans="2:49" x14ac:dyDescent="0.3">
      <c r="B358" s="30">
        <v>42541</v>
      </c>
      <c r="C358" s="24">
        <v>10342.512109400001</v>
      </c>
      <c r="D358" s="23">
        <f t="shared" si="12"/>
        <v>-1.7295005694916599E-2</v>
      </c>
      <c r="E358" s="26">
        <f t="shared" si="11"/>
        <v>-1.7295005694916599E-2</v>
      </c>
      <c r="I358" s="22"/>
      <c r="AU358" s="327">
        <f>Variáveis!$G$15</f>
        <v>1.4237607337651301E-3</v>
      </c>
      <c r="AV358" s="327">
        <f>AU358+2.576*Variáveis!$G$14</f>
        <v>4.8649918086891612E-2</v>
      </c>
      <c r="AW358" s="327">
        <f>AU358-2.576*Variáveis!$G$14</f>
        <v>-4.5802396619361356E-2</v>
      </c>
    </row>
    <row r="359" spans="2:49" x14ac:dyDescent="0.3">
      <c r="B359" s="30">
        <v>42548</v>
      </c>
      <c r="C359" s="24">
        <v>10352.411914</v>
      </c>
      <c r="D359" s="23">
        <f t="shared" si="12"/>
        <v>9.5719535981997339E-4</v>
      </c>
      <c r="E359" s="26">
        <f t="shared" si="11"/>
        <v>9.5719535981997339E-4</v>
      </c>
      <c r="I359" s="22"/>
      <c r="AU359" s="327">
        <f>Variáveis!$G$15</f>
        <v>1.4237607337651301E-3</v>
      </c>
      <c r="AV359" s="327">
        <f>AU359+2.576*Variáveis!$G$14</f>
        <v>4.8649918086891612E-2</v>
      </c>
      <c r="AW359" s="327">
        <f>AU359-2.576*Variáveis!$G$14</f>
        <v>-4.5802396619361356E-2</v>
      </c>
    </row>
    <row r="360" spans="2:49" x14ac:dyDescent="0.3">
      <c r="B360" s="30">
        <v>42555</v>
      </c>
      <c r="C360" s="24">
        <v>10379.30249025</v>
      </c>
      <c r="D360" s="23">
        <f t="shared" si="12"/>
        <v>2.5975179961332806E-3</v>
      </c>
      <c r="E360" s="26">
        <f t="shared" si="11"/>
        <v>2.5975179961332806E-3</v>
      </c>
      <c r="I360" s="22"/>
      <c r="AU360" s="327">
        <f>Variáveis!$G$15</f>
        <v>1.4237607337651301E-3</v>
      </c>
      <c r="AV360" s="327">
        <f>AU360+2.576*Variáveis!$G$14</f>
        <v>4.8649918086891612E-2</v>
      </c>
      <c r="AW360" s="327">
        <f>AU360-2.576*Variáveis!$G$14</f>
        <v>-4.5802396619361356E-2</v>
      </c>
    </row>
    <row r="361" spans="2:49" x14ac:dyDescent="0.3">
      <c r="B361" s="30">
        <v>42562</v>
      </c>
      <c r="C361" s="24">
        <v>10492.814062399999</v>
      </c>
      <c r="D361" s="23">
        <f t="shared" si="12"/>
        <v>1.0936339147705532E-2</v>
      </c>
      <c r="E361" s="26">
        <f t="shared" si="11"/>
        <v>1.0936339147705532E-2</v>
      </c>
      <c r="I361" s="22"/>
      <c r="AU361" s="327">
        <f>Variáveis!$G$15</f>
        <v>1.4237607337651301E-3</v>
      </c>
      <c r="AV361" s="327">
        <f>AU361+2.576*Variáveis!$G$14</f>
        <v>4.8649918086891612E-2</v>
      </c>
      <c r="AW361" s="327">
        <f>AU361-2.576*Variáveis!$G$14</f>
        <v>-4.5802396619361356E-2</v>
      </c>
    </row>
    <row r="362" spans="2:49" x14ac:dyDescent="0.3">
      <c r="B362" s="30">
        <v>42569</v>
      </c>
      <c r="C362" s="24">
        <v>10762.7820312</v>
      </c>
      <c r="D362" s="23">
        <f t="shared" si="12"/>
        <v>2.5728843301188853E-2</v>
      </c>
      <c r="E362" s="26">
        <f t="shared" si="11"/>
        <v>2.5728843301188853E-2</v>
      </c>
      <c r="I362" s="22"/>
      <c r="AU362" s="327">
        <f>Variáveis!$G$15</f>
        <v>1.4237607337651301E-3</v>
      </c>
      <c r="AV362" s="327">
        <f>AU362+2.576*Variáveis!$G$14</f>
        <v>4.8649918086891612E-2</v>
      </c>
      <c r="AW362" s="327">
        <f>AU362-2.576*Variáveis!$G$14</f>
        <v>-4.5802396619361356E-2</v>
      </c>
    </row>
    <row r="363" spans="2:49" x14ac:dyDescent="0.3">
      <c r="B363" s="30">
        <v>42576</v>
      </c>
      <c r="C363" s="24">
        <v>10773.5458984</v>
      </c>
      <c r="D363" s="23">
        <f t="shared" si="12"/>
        <v>1.0001008260500655E-3</v>
      </c>
      <c r="E363" s="26">
        <f t="shared" si="11"/>
        <v>1.0001008260500655E-3</v>
      </c>
      <c r="I363" s="22"/>
      <c r="AU363" s="327">
        <f>Variáveis!$G$15</f>
        <v>1.4237607337651301E-3</v>
      </c>
      <c r="AV363" s="327">
        <f>AU363+2.576*Variáveis!$G$14</f>
        <v>4.8649918086891612E-2</v>
      </c>
      <c r="AW363" s="327">
        <f>AU363-2.576*Variáveis!$G$14</f>
        <v>-4.5802396619361356E-2</v>
      </c>
    </row>
    <row r="364" spans="2:49" x14ac:dyDescent="0.3">
      <c r="B364" s="30">
        <v>42583</v>
      </c>
      <c r="C364" s="24">
        <v>10754.525976399998</v>
      </c>
      <c r="D364" s="23">
        <f t="shared" si="12"/>
        <v>-1.7654282238520613E-3</v>
      </c>
      <c r="E364" s="26">
        <f t="shared" si="11"/>
        <v>-1.7654282238520613E-3</v>
      </c>
      <c r="I364" s="22"/>
      <c r="AU364" s="327">
        <f>Variáveis!$G$15</f>
        <v>1.4237607337651301E-3</v>
      </c>
      <c r="AV364" s="327">
        <f>AU364+2.576*Variáveis!$G$14</f>
        <v>4.8649918086891612E-2</v>
      </c>
      <c r="AW364" s="327">
        <f>AU364-2.576*Variáveis!$G$14</f>
        <v>-4.5802396619361356E-2</v>
      </c>
    </row>
    <row r="365" spans="2:49" x14ac:dyDescent="0.3">
      <c r="B365" s="30">
        <v>42590</v>
      </c>
      <c r="C365" s="24">
        <v>10726.855859400001</v>
      </c>
      <c r="D365" s="23">
        <f t="shared" si="12"/>
        <v>-2.5728811349489122E-3</v>
      </c>
      <c r="E365" s="26">
        <f t="shared" si="11"/>
        <v>-2.5728811349489122E-3</v>
      </c>
      <c r="I365" s="22"/>
      <c r="AU365" s="327">
        <f>Variáveis!$G$15</f>
        <v>1.4237607337651301E-3</v>
      </c>
      <c r="AV365" s="327">
        <f>AU365+2.576*Variáveis!$G$14</f>
        <v>4.8649918086891612E-2</v>
      </c>
      <c r="AW365" s="327">
        <f>AU365-2.576*Variáveis!$G$14</f>
        <v>-4.5802396619361356E-2</v>
      </c>
    </row>
    <row r="366" spans="2:49" x14ac:dyDescent="0.3">
      <c r="B366" s="30">
        <v>42597</v>
      </c>
      <c r="C366" s="24">
        <v>10819.310156399999</v>
      </c>
      <c r="D366" s="23">
        <f t="shared" si="12"/>
        <v>8.6189558442681946E-3</v>
      </c>
      <c r="E366" s="26">
        <f t="shared" si="11"/>
        <v>8.6189558442681946E-3</v>
      </c>
      <c r="I366" s="22"/>
      <c r="AU366" s="327">
        <f>Variáveis!$G$15</f>
        <v>1.4237607337651301E-3</v>
      </c>
      <c r="AV366" s="327">
        <f>AU366+2.576*Variáveis!$G$14</f>
        <v>4.8649918086891612E-2</v>
      </c>
      <c r="AW366" s="327">
        <f>AU366-2.576*Variáveis!$G$14</f>
        <v>-4.5802396619361356E-2</v>
      </c>
    </row>
    <row r="367" spans="2:49" x14ac:dyDescent="0.3">
      <c r="B367" s="30">
        <v>42604</v>
      </c>
      <c r="C367" s="24">
        <v>10828.491992200001</v>
      </c>
      <c r="D367" s="23">
        <f t="shared" si="12"/>
        <v>8.486526097573055E-4</v>
      </c>
      <c r="E367" s="26">
        <f t="shared" si="11"/>
        <v>8.486526097573055E-4</v>
      </c>
      <c r="I367" s="22"/>
      <c r="AU367" s="327">
        <f>Variáveis!$G$15</f>
        <v>1.4237607337651301E-3</v>
      </c>
      <c r="AV367" s="327">
        <f>AU367+2.576*Variáveis!$G$14</f>
        <v>4.8649918086891612E-2</v>
      </c>
      <c r="AW367" s="327">
        <f>AU367-2.576*Variáveis!$G$14</f>
        <v>-4.5802396619361356E-2</v>
      </c>
    </row>
    <row r="368" spans="2:49" x14ac:dyDescent="0.3">
      <c r="B368" s="30">
        <v>42611</v>
      </c>
      <c r="C368" s="24">
        <v>10796.7439452</v>
      </c>
      <c r="D368" s="23">
        <f t="shared" si="12"/>
        <v>-2.9318991991562626E-3</v>
      </c>
      <c r="E368" s="26">
        <f t="shared" si="11"/>
        <v>-2.9318991991562626E-3</v>
      </c>
      <c r="I368" s="22"/>
      <c r="AU368" s="327">
        <f>Variáveis!$G$15</f>
        <v>1.4237607337651301E-3</v>
      </c>
      <c r="AV368" s="327">
        <f>AU368+2.576*Variáveis!$G$14</f>
        <v>4.8649918086891612E-2</v>
      </c>
      <c r="AW368" s="327">
        <f>AU368-2.576*Variáveis!$G$14</f>
        <v>-4.5802396619361356E-2</v>
      </c>
    </row>
    <row r="369" spans="2:49" x14ac:dyDescent="0.3">
      <c r="B369" s="30">
        <v>42618</v>
      </c>
      <c r="C369" s="24">
        <v>10797.784912249999</v>
      </c>
      <c r="D369" s="23">
        <f t="shared" si="12"/>
        <v>9.6414905760733305E-5</v>
      </c>
      <c r="E369" s="26">
        <f t="shared" si="11"/>
        <v>9.6414905760733305E-5</v>
      </c>
      <c r="I369" s="22"/>
      <c r="AU369" s="327">
        <f>Variáveis!$G$15</f>
        <v>1.4237607337651301E-3</v>
      </c>
      <c r="AV369" s="327">
        <f>AU369+2.576*Variáveis!$G$14</f>
        <v>4.8649918086891612E-2</v>
      </c>
      <c r="AW369" s="327">
        <f>AU369-2.576*Variáveis!$G$14</f>
        <v>-4.5802396619361356E-2</v>
      </c>
    </row>
    <row r="370" spans="2:49" x14ac:dyDescent="0.3">
      <c r="B370" s="30">
        <v>42625</v>
      </c>
      <c r="C370" s="24">
        <v>10803.6140624</v>
      </c>
      <c r="D370" s="23">
        <f t="shared" si="12"/>
        <v>5.3984684797603322E-4</v>
      </c>
      <c r="E370" s="26">
        <f t="shared" si="11"/>
        <v>5.3984684797603322E-4</v>
      </c>
      <c r="I370" s="22"/>
      <c r="AU370" s="327">
        <f>Variáveis!$G$15</f>
        <v>1.4237607337651301E-3</v>
      </c>
      <c r="AV370" s="327">
        <f>AU370+2.576*Variáveis!$G$14</f>
        <v>4.8649918086891612E-2</v>
      </c>
      <c r="AW370" s="327">
        <f>AU370-2.576*Variáveis!$G$14</f>
        <v>-4.5802396619361356E-2</v>
      </c>
    </row>
    <row r="371" spans="2:49" x14ac:dyDescent="0.3">
      <c r="B371" s="30">
        <v>42632</v>
      </c>
      <c r="C371" s="24">
        <v>10549.254101800001</v>
      </c>
      <c r="D371" s="23">
        <f t="shared" si="12"/>
        <v>-2.3543969557858646E-2</v>
      </c>
      <c r="E371" s="26">
        <f t="shared" si="11"/>
        <v>-2.3543969557858646E-2</v>
      </c>
      <c r="I371" s="22"/>
      <c r="AU371" s="327">
        <f>Variáveis!$G$15</f>
        <v>1.4237607337651301E-3</v>
      </c>
      <c r="AV371" s="327">
        <f>AU371+2.576*Variáveis!$G$14</f>
        <v>4.8649918086891612E-2</v>
      </c>
      <c r="AW371" s="327">
        <f>AU371-2.576*Variáveis!$G$14</f>
        <v>-4.5802396619361356E-2</v>
      </c>
    </row>
    <row r="372" spans="2:49" x14ac:dyDescent="0.3">
      <c r="B372" s="30">
        <v>42639</v>
      </c>
      <c r="C372" s="24">
        <v>10681.030078</v>
      </c>
      <c r="D372" s="23">
        <f t="shared" si="12"/>
        <v>1.2491497022288467E-2</v>
      </c>
      <c r="E372" s="26">
        <f t="shared" si="11"/>
        <v>1.2491497022288467E-2</v>
      </c>
      <c r="I372" s="22"/>
      <c r="AU372" s="327">
        <f>Variáveis!$G$15</f>
        <v>1.4237607337651301E-3</v>
      </c>
      <c r="AV372" s="327">
        <f>AU372+2.576*Variáveis!$G$14</f>
        <v>4.8649918086891612E-2</v>
      </c>
      <c r="AW372" s="327">
        <f>AU372-2.576*Variáveis!$G$14</f>
        <v>-4.5802396619361356E-2</v>
      </c>
    </row>
    <row r="373" spans="2:49" x14ac:dyDescent="0.3">
      <c r="B373" s="30">
        <v>42646</v>
      </c>
      <c r="C373" s="24">
        <v>10694.963866999999</v>
      </c>
      <c r="D373" s="23">
        <f t="shared" si="12"/>
        <v>1.3045360698589192E-3</v>
      </c>
      <c r="E373" s="26">
        <f t="shared" si="11"/>
        <v>1.3045360698589192E-3</v>
      </c>
      <c r="I373" s="22"/>
      <c r="AU373" s="327">
        <f>Variáveis!$G$15</f>
        <v>1.4237607337651301E-3</v>
      </c>
      <c r="AV373" s="327">
        <f>AU373+2.576*Variáveis!$G$14</f>
        <v>4.8649918086891612E-2</v>
      </c>
      <c r="AW373" s="327">
        <f>AU373-2.576*Variáveis!$G$14</f>
        <v>-4.5802396619361356E-2</v>
      </c>
    </row>
    <row r="374" spans="2:49" x14ac:dyDescent="0.3">
      <c r="B374" s="30">
        <v>42653</v>
      </c>
      <c r="C374" s="24">
        <v>10659.684179799999</v>
      </c>
      <c r="D374" s="23">
        <f t="shared" si="12"/>
        <v>-3.2987196253049245E-3</v>
      </c>
      <c r="E374" s="26">
        <f t="shared" si="11"/>
        <v>-3.2987196253049245E-3</v>
      </c>
      <c r="I374" s="22"/>
      <c r="AU374" s="327">
        <f>Variáveis!$G$15</f>
        <v>1.4237607337651301E-3</v>
      </c>
      <c r="AV374" s="327">
        <f>AU374+2.576*Variáveis!$G$14</f>
        <v>4.8649918086891612E-2</v>
      </c>
      <c r="AW374" s="327">
        <f>AU374-2.576*Variáveis!$G$14</f>
        <v>-4.5802396619361356E-2</v>
      </c>
    </row>
    <row r="375" spans="2:49" x14ac:dyDescent="0.3">
      <c r="B375" s="30">
        <v>42660</v>
      </c>
      <c r="C375" s="24">
        <v>10529.074023600002</v>
      </c>
      <c r="D375" s="23">
        <f t="shared" si="12"/>
        <v>-1.225272287592738E-2</v>
      </c>
      <c r="E375" s="26">
        <f t="shared" si="11"/>
        <v>-1.225272287592738E-2</v>
      </c>
      <c r="I375" s="22"/>
      <c r="AU375" s="327">
        <f>Variáveis!$G$15</f>
        <v>1.4237607337651301E-3</v>
      </c>
      <c r="AV375" s="327">
        <f>AU375+2.576*Variáveis!$G$14</f>
        <v>4.8649918086891612E-2</v>
      </c>
      <c r="AW375" s="327">
        <f>AU375-2.576*Variáveis!$G$14</f>
        <v>-4.5802396619361356E-2</v>
      </c>
    </row>
    <row r="376" spans="2:49" x14ac:dyDescent="0.3">
      <c r="B376" s="30">
        <v>42667</v>
      </c>
      <c r="C376" s="24">
        <v>10585.8539064</v>
      </c>
      <c r="D376" s="23">
        <f t="shared" si="12"/>
        <v>5.3926758110667272E-3</v>
      </c>
      <c r="E376" s="26">
        <f t="shared" si="11"/>
        <v>5.3926758110667272E-3</v>
      </c>
      <c r="I376" s="22"/>
      <c r="AU376" s="327">
        <f>Variáveis!$G$15</f>
        <v>1.4237607337651301E-3</v>
      </c>
      <c r="AV376" s="327">
        <f>AU376+2.576*Variáveis!$G$14</f>
        <v>4.8649918086891612E-2</v>
      </c>
      <c r="AW376" s="327">
        <f>AU376-2.576*Variáveis!$G$14</f>
        <v>-4.5802396619361356E-2</v>
      </c>
    </row>
    <row r="377" spans="2:49" x14ac:dyDescent="0.3">
      <c r="B377" s="30">
        <v>42674</v>
      </c>
      <c r="C377" s="24">
        <v>10507.990039</v>
      </c>
      <c r="D377" s="23">
        <f t="shared" si="12"/>
        <v>-7.3554640077664324E-3</v>
      </c>
      <c r="E377" s="26">
        <f t="shared" si="11"/>
        <v>-7.3554640077664324E-3</v>
      </c>
      <c r="I377" s="22"/>
      <c r="AU377" s="327">
        <f>Variáveis!$G$15</f>
        <v>1.4237607337651301E-3</v>
      </c>
      <c r="AV377" s="327">
        <f>AU377+2.576*Variáveis!$G$14</f>
        <v>4.8649918086891612E-2</v>
      </c>
      <c r="AW377" s="327">
        <f>AU377-2.576*Variáveis!$G$14</f>
        <v>-4.5802396619361356E-2</v>
      </c>
    </row>
    <row r="378" spans="2:49" x14ac:dyDescent="0.3">
      <c r="B378" s="30">
        <v>42681</v>
      </c>
      <c r="C378" s="24">
        <v>10369.1398436</v>
      </c>
      <c r="D378" s="23">
        <f t="shared" si="12"/>
        <v>-1.3213773032203391E-2</v>
      </c>
      <c r="E378" s="26">
        <f t="shared" si="11"/>
        <v>-1.3213773032203391E-2</v>
      </c>
      <c r="I378" s="22"/>
      <c r="AU378" s="327">
        <f>Variáveis!$G$15</f>
        <v>1.4237607337651301E-3</v>
      </c>
      <c r="AV378" s="327">
        <f>AU378+2.576*Variáveis!$G$14</f>
        <v>4.8649918086891612E-2</v>
      </c>
      <c r="AW378" s="327">
        <f>AU378-2.576*Variáveis!$G$14</f>
        <v>-4.5802396619361356E-2</v>
      </c>
    </row>
    <row r="379" spans="2:49" x14ac:dyDescent="0.3">
      <c r="B379" s="30">
        <v>42688</v>
      </c>
      <c r="C379" s="24">
        <v>10637.877929400001</v>
      </c>
      <c r="D379" s="23">
        <f t="shared" si="12"/>
        <v>2.5917104972392746E-2</v>
      </c>
      <c r="E379" s="26">
        <f t="shared" si="11"/>
        <v>2.5917104972392746E-2</v>
      </c>
      <c r="I379" s="22"/>
      <c r="AU379" s="327">
        <f>Variáveis!$G$15</f>
        <v>1.4237607337651301E-3</v>
      </c>
      <c r="AV379" s="327">
        <f>AU379+2.576*Variáveis!$G$14</f>
        <v>4.8649918086891612E-2</v>
      </c>
      <c r="AW379" s="327">
        <f>AU379-2.576*Variáveis!$G$14</f>
        <v>-4.5802396619361356E-2</v>
      </c>
    </row>
    <row r="380" spans="2:49" x14ac:dyDescent="0.3">
      <c r="B380" s="30">
        <v>42695</v>
      </c>
      <c r="C380" s="24">
        <v>10737.273828399999</v>
      </c>
      <c r="D380" s="23">
        <f t="shared" si="12"/>
        <v>9.3435833405548507E-3</v>
      </c>
      <c r="E380" s="26">
        <f t="shared" si="11"/>
        <v>9.3435833405548507E-3</v>
      </c>
      <c r="I380" s="22"/>
      <c r="AU380" s="327">
        <f>Variáveis!$G$15</f>
        <v>1.4237607337651301E-3</v>
      </c>
      <c r="AV380" s="327">
        <f>AU380+2.576*Variáveis!$G$14</f>
        <v>4.8649918086891612E-2</v>
      </c>
      <c r="AW380" s="327">
        <f>AU380-2.576*Variáveis!$G$14</f>
        <v>-4.5802396619361356E-2</v>
      </c>
    </row>
    <row r="381" spans="2:49" x14ac:dyDescent="0.3">
      <c r="B381" s="30">
        <v>42702</v>
      </c>
      <c r="C381" s="24">
        <v>10835.699951500001</v>
      </c>
      <c r="D381" s="23">
        <f t="shared" si="12"/>
        <v>9.1667703248534682E-3</v>
      </c>
      <c r="E381" s="26">
        <f t="shared" si="11"/>
        <v>9.1667703248534682E-3</v>
      </c>
      <c r="I381" s="22"/>
      <c r="AU381" s="327">
        <f>Variáveis!$G$15</f>
        <v>1.4237607337651301E-3</v>
      </c>
      <c r="AV381" s="327">
        <f>AU381+2.576*Variáveis!$G$14</f>
        <v>4.8649918086891612E-2</v>
      </c>
      <c r="AW381" s="327">
        <f>AU381-2.576*Variáveis!$G$14</f>
        <v>-4.5802396619361356E-2</v>
      </c>
    </row>
    <row r="382" spans="2:49" x14ac:dyDescent="0.3">
      <c r="B382" s="30">
        <v>42709</v>
      </c>
      <c r="C382" s="24">
        <v>10846.9261718</v>
      </c>
      <c r="D382" s="23">
        <f t="shared" si="12"/>
        <v>1.0360401589419865E-3</v>
      </c>
      <c r="E382" s="26">
        <f t="shared" si="11"/>
        <v>1.0360401589419865E-3</v>
      </c>
      <c r="I382" s="22"/>
      <c r="AU382" s="327">
        <f>Variáveis!$G$15</f>
        <v>1.4237607337651301E-3</v>
      </c>
      <c r="AV382" s="327">
        <f>AU382+2.576*Variáveis!$G$14</f>
        <v>4.8649918086891612E-2</v>
      </c>
      <c r="AW382" s="327">
        <f>AU382-2.576*Variáveis!$G$14</f>
        <v>-4.5802396619361356E-2</v>
      </c>
    </row>
    <row r="383" spans="2:49" x14ac:dyDescent="0.3">
      <c r="B383" s="30">
        <v>42716</v>
      </c>
      <c r="C383" s="24">
        <v>11120.8841796</v>
      </c>
      <c r="D383" s="23">
        <f t="shared" si="12"/>
        <v>2.5256741261154625E-2</v>
      </c>
      <c r="E383" s="26">
        <f t="shared" si="11"/>
        <v>2.5256741261154625E-2</v>
      </c>
      <c r="I383" s="22"/>
      <c r="AU383" s="327">
        <f>Variáveis!$G$15</f>
        <v>1.4237607337651301E-3</v>
      </c>
      <c r="AV383" s="327">
        <f>AU383+2.576*Variáveis!$G$14</f>
        <v>4.8649918086891612E-2</v>
      </c>
      <c r="AW383" s="327">
        <f>AU383-2.576*Variáveis!$G$14</f>
        <v>-4.5802396619361356E-2</v>
      </c>
    </row>
    <row r="384" spans="2:49" x14ac:dyDescent="0.3">
      <c r="B384" s="30">
        <v>42723</v>
      </c>
      <c r="C384" s="24">
        <v>11144.2978516</v>
      </c>
      <c r="D384" s="23">
        <f t="shared" si="12"/>
        <v>2.1053786391329599E-3</v>
      </c>
      <c r="E384" s="26">
        <f t="shared" si="11"/>
        <v>2.1053786391329599E-3</v>
      </c>
      <c r="I384" s="22"/>
      <c r="AU384" s="327">
        <f>Variáveis!$G$15</f>
        <v>1.4237607337651301E-3</v>
      </c>
      <c r="AV384" s="327">
        <f>AU384+2.576*Variáveis!$G$14</f>
        <v>4.8649918086891612E-2</v>
      </c>
      <c r="AW384" s="327">
        <f>AU384-2.576*Variáveis!$G$14</f>
        <v>-4.5802396619361356E-2</v>
      </c>
    </row>
    <row r="385" spans="2:49" x14ac:dyDescent="0.3">
      <c r="B385" s="30">
        <v>42730</v>
      </c>
      <c r="C385" s="24">
        <v>11139.425049000001</v>
      </c>
      <c r="D385" s="23">
        <f t="shared" si="12"/>
        <v>-4.3724626395369448E-4</v>
      </c>
      <c r="E385" s="26">
        <f t="shared" si="11"/>
        <v>-4.3724626395369448E-4</v>
      </c>
      <c r="I385" s="22"/>
      <c r="AU385" s="327">
        <f>Variáveis!$G$15</f>
        <v>1.4237607337651301E-3</v>
      </c>
      <c r="AV385" s="327">
        <f>AU385+2.576*Variáveis!$G$14</f>
        <v>4.8649918086891612E-2</v>
      </c>
      <c r="AW385" s="327">
        <f>AU385-2.576*Variáveis!$G$14</f>
        <v>-4.5802396619361356E-2</v>
      </c>
    </row>
    <row r="386" spans="2:49" x14ac:dyDescent="0.3">
      <c r="B386" s="30">
        <v>42737</v>
      </c>
      <c r="C386" s="24">
        <v>11084.127685749998</v>
      </c>
      <c r="D386" s="23">
        <f t="shared" si="12"/>
        <v>-4.964112869987658E-3</v>
      </c>
      <c r="E386" s="26">
        <f t="shared" si="11"/>
        <v>-4.964112869987658E-3</v>
      </c>
      <c r="I386" s="22"/>
      <c r="AU386" s="327">
        <f>Variáveis!$G$15</f>
        <v>1.4237607337651301E-3</v>
      </c>
      <c r="AV386" s="327">
        <f>AU386+2.576*Variáveis!$G$14</f>
        <v>4.8649918086891612E-2</v>
      </c>
      <c r="AW386" s="327">
        <f>AU386-2.576*Variáveis!$G$14</f>
        <v>-4.5802396619361356E-2</v>
      </c>
    </row>
    <row r="387" spans="2:49" x14ac:dyDescent="0.3">
      <c r="B387" s="30">
        <v>42744</v>
      </c>
      <c r="C387" s="24">
        <v>11211.1980468</v>
      </c>
      <c r="D387" s="23">
        <f t="shared" si="12"/>
        <v>1.1464173334394756E-2</v>
      </c>
      <c r="E387" s="26">
        <f t="shared" si="11"/>
        <v>1.1464173334394756E-2</v>
      </c>
      <c r="I387" s="22"/>
      <c r="AU387" s="327">
        <f>Variáveis!$G$15</f>
        <v>1.4237607337651301E-3</v>
      </c>
      <c r="AV387" s="327">
        <f>AU387+2.576*Variáveis!$G$14</f>
        <v>4.8649918086891612E-2</v>
      </c>
      <c r="AW387" s="327">
        <f>AU387-2.576*Variáveis!$G$14</f>
        <v>-4.5802396619361356E-2</v>
      </c>
    </row>
    <row r="388" spans="2:49" x14ac:dyDescent="0.3">
      <c r="B388" s="30">
        <v>42751</v>
      </c>
      <c r="C388" s="24">
        <v>11210.357666</v>
      </c>
      <c r="D388" s="23">
        <f t="shared" si="12"/>
        <v>-7.4959054018330917E-5</v>
      </c>
      <c r="E388" s="26">
        <f t="shared" si="11"/>
        <v>-7.4959054018330917E-5</v>
      </c>
      <c r="I388" s="22"/>
      <c r="AU388" s="327">
        <f>Variáveis!$G$15</f>
        <v>1.4237607337651301E-3</v>
      </c>
      <c r="AV388" s="327">
        <f>AU388+2.576*Variáveis!$G$14</f>
        <v>4.8649918086891612E-2</v>
      </c>
      <c r="AW388" s="327">
        <f>AU388-2.576*Variáveis!$G$14</f>
        <v>-4.5802396619361356E-2</v>
      </c>
    </row>
    <row r="389" spans="2:49" x14ac:dyDescent="0.3">
      <c r="B389" s="30">
        <v>42758</v>
      </c>
      <c r="C389" s="24">
        <v>11180.929882599999</v>
      </c>
      <c r="D389" s="23">
        <f t="shared" si="12"/>
        <v>-2.6250530337004196E-3</v>
      </c>
      <c r="E389" s="26">
        <f t="shared" si="11"/>
        <v>-2.6250530337004196E-3</v>
      </c>
      <c r="I389" s="22"/>
      <c r="AU389" s="327">
        <f>Variáveis!$G$15</f>
        <v>1.4237607337651301E-3</v>
      </c>
      <c r="AV389" s="327">
        <f>AU389+2.576*Variáveis!$G$14</f>
        <v>4.8649918086891612E-2</v>
      </c>
      <c r="AW389" s="327">
        <f>AU389-2.576*Variáveis!$G$14</f>
        <v>-4.5802396619361356E-2</v>
      </c>
    </row>
    <row r="390" spans="2:49" x14ac:dyDescent="0.3">
      <c r="B390" s="30">
        <v>42765</v>
      </c>
      <c r="C390" s="24">
        <v>11277.976171799999</v>
      </c>
      <c r="D390" s="23">
        <f t="shared" si="12"/>
        <v>8.6796259541011E-3</v>
      </c>
      <c r="E390" s="26">
        <f t="shared" si="11"/>
        <v>8.6796259541011E-3</v>
      </c>
      <c r="I390" s="22"/>
      <c r="AU390" s="327">
        <f>Variáveis!$G$15</f>
        <v>1.4237607337651301E-3</v>
      </c>
      <c r="AV390" s="327">
        <f>AU390+2.576*Variáveis!$G$14</f>
        <v>4.8649918086891612E-2</v>
      </c>
      <c r="AW390" s="327">
        <f>AU390-2.576*Variáveis!$G$14</f>
        <v>-4.5802396619361356E-2</v>
      </c>
    </row>
    <row r="391" spans="2:49" x14ac:dyDescent="0.3">
      <c r="B391" s="30">
        <v>42772</v>
      </c>
      <c r="C391" s="24">
        <v>11244.088085800002</v>
      </c>
      <c r="D391" s="23">
        <f t="shared" si="12"/>
        <v>-3.0048020570155876E-3</v>
      </c>
      <c r="E391" s="26">
        <f t="shared" si="11"/>
        <v>-3.0048020570155876E-3</v>
      </c>
      <c r="I391" s="22"/>
      <c r="AU391" s="327">
        <f>Variáveis!$G$15</f>
        <v>1.4237607337651301E-3</v>
      </c>
      <c r="AV391" s="327">
        <f>AU391+2.576*Variáveis!$G$14</f>
        <v>4.8649918086891612E-2</v>
      </c>
      <c r="AW391" s="327">
        <f>AU391-2.576*Variáveis!$G$14</f>
        <v>-4.5802396619361356E-2</v>
      </c>
    </row>
    <row r="392" spans="2:49" x14ac:dyDescent="0.3">
      <c r="B392" s="30">
        <v>42779</v>
      </c>
      <c r="C392" s="24">
        <v>11326.9017582</v>
      </c>
      <c r="D392" s="23">
        <f t="shared" si="12"/>
        <v>7.3650857026441585E-3</v>
      </c>
      <c r="E392" s="26">
        <f t="shared" si="11"/>
        <v>7.3650857026441585E-3</v>
      </c>
      <c r="I392" s="22"/>
      <c r="AU392" s="327">
        <f>Variáveis!$G$15</f>
        <v>1.4237607337651301E-3</v>
      </c>
      <c r="AV392" s="327">
        <f>AU392+2.576*Variáveis!$G$14</f>
        <v>4.8649918086891612E-2</v>
      </c>
      <c r="AW392" s="327">
        <f>AU392-2.576*Variáveis!$G$14</f>
        <v>-4.5802396619361356E-2</v>
      </c>
    </row>
    <row r="393" spans="2:49" x14ac:dyDescent="0.3">
      <c r="B393" s="30">
        <v>42786</v>
      </c>
      <c r="C393" s="24">
        <v>11499.5927735</v>
      </c>
      <c r="D393" s="23">
        <f t="shared" si="12"/>
        <v>1.5246094561999879E-2</v>
      </c>
      <c r="E393" s="26">
        <f t="shared" si="11"/>
        <v>1.5246094561999879E-2</v>
      </c>
      <c r="I393" s="22"/>
      <c r="AU393" s="327">
        <f>Variáveis!$G$15</f>
        <v>1.4237607337651301E-3</v>
      </c>
      <c r="AV393" s="327">
        <f>AU393+2.576*Variáveis!$G$14</f>
        <v>4.8649918086891612E-2</v>
      </c>
      <c r="AW393" s="327">
        <f>AU393-2.576*Variáveis!$G$14</f>
        <v>-4.5802396619361356E-2</v>
      </c>
    </row>
    <row r="394" spans="2:49" x14ac:dyDescent="0.3">
      <c r="B394" s="30">
        <v>42793</v>
      </c>
      <c r="C394" s="24">
        <v>11556.8439454</v>
      </c>
      <c r="D394" s="23">
        <f t="shared" si="12"/>
        <v>4.9785390689600639E-3</v>
      </c>
      <c r="E394" s="26">
        <f t="shared" si="11"/>
        <v>4.9785390689600639E-3</v>
      </c>
      <c r="I394" s="22"/>
      <c r="AU394" s="327">
        <f>Variáveis!$G$15</f>
        <v>1.4237607337651301E-3</v>
      </c>
      <c r="AV394" s="327">
        <f>AU394+2.576*Variáveis!$G$14</f>
        <v>4.8649918086891612E-2</v>
      </c>
      <c r="AW394" s="327">
        <f>AU394-2.576*Variáveis!$G$14</f>
        <v>-4.5802396619361356E-2</v>
      </c>
    </row>
    <row r="395" spans="2:49" x14ac:dyDescent="0.3">
      <c r="B395" s="30">
        <v>42800</v>
      </c>
      <c r="C395" s="24">
        <v>11579.135937399999</v>
      </c>
      <c r="D395" s="23">
        <f t="shared" si="12"/>
        <v>1.9288996291129124E-3</v>
      </c>
      <c r="E395" s="26">
        <f t="shared" si="11"/>
        <v>1.9288996291129124E-3</v>
      </c>
      <c r="I395" s="22"/>
      <c r="AU395" s="327">
        <f>Variáveis!$G$15</f>
        <v>1.4237607337651301E-3</v>
      </c>
      <c r="AV395" s="327">
        <f>AU395+2.576*Variáveis!$G$14</f>
        <v>4.8649918086891612E-2</v>
      </c>
      <c r="AW395" s="327">
        <f>AU395-2.576*Variáveis!$G$14</f>
        <v>-4.5802396619361356E-2</v>
      </c>
    </row>
    <row r="396" spans="2:49" x14ac:dyDescent="0.3">
      <c r="B396" s="30">
        <v>42807</v>
      </c>
      <c r="C396" s="24">
        <v>11486.474023600002</v>
      </c>
      <c r="D396" s="23">
        <f t="shared" si="12"/>
        <v>-8.0024895036169275E-3</v>
      </c>
      <c r="E396" s="26">
        <f t="shared" si="11"/>
        <v>-8.0024895036169275E-3</v>
      </c>
      <c r="I396" s="22"/>
      <c r="AU396" s="327">
        <f>Variáveis!$G$15</f>
        <v>1.4237607337651301E-3</v>
      </c>
      <c r="AV396" s="327">
        <f>AU396+2.576*Variáveis!$G$14</f>
        <v>4.8649918086891612E-2</v>
      </c>
      <c r="AW396" s="327">
        <f>AU396-2.576*Variáveis!$G$14</f>
        <v>-4.5802396619361356E-2</v>
      </c>
    </row>
    <row r="397" spans="2:49" x14ac:dyDescent="0.3">
      <c r="B397" s="30">
        <v>42814</v>
      </c>
      <c r="C397" s="24">
        <v>11559.1558594</v>
      </c>
      <c r="D397" s="23">
        <f t="shared" si="12"/>
        <v>6.3276019821807417E-3</v>
      </c>
      <c r="E397" s="26">
        <f t="shared" ref="E397:E460" si="13">IF(OR(D397&gt;($G$15+$G$16*$G$14),D397&lt;($G$15-$G$16*$G$14)),"",D397)</f>
        <v>6.3276019821807417E-3</v>
      </c>
      <c r="I397" s="22"/>
      <c r="AU397" s="327">
        <f>Variáveis!$G$15</f>
        <v>1.4237607337651301E-3</v>
      </c>
      <c r="AV397" s="327">
        <f>AU397+2.576*Variáveis!$G$14</f>
        <v>4.8649918086891612E-2</v>
      </c>
      <c r="AW397" s="327">
        <f>AU397-2.576*Variáveis!$G$14</f>
        <v>-4.5802396619361356E-2</v>
      </c>
    </row>
    <row r="398" spans="2:49" x14ac:dyDescent="0.3">
      <c r="B398" s="30">
        <v>42821</v>
      </c>
      <c r="C398" s="24">
        <v>11422.2458984</v>
      </c>
      <c r="D398" s="23">
        <f t="shared" si="12"/>
        <v>-1.1844287131803188E-2</v>
      </c>
      <c r="E398" s="26">
        <f t="shared" si="13"/>
        <v>-1.1844287131803188E-2</v>
      </c>
      <c r="I398" s="22"/>
      <c r="AU398" s="327">
        <f>Variáveis!$G$15</f>
        <v>1.4237607337651301E-3</v>
      </c>
      <c r="AV398" s="327">
        <f>AU398+2.576*Variáveis!$G$14</f>
        <v>4.8649918086891612E-2</v>
      </c>
      <c r="AW398" s="327">
        <f>AU398-2.576*Variáveis!$G$14</f>
        <v>-4.5802396619361356E-2</v>
      </c>
    </row>
    <row r="399" spans="2:49" x14ac:dyDescent="0.3">
      <c r="B399" s="30">
        <v>42828</v>
      </c>
      <c r="C399" s="24">
        <v>11493.421875</v>
      </c>
      <c r="D399" s="23">
        <f t="shared" si="12"/>
        <v>6.2313469026236135E-3</v>
      </c>
      <c r="E399" s="26">
        <f t="shared" si="13"/>
        <v>6.2313469026236135E-3</v>
      </c>
      <c r="I399" s="22"/>
      <c r="AU399" s="327">
        <f>Variáveis!$G$15</f>
        <v>1.4237607337651301E-3</v>
      </c>
      <c r="AV399" s="327">
        <f>AU399+2.576*Variáveis!$G$14</f>
        <v>4.8649918086891612E-2</v>
      </c>
      <c r="AW399" s="327">
        <f>AU399-2.576*Variáveis!$G$14</f>
        <v>-4.5802396619361356E-2</v>
      </c>
    </row>
    <row r="400" spans="2:49" x14ac:dyDescent="0.3">
      <c r="B400" s="30">
        <v>42835</v>
      </c>
      <c r="C400" s="24">
        <v>11452.222070400001</v>
      </c>
      <c r="D400" s="23">
        <f t="shared" si="12"/>
        <v>-3.5846421586259725E-3</v>
      </c>
      <c r="E400" s="26">
        <f t="shared" si="13"/>
        <v>-3.5846421586259725E-3</v>
      </c>
      <c r="I400" s="22"/>
      <c r="AU400" s="327">
        <f>Variáveis!$G$15</f>
        <v>1.4237607337651301E-3</v>
      </c>
      <c r="AV400" s="327">
        <f>AU400+2.576*Variáveis!$G$14</f>
        <v>4.8649918086891612E-2</v>
      </c>
      <c r="AW400" s="327">
        <f>AU400-2.576*Variáveis!$G$14</f>
        <v>-4.5802396619361356E-2</v>
      </c>
    </row>
    <row r="401" spans="2:49" x14ac:dyDescent="0.3">
      <c r="B401" s="30">
        <v>42842</v>
      </c>
      <c r="C401" s="24">
        <v>11412.100097499999</v>
      </c>
      <c r="D401" s="23">
        <f t="shared" si="12"/>
        <v>-3.5034225369855454E-3</v>
      </c>
      <c r="E401" s="26">
        <f t="shared" si="13"/>
        <v>-3.5034225369855454E-3</v>
      </c>
      <c r="I401" s="22"/>
      <c r="AU401" s="327">
        <f>Variáveis!$G$15</f>
        <v>1.4237607337651301E-3</v>
      </c>
      <c r="AV401" s="327">
        <f>AU401+2.576*Variáveis!$G$14</f>
        <v>4.8649918086891612E-2</v>
      </c>
      <c r="AW401" s="327">
        <f>AU401-2.576*Variáveis!$G$14</f>
        <v>-4.5802396619361356E-2</v>
      </c>
    </row>
    <row r="402" spans="2:49" x14ac:dyDescent="0.3">
      <c r="B402" s="30">
        <v>42849</v>
      </c>
      <c r="C402" s="24">
        <v>11413.7660156</v>
      </c>
      <c r="D402" s="23">
        <f t="shared" si="12"/>
        <v>1.4597822361950286E-4</v>
      </c>
      <c r="E402" s="26">
        <f t="shared" si="13"/>
        <v>1.4597822361950286E-4</v>
      </c>
      <c r="I402" s="22"/>
      <c r="AU402" s="327">
        <f>Variáveis!$G$15</f>
        <v>1.4237607337651301E-3</v>
      </c>
      <c r="AV402" s="327">
        <f>AU402+2.576*Variáveis!$G$14</f>
        <v>4.8649918086891612E-2</v>
      </c>
      <c r="AW402" s="327">
        <f>AU402-2.576*Variáveis!$G$14</f>
        <v>-4.5802396619361356E-2</v>
      </c>
    </row>
    <row r="403" spans="2:49" x14ac:dyDescent="0.3">
      <c r="B403" s="30">
        <v>42856</v>
      </c>
      <c r="C403" s="24">
        <v>11569.456054400001</v>
      </c>
      <c r="D403" s="23">
        <f t="shared" si="12"/>
        <v>1.3640549367072152E-2</v>
      </c>
      <c r="E403" s="26">
        <f t="shared" si="13"/>
        <v>1.3640549367072152E-2</v>
      </c>
      <c r="I403" s="22"/>
      <c r="AU403" s="327">
        <f>Variáveis!$G$15</f>
        <v>1.4237607337651301E-3</v>
      </c>
      <c r="AV403" s="327">
        <f>AU403+2.576*Variáveis!$G$14</f>
        <v>4.8649918086891612E-2</v>
      </c>
      <c r="AW403" s="327">
        <f>AU403-2.576*Variáveis!$G$14</f>
        <v>-4.5802396619361356E-2</v>
      </c>
    </row>
    <row r="404" spans="2:49" x14ac:dyDescent="0.3">
      <c r="B404" s="30">
        <v>42863</v>
      </c>
      <c r="C404" s="24">
        <v>11565.308008000002</v>
      </c>
      <c r="D404" s="23">
        <f t="shared" si="12"/>
        <v>-3.5853426301934999E-4</v>
      </c>
      <c r="E404" s="26">
        <f t="shared" si="13"/>
        <v>-3.5853426301934999E-4</v>
      </c>
      <c r="I404" s="22"/>
      <c r="AU404" s="327">
        <f>Variáveis!$G$15</f>
        <v>1.4237607337651301E-3</v>
      </c>
      <c r="AV404" s="327">
        <f>AU404+2.576*Variáveis!$G$14</f>
        <v>4.8649918086891612E-2</v>
      </c>
      <c r="AW404" s="327">
        <f>AU404-2.576*Variáveis!$G$14</f>
        <v>-4.5802396619361356E-2</v>
      </c>
    </row>
    <row r="405" spans="2:49" x14ac:dyDescent="0.3">
      <c r="B405" s="30">
        <v>42870</v>
      </c>
      <c r="C405" s="24">
        <v>11578.277929600003</v>
      </c>
      <c r="D405" s="23">
        <f t="shared" si="12"/>
        <v>1.1214505995889024E-3</v>
      </c>
      <c r="E405" s="26">
        <f t="shared" si="13"/>
        <v>1.1214505995889024E-3</v>
      </c>
      <c r="I405" s="22"/>
      <c r="AU405" s="327">
        <f>Variáveis!$G$15</f>
        <v>1.4237607337651301E-3</v>
      </c>
      <c r="AV405" s="327">
        <f>AU405+2.576*Variáveis!$G$14</f>
        <v>4.8649918086891612E-2</v>
      </c>
      <c r="AW405" s="327">
        <f>AU405-2.576*Variáveis!$G$14</f>
        <v>-4.5802396619361356E-2</v>
      </c>
    </row>
    <row r="406" spans="2:49" x14ac:dyDescent="0.3">
      <c r="B406" s="30">
        <v>42877</v>
      </c>
      <c r="C406" s="24">
        <v>11518.3960936</v>
      </c>
      <c r="D406" s="23">
        <f t="shared" si="12"/>
        <v>-5.1719121240745292E-3</v>
      </c>
      <c r="E406" s="26">
        <f t="shared" si="13"/>
        <v>-5.1719121240745292E-3</v>
      </c>
      <c r="I406" s="22"/>
      <c r="AU406" s="327">
        <f>Variáveis!$G$15</f>
        <v>1.4237607337651301E-3</v>
      </c>
      <c r="AV406" s="327">
        <f>AU406+2.576*Variáveis!$G$14</f>
        <v>4.8649918086891612E-2</v>
      </c>
      <c r="AW406" s="327">
        <f>AU406-2.576*Variáveis!$G$14</f>
        <v>-4.5802396619361356E-2</v>
      </c>
    </row>
    <row r="407" spans="2:49" x14ac:dyDescent="0.3">
      <c r="B407" s="30">
        <v>42884</v>
      </c>
      <c r="C407" s="24">
        <v>11624.255127</v>
      </c>
      <c r="D407" s="23">
        <f t="shared" si="12"/>
        <v>9.1904317701678728E-3</v>
      </c>
      <c r="E407" s="26">
        <f t="shared" si="13"/>
        <v>9.1904317701678728E-3</v>
      </c>
      <c r="I407" s="22"/>
      <c r="AU407" s="327">
        <f>Variáveis!$G$15</f>
        <v>1.4237607337651301E-3</v>
      </c>
      <c r="AV407" s="327">
        <f>AU407+2.576*Variáveis!$G$14</f>
        <v>4.8649918086891612E-2</v>
      </c>
      <c r="AW407" s="327">
        <f>AU407-2.576*Variáveis!$G$14</f>
        <v>-4.5802396619361356E-2</v>
      </c>
    </row>
    <row r="408" spans="2:49" x14ac:dyDescent="0.3">
      <c r="B408" s="30">
        <v>42891</v>
      </c>
      <c r="C408" s="24">
        <v>11662.301952999998</v>
      </c>
      <c r="D408" s="23">
        <f t="shared" si="12"/>
        <v>3.2730549686255106E-3</v>
      </c>
      <c r="E408" s="26">
        <f t="shared" si="13"/>
        <v>3.2730549686255106E-3</v>
      </c>
      <c r="I408" s="22"/>
      <c r="AU408" s="327">
        <f>Variáveis!$G$15</f>
        <v>1.4237607337651301E-3</v>
      </c>
      <c r="AV408" s="327">
        <f>AU408+2.576*Variáveis!$G$14</f>
        <v>4.8649918086891612E-2</v>
      </c>
      <c r="AW408" s="327">
        <f>AU408-2.576*Variáveis!$G$14</f>
        <v>-4.5802396619361356E-2</v>
      </c>
    </row>
    <row r="409" spans="2:49" x14ac:dyDescent="0.3">
      <c r="B409" s="30">
        <v>42898</v>
      </c>
      <c r="C409" s="24">
        <v>11701.866211</v>
      </c>
      <c r="D409" s="23">
        <f t="shared" si="12"/>
        <v>3.3924913074150354E-3</v>
      </c>
      <c r="E409" s="26">
        <f t="shared" si="13"/>
        <v>3.3924913074150354E-3</v>
      </c>
      <c r="I409" s="22"/>
      <c r="AU409" s="327">
        <f>Variáveis!$G$15</f>
        <v>1.4237607337651301E-3</v>
      </c>
      <c r="AV409" s="327">
        <f>AU409+2.576*Variáveis!$G$14</f>
        <v>4.8649918086891612E-2</v>
      </c>
      <c r="AW409" s="327">
        <f>AU409-2.576*Variáveis!$G$14</f>
        <v>-4.5802396619361356E-2</v>
      </c>
    </row>
    <row r="410" spans="2:49" x14ac:dyDescent="0.3">
      <c r="B410" s="30">
        <v>42905</v>
      </c>
      <c r="C410" s="24">
        <v>11784.495702999999</v>
      </c>
      <c r="D410" s="23">
        <f t="shared" si="12"/>
        <v>7.0612234416356223E-3</v>
      </c>
      <c r="E410" s="26">
        <f t="shared" si="13"/>
        <v>7.0612234416356223E-3</v>
      </c>
      <c r="I410" s="22"/>
      <c r="AU410" s="327">
        <f>Variáveis!$G$15</f>
        <v>1.4237607337651301E-3</v>
      </c>
      <c r="AV410" s="327">
        <f>AU410+2.576*Variáveis!$G$14</f>
        <v>4.8649918086891612E-2</v>
      </c>
      <c r="AW410" s="327">
        <f>AU410-2.576*Variáveis!$G$14</f>
        <v>-4.5802396619361356E-2</v>
      </c>
    </row>
    <row r="411" spans="2:49" x14ac:dyDescent="0.3">
      <c r="B411" s="30">
        <v>42912</v>
      </c>
      <c r="C411" s="24">
        <v>11727.962109199998</v>
      </c>
      <c r="D411" s="23">
        <f t="shared" si="12"/>
        <v>-4.7972857918399114E-3</v>
      </c>
      <c r="E411" s="26">
        <f t="shared" si="13"/>
        <v>-4.7972857918399114E-3</v>
      </c>
      <c r="I411" s="22"/>
      <c r="AU411" s="327">
        <f>Variáveis!$G$15</f>
        <v>1.4237607337651301E-3</v>
      </c>
      <c r="AV411" s="327">
        <f>AU411+2.576*Variáveis!$G$14</f>
        <v>4.8649918086891612E-2</v>
      </c>
      <c r="AW411" s="327">
        <f>AU411-2.576*Variáveis!$G$14</f>
        <v>-4.5802396619361356E-2</v>
      </c>
    </row>
    <row r="412" spans="2:49" x14ac:dyDescent="0.3">
      <c r="B412" s="30">
        <v>42919</v>
      </c>
      <c r="C412" s="24">
        <v>11773.424023599999</v>
      </c>
      <c r="D412" s="23">
        <f t="shared" si="12"/>
        <v>3.8763694814751837E-3</v>
      </c>
      <c r="E412" s="26">
        <f t="shared" si="13"/>
        <v>3.8763694814751837E-3</v>
      </c>
      <c r="I412" s="22"/>
      <c r="AU412" s="327">
        <f>Variáveis!$G$15</f>
        <v>1.4237607337651301E-3</v>
      </c>
      <c r="AV412" s="327">
        <f>AU412+2.576*Variáveis!$G$14</f>
        <v>4.8649918086891612E-2</v>
      </c>
      <c r="AW412" s="327">
        <f>AU412-2.576*Variáveis!$G$14</f>
        <v>-4.5802396619361356E-2</v>
      </c>
    </row>
    <row r="413" spans="2:49" x14ac:dyDescent="0.3">
      <c r="B413" s="30">
        <v>42926</v>
      </c>
      <c r="C413" s="24">
        <v>11754.172607500001</v>
      </c>
      <c r="D413" s="23">
        <f t="shared" si="12"/>
        <v>-1.6351586472557189E-3</v>
      </c>
      <c r="E413" s="26">
        <f t="shared" si="13"/>
        <v>-1.6351586472557189E-3</v>
      </c>
      <c r="AU413" s="327">
        <f>Variáveis!$G$15</f>
        <v>1.4237607337651301E-3</v>
      </c>
      <c r="AV413" s="327">
        <f>AU413+2.576*Variáveis!$G$14</f>
        <v>4.8649918086891612E-2</v>
      </c>
      <c r="AW413" s="327">
        <f>AU413-2.576*Variáveis!$G$14</f>
        <v>-4.5802396619361356E-2</v>
      </c>
    </row>
    <row r="414" spans="2:49" x14ac:dyDescent="0.3">
      <c r="B414" s="30">
        <v>42933</v>
      </c>
      <c r="C414" s="24">
        <v>11840.621875000001</v>
      </c>
      <c r="D414" s="23">
        <f t="shared" ref="D414:D477" si="14">C414/C413-1</f>
        <v>7.3547726740748054E-3</v>
      </c>
      <c r="E414" s="26">
        <f t="shared" si="13"/>
        <v>7.3547726740748054E-3</v>
      </c>
      <c r="AU414" s="327">
        <f>Variáveis!$G$15</f>
        <v>1.4237607337651301E-3</v>
      </c>
      <c r="AV414" s="327">
        <f>AU414+2.576*Variáveis!$G$14</f>
        <v>4.8649918086891612E-2</v>
      </c>
      <c r="AW414" s="327">
        <f>AU414-2.576*Variáveis!$G$14</f>
        <v>-4.5802396619361356E-2</v>
      </c>
    </row>
    <row r="415" spans="2:49" x14ac:dyDescent="0.3">
      <c r="B415" s="30">
        <v>42940</v>
      </c>
      <c r="C415" s="24">
        <v>11918.511913999999</v>
      </c>
      <c r="D415" s="23">
        <f t="shared" si="14"/>
        <v>6.5782050826614924E-3</v>
      </c>
      <c r="E415" s="26">
        <f t="shared" si="13"/>
        <v>6.5782050826614924E-3</v>
      </c>
      <c r="AU415" s="327">
        <f>Variáveis!$G$15</f>
        <v>1.4237607337651301E-3</v>
      </c>
      <c r="AV415" s="327">
        <f>AU415+2.576*Variáveis!$G$14</f>
        <v>4.8649918086891612E-2</v>
      </c>
      <c r="AW415" s="327">
        <f>AU415-2.576*Variáveis!$G$14</f>
        <v>-4.5802396619361356E-2</v>
      </c>
    </row>
    <row r="416" spans="2:49" x14ac:dyDescent="0.3">
      <c r="B416" s="30">
        <v>42947</v>
      </c>
      <c r="C416" s="24">
        <v>11963.244140800001</v>
      </c>
      <c r="D416" s="23">
        <f t="shared" si="14"/>
        <v>3.753172134472349E-3</v>
      </c>
      <c r="E416" s="26">
        <f t="shared" si="13"/>
        <v>3.753172134472349E-3</v>
      </c>
      <c r="AU416" s="327">
        <f>Variáveis!$G$15</f>
        <v>1.4237607337651301E-3</v>
      </c>
      <c r="AV416" s="327">
        <f>AU416+2.576*Variáveis!$G$14</f>
        <v>4.8649918086891612E-2</v>
      </c>
      <c r="AW416" s="327">
        <f>AU416-2.576*Variáveis!$G$14</f>
        <v>-4.5802396619361356E-2</v>
      </c>
    </row>
    <row r="417" spans="2:49" x14ac:dyDescent="0.3">
      <c r="B417" s="30">
        <v>42954</v>
      </c>
      <c r="C417" s="24">
        <v>11981.7136716</v>
      </c>
      <c r="D417" s="23">
        <f t="shared" si="14"/>
        <v>1.5438563806460248E-3</v>
      </c>
      <c r="E417" s="26">
        <f t="shared" si="13"/>
        <v>1.5438563806460248E-3</v>
      </c>
      <c r="AU417" s="327">
        <f>Variáveis!$G$15</f>
        <v>1.4237607337651301E-3</v>
      </c>
      <c r="AV417" s="327">
        <f>AU417+2.576*Variáveis!$G$14</f>
        <v>4.8649918086891612E-2</v>
      </c>
      <c r="AW417" s="327">
        <f>AU417-2.576*Variáveis!$G$14</f>
        <v>-4.5802396619361356E-2</v>
      </c>
    </row>
    <row r="418" spans="2:49" x14ac:dyDescent="0.3">
      <c r="B418" s="30">
        <v>42961</v>
      </c>
      <c r="C418" s="24">
        <v>11854.0617188</v>
      </c>
      <c r="D418" s="23">
        <f t="shared" si="14"/>
        <v>-1.0653897789476563E-2</v>
      </c>
      <c r="E418" s="26">
        <f t="shared" si="13"/>
        <v>-1.0653897789476563E-2</v>
      </c>
      <c r="AU418" s="327">
        <f>Variáveis!$G$15</f>
        <v>1.4237607337651301E-3</v>
      </c>
      <c r="AV418" s="327">
        <f>AU418+2.576*Variáveis!$G$14</f>
        <v>4.8649918086891612E-2</v>
      </c>
      <c r="AW418" s="327">
        <f>AU418-2.576*Variáveis!$G$14</f>
        <v>-4.5802396619361356E-2</v>
      </c>
    </row>
    <row r="419" spans="2:49" x14ac:dyDescent="0.3">
      <c r="B419" s="30">
        <v>42968</v>
      </c>
      <c r="C419" s="24">
        <v>11768.832031399998</v>
      </c>
      <c r="D419" s="23">
        <f t="shared" si="14"/>
        <v>-7.1899142607660949E-3</v>
      </c>
      <c r="E419" s="26">
        <f t="shared" si="13"/>
        <v>-7.1899142607660949E-3</v>
      </c>
      <c r="AU419" s="327">
        <f>Variáveis!$G$15</f>
        <v>1.4237607337651301E-3</v>
      </c>
      <c r="AV419" s="327">
        <f>AU419+2.576*Variáveis!$G$14</f>
        <v>4.8649918086891612E-2</v>
      </c>
      <c r="AW419" s="327">
        <f>AU419-2.576*Variáveis!$G$14</f>
        <v>-4.5802396619361356E-2</v>
      </c>
    </row>
    <row r="420" spans="2:49" x14ac:dyDescent="0.3">
      <c r="B420" s="30">
        <v>42975</v>
      </c>
      <c r="C420" s="24">
        <v>11795.451953200001</v>
      </c>
      <c r="D420" s="23">
        <f t="shared" si="14"/>
        <v>2.2619000533765643E-3</v>
      </c>
      <c r="E420" s="26">
        <f t="shared" si="13"/>
        <v>2.2619000533765643E-3</v>
      </c>
      <c r="AU420" s="327">
        <f>Variáveis!$G$15</f>
        <v>1.4237607337651301E-3</v>
      </c>
      <c r="AV420" s="327">
        <f>AU420+2.576*Variáveis!$G$14</f>
        <v>4.8649918086891612E-2</v>
      </c>
      <c r="AW420" s="327">
        <f>AU420-2.576*Variáveis!$G$14</f>
        <v>-4.5802396619361356E-2</v>
      </c>
    </row>
    <row r="421" spans="2:49" x14ac:dyDescent="0.3">
      <c r="B421" s="30">
        <v>42982</v>
      </c>
      <c r="C421" s="24">
        <v>11847.680176</v>
      </c>
      <c r="D421" s="23">
        <f t="shared" si="14"/>
        <v>4.4278271834958804E-3</v>
      </c>
      <c r="E421" s="26">
        <f t="shared" si="13"/>
        <v>4.4278271834958804E-3</v>
      </c>
      <c r="AU421" s="327">
        <f>Variáveis!$G$15</f>
        <v>1.4237607337651301E-3</v>
      </c>
      <c r="AV421" s="327">
        <f>AU421+2.576*Variáveis!$G$14</f>
        <v>4.8649918086891612E-2</v>
      </c>
      <c r="AW421" s="327">
        <f>AU421-2.576*Variáveis!$G$14</f>
        <v>-4.5802396619361356E-2</v>
      </c>
    </row>
    <row r="422" spans="2:49" x14ac:dyDescent="0.3">
      <c r="B422" s="30">
        <v>42989</v>
      </c>
      <c r="C422" s="24">
        <v>11895.586132999999</v>
      </c>
      <c r="D422" s="23">
        <f t="shared" si="14"/>
        <v>4.0434883697353374E-3</v>
      </c>
      <c r="E422" s="26">
        <f t="shared" si="13"/>
        <v>4.0434883697353374E-3</v>
      </c>
      <c r="AU422" s="327">
        <f>Variáveis!$G$15</f>
        <v>1.4237607337651301E-3</v>
      </c>
      <c r="AV422" s="327">
        <f>AU422+2.576*Variáveis!$G$14</f>
        <v>4.8649918086891612E-2</v>
      </c>
      <c r="AW422" s="327">
        <f>AU422-2.576*Variáveis!$G$14</f>
        <v>-4.5802396619361356E-2</v>
      </c>
    </row>
    <row r="423" spans="2:49" x14ac:dyDescent="0.3">
      <c r="B423" s="30">
        <v>42996</v>
      </c>
      <c r="C423" s="24">
        <v>12073.301952999998</v>
      </c>
      <c r="D423" s="23">
        <f t="shared" si="14"/>
        <v>1.4939643832008409E-2</v>
      </c>
      <c r="E423" s="26">
        <f t="shared" si="13"/>
        <v>1.4939643832008409E-2</v>
      </c>
      <c r="AU423" s="327">
        <f>Variáveis!$G$15</f>
        <v>1.4237607337651301E-3</v>
      </c>
      <c r="AV423" s="327">
        <f>AU423+2.576*Variáveis!$G$14</f>
        <v>4.8649918086891612E-2</v>
      </c>
      <c r="AW423" s="327">
        <f>AU423-2.576*Variáveis!$G$14</f>
        <v>-4.5802396619361356E-2</v>
      </c>
    </row>
    <row r="424" spans="2:49" x14ac:dyDescent="0.3">
      <c r="B424" s="30">
        <v>43003</v>
      </c>
      <c r="C424" s="24">
        <v>12141.243945400001</v>
      </c>
      <c r="D424" s="23">
        <f t="shared" si="14"/>
        <v>5.6274573985222176E-3</v>
      </c>
      <c r="E424" s="26">
        <f t="shared" si="13"/>
        <v>5.6274573985222176E-3</v>
      </c>
      <c r="AU424" s="327">
        <f>Variáveis!$G$15</f>
        <v>1.4237607337651301E-3</v>
      </c>
      <c r="AV424" s="327">
        <f>AU424+2.576*Variáveis!$G$14</f>
        <v>4.8649918086891612E-2</v>
      </c>
      <c r="AW424" s="327">
        <f>AU424-2.576*Variáveis!$G$14</f>
        <v>-4.5802396619361356E-2</v>
      </c>
    </row>
    <row r="425" spans="2:49" x14ac:dyDescent="0.3">
      <c r="B425" s="30">
        <v>43010</v>
      </c>
      <c r="C425" s="24">
        <v>12187.740038999998</v>
      </c>
      <c r="D425" s="23">
        <f t="shared" si="14"/>
        <v>3.8295988293368666E-3</v>
      </c>
      <c r="E425" s="26">
        <f t="shared" si="13"/>
        <v>3.8295988293368666E-3</v>
      </c>
      <c r="AU425" s="327">
        <f>Variáveis!$G$15</f>
        <v>1.4237607337651301E-3</v>
      </c>
      <c r="AV425" s="327">
        <f>AU425+2.576*Variáveis!$G$14</f>
        <v>4.8649918086891612E-2</v>
      </c>
      <c r="AW425" s="327">
        <f>AU425-2.576*Variáveis!$G$14</f>
        <v>-4.5802396619361356E-2</v>
      </c>
    </row>
    <row r="426" spans="2:49" x14ac:dyDescent="0.3">
      <c r="B426" s="30">
        <v>43017</v>
      </c>
      <c r="C426" s="24">
        <v>12311.624023599999</v>
      </c>
      <c r="D426" s="23">
        <f t="shared" si="14"/>
        <v>1.0164639564314681E-2</v>
      </c>
      <c r="E426" s="26">
        <f t="shared" si="13"/>
        <v>1.0164639564314681E-2</v>
      </c>
      <c r="AU426" s="327">
        <f>Variáveis!$G$15</f>
        <v>1.4237607337651301E-3</v>
      </c>
      <c r="AV426" s="327">
        <f>AU426+2.576*Variáveis!$G$14</f>
        <v>4.8649918086891612E-2</v>
      </c>
      <c r="AW426" s="327">
        <f>AU426-2.576*Variáveis!$G$14</f>
        <v>-4.5802396619361356E-2</v>
      </c>
    </row>
    <row r="427" spans="2:49" x14ac:dyDescent="0.3">
      <c r="B427" s="30">
        <v>43024</v>
      </c>
      <c r="C427" s="24">
        <v>12351.781835799999</v>
      </c>
      <c r="D427" s="23">
        <f t="shared" si="14"/>
        <v>3.2617802592915801E-3</v>
      </c>
      <c r="E427" s="26">
        <f t="shared" si="13"/>
        <v>3.2617802592915801E-3</v>
      </c>
      <c r="AU427" s="327">
        <f>Variáveis!$G$15</f>
        <v>1.4237607337651301E-3</v>
      </c>
      <c r="AV427" s="327">
        <f>AU427+2.576*Variáveis!$G$14</f>
        <v>4.8649918086891612E-2</v>
      </c>
      <c r="AW427" s="327">
        <f>AU427-2.576*Variáveis!$G$14</f>
        <v>-4.5802396619361356E-2</v>
      </c>
    </row>
    <row r="428" spans="2:49" x14ac:dyDescent="0.3">
      <c r="B428" s="30">
        <v>43031</v>
      </c>
      <c r="C428" s="24">
        <v>12383.249804800002</v>
      </c>
      <c r="D428" s="23">
        <f t="shared" si="14"/>
        <v>2.5476461144089413E-3</v>
      </c>
      <c r="E428" s="26">
        <f t="shared" si="13"/>
        <v>2.5476461144089413E-3</v>
      </c>
      <c r="AU428" s="327">
        <f>Variáveis!$G$15</f>
        <v>1.4237607337651301E-3</v>
      </c>
      <c r="AV428" s="327">
        <f>AU428+2.576*Variáveis!$G$14</f>
        <v>4.8649918086891612E-2</v>
      </c>
      <c r="AW428" s="327">
        <f>AU428-2.576*Variáveis!$G$14</f>
        <v>-4.5802396619361356E-2</v>
      </c>
    </row>
    <row r="429" spans="2:49" x14ac:dyDescent="0.3">
      <c r="B429" s="30">
        <v>43038</v>
      </c>
      <c r="C429" s="24">
        <v>12355.979883000002</v>
      </c>
      <c r="D429" s="23">
        <f t="shared" si="14"/>
        <v>-2.2021619711999341E-3</v>
      </c>
      <c r="E429" s="26">
        <f t="shared" si="13"/>
        <v>-2.2021619711999341E-3</v>
      </c>
      <c r="AU429" s="327">
        <f>Variáveis!$G$15</f>
        <v>1.4237607337651301E-3</v>
      </c>
      <c r="AV429" s="327">
        <f>AU429+2.576*Variáveis!$G$14</f>
        <v>4.8649918086891612E-2</v>
      </c>
      <c r="AW429" s="327">
        <f>AU429-2.576*Variáveis!$G$14</f>
        <v>-4.5802396619361356E-2</v>
      </c>
    </row>
    <row r="430" spans="2:49" x14ac:dyDescent="0.3">
      <c r="B430" s="30">
        <v>43045</v>
      </c>
      <c r="C430" s="24">
        <v>12370.167773599998</v>
      </c>
      <c r="D430" s="23">
        <f t="shared" si="14"/>
        <v>1.1482610634157009E-3</v>
      </c>
      <c r="E430" s="26">
        <f t="shared" si="13"/>
        <v>1.1482610634157009E-3</v>
      </c>
      <c r="AU430" s="327">
        <f>Variáveis!$G$15</f>
        <v>1.4237607337651301E-3</v>
      </c>
      <c r="AV430" s="327">
        <f>AU430+2.576*Variáveis!$G$14</f>
        <v>4.8649918086891612E-2</v>
      </c>
      <c r="AW430" s="327">
        <f>AU430-2.576*Variáveis!$G$14</f>
        <v>-4.5802396619361356E-2</v>
      </c>
    </row>
    <row r="431" spans="2:49" x14ac:dyDescent="0.3">
      <c r="B431" s="30">
        <v>43052</v>
      </c>
      <c r="C431" s="24">
        <v>12347.009961</v>
      </c>
      <c r="D431" s="23">
        <f t="shared" si="14"/>
        <v>-1.8720694030861518E-3</v>
      </c>
      <c r="E431" s="26">
        <f t="shared" si="13"/>
        <v>-1.8720694030861518E-3</v>
      </c>
      <c r="AU431" s="327">
        <f>Variáveis!$G$15</f>
        <v>1.4237607337651301E-3</v>
      </c>
      <c r="AV431" s="327">
        <f>AU431+2.576*Variáveis!$G$14</f>
        <v>4.8649918086891612E-2</v>
      </c>
      <c r="AW431" s="327">
        <f>AU431-2.576*Variáveis!$G$14</f>
        <v>-4.5802396619361356E-2</v>
      </c>
    </row>
    <row r="432" spans="2:49" x14ac:dyDescent="0.3">
      <c r="B432" s="30">
        <v>43059</v>
      </c>
      <c r="C432" s="24">
        <v>12285.4779296</v>
      </c>
      <c r="D432" s="23">
        <f t="shared" si="14"/>
        <v>-4.9835572818325291E-3</v>
      </c>
      <c r="E432" s="26">
        <f t="shared" si="13"/>
        <v>-4.9835572818325291E-3</v>
      </c>
      <c r="AU432" s="327">
        <f>Variáveis!$G$15</f>
        <v>1.4237607337651301E-3</v>
      </c>
      <c r="AV432" s="327">
        <f>AU432+2.576*Variáveis!$G$14</f>
        <v>4.8649918086891612E-2</v>
      </c>
      <c r="AW432" s="327">
        <f>AU432-2.576*Variáveis!$G$14</f>
        <v>-4.5802396619361356E-2</v>
      </c>
    </row>
    <row r="433" spans="2:49" x14ac:dyDescent="0.3">
      <c r="B433" s="30">
        <v>43066</v>
      </c>
      <c r="C433" s="24">
        <v>12397.3549805</v>
      </c>
      <c r="D433" s="23">
        <f t="shared" si="14"/>
        <v>9.106446777332966E-3</v>
      </c>
      <c r="E433" s="26">
        <f t="shared" si="13"/>
        <v>9.106446777332966E-3</v>
      </c>
      <c r="AU433" s="327">
        <f>Variáveis!$G$15</f>
        <v>1.4237607337651301E-3</v>
      </c>
      <c r="AV433" s="327">
        <f>AU433+2.576*Variáveis!$G$14</f>
        <v>4.8649918086891612E-2</v>
      </c>
      <c r="AW433" s="327">
        <f>AU433-2.576*Variáveis!$G$14</f>
        <v>-4.5802396619361356E-2</v>
      </c>
    </row>
    <row r="434" spans="2:49" x14ac:dyDescent="0.3">
      <c r="B434" s="30">
        <v>43073</v>
      </c>
      <c r="C434" s="24">
        <v>12591.759961</v>
      </c>
      <c r="D434" s="23">
        <f t="shared" si="14"/>
        <v>1.5681165926585416E-2</v>
      </c>
      <c r="E434" s="26">
        <f t="shared" si="13"/>
        <v>1.5681165926585416E-2</v>
      </c>
      <c r="AU434" s="327">
        <f>Variáveis!$G$15</f>
        <v>1.4237607337651301E-3</v>
      </c>
      <c r="AV434" s="327">
        <f>AU434+2.576*Variáveis!$G$14</f>
        <v>4.8649918086891612E-2</v>
      </c>
      <c r="AW434" s="327">
        <f>AU434-2.576*Variáveis!$G$14</f>
        <v>-4.5802396619361356E-2</v>
      </c>
    </row>
    <row r="435" spans="2:49" x14ac:dyDescent="0.3">
      <c r="B435" s="30">
        <v>43080</v>
      </c>
      <c r="C435" s="24">
        <v>12595.969922</v>
      </c>
      <c r="D435" s="23">
        <f t="shared" si="14"/>
        <v>3.3434253933051217E-4</v>
      </c>
      <c r="E435" s="26">
        <f t="shared" si="13"/>
        <v>3.3434253933051217E-4</v>
      </c>
      <c r="AU435" s="327">
        <f>Variáveis!$G$15</f>
        <v>1.4237607337651301E-3</v>
      </c>
      <c r="AV435" s="327">
        <f>AU435+2.576*Variáveis!$G$14</f>
        <v>4.8649918086891612E-2</v>
      </c>
      <c r="AW435" s="327">
        <f>AU435-2.576*Variáveis!$G$14</f>
        <v>-4.5802396619361356E-2</v>
      </c>
    </row>
    <row r="436" spans="2:49" x14ac:dyDescent="0.3">
      <c r="B436" s="30">
        <v>43087</v>
      </c>
      <c r="C436" s="24">
        <v>12702.366211200002</v>
      </c>
      <c r="D436" s="23">
        <f t="shared" si="14"/>
        <v>8.4468516405529215E-3</v>
      </c>
      <c r="E436" s="26">
        <f t="shared" si="13"/>
        <v>8.4468516405529215E-3</v>
      </c>
      <c r="AU436" s="327">
        <f>Variáveis!$G$15</f>
        <v>1.4237607337651301E-3</v>
      </c>
      <c r="AV436" s="327">
        <f>AU436+2.576*Variáveis!$G$14</f>
        <v>4.8649918086891612E-2</v>
      </c>
      <c r="AW436" s="327">
        <f>AU436-2.576*Variáveis!$G$14</f>
        <v>-4.5802396619361356E-2</v>
      </c>
    </row>
    <row r="437" spans="2:49" x14ac:dyDescent="0.3">
      <c r="B437" s="30">
        <v>43094</v>
      </c>
      <c r="C437" s="24">
        <v>12773.185058750001</v>
      </c>
      <c r="D437" s="23">
        <f t="shared" si="14"/>
        <v>5.5752484515487755E-3</v>
      </c>
      <c r="E437" s="26">
        <f t="shared" si="13"/>
        <v>5.5752484515487755E-3</v>
      </c>
      <c r="AU437" s="327">
        <f>Variáveis!$G$15</f>
        <v>1.4237607337651301E-3</v>
      </c>
      <c r="AV437" s="327">
        <f>AU437+2.576*Variáveis!$G$14</f>
        <v>4.8649918086891612E-2</v>
      </c>
      <c r="AW437" s="327">
        <f>AU437-2.576*Variáveis!$G$14</f>
        <v>-4.5802396619361356E-2</v>
      </c>
    </row>
    <row r="438" spans="2:49" x14ac:dyDescent="0.3">
      <c r="B438" s="30">
        <v>43101</v>
      </c>
      <c r="C438" s="24">
        <v>12823.205078250001</v>
      </c>
      <c r="D438" s="23">
        <f t="shared" si="14"/>
        <v>3.9160177567250098E-3</v>
      </c>
      <c r="E438" s="26">
        <f t="shared" si="13"/>
        <v>3.9160177567250098E-3</v>
      </c>
      <c r="AU438" s="327">
        <f>Variáveis!$G$15</f>
        <v>1.4237607337651301E-3</v>
      </c>
      <c r="AV438" s="327">
        <f>AU438+2.576*Variáveis!$G$14</f>
        <v>4.8649918086891612E-2</v>
      </c>
      <c r="AW438" s="327">
        <f>AU438-2.576*Variáveis!$G$14</f>
        <v>-4.5802396619361356E-2</v>
      </c>
    </row>
    <row r="439" spans="2:49" x14ac:dyDescent="0.3">
      <c r="B439" s="30">
        <v>43108</v>
      </c>
      <c r="C439" s="24">
        <v>13021.2080078</v>
      </c>
      <c r="D439" s="23">
        <f t="shared" si="14"/>
        <v>1.5440985958014464E-2</v>
      </c>
      <c r="E439" s="26">
        <f t="shared" si="13"/>
        <v>1.5440985958014464E-2</v>
      </c>
      <c r="AU439" s="327">
        <f>Variáveis!$G$15</f>
        <v>1.4237607337651301E-3</v>
      </c>
      <c r="AV439" s="327">
        <f>AU439+2.576*Variáveis!$G$14</f>
        <v>4.8649918086891612E-2</v>
      </c>
      <c r="AW439" s="327">
        <f>AU439-2.576*Variáveis!$G$14</f>
        <v>-4.5802396619361356E-2</v>
      </c>
    </row>
    <row r="440" spans="2:49" x14ac:dyDescent="0.3">
      <c r="B440" s="30">
        <v>43115</v>
      </c>
      <c r="C440" s="24">
        <v>13183.13232425</v>
      </c>
      <c r="D440" s="23">
        <f t="shared" si="14"/>
        <v>1.2435429673883114E-2</v>
      </c>
      <c r="E440" s="26">
        <f t="shared" si="13"/>
        <v>1.2435429673883114E-2</v>
      </c>
      <c r="AU440" s="327">
        <f>Variáveis!$G$15</f>
        <v>1.4237607337651301E-3</v>
      </c>
      <c r="AV440" s="327">
        <f>AU440+2.576*Variáveis!$G$14</f>
        <v>4.8649918086891612E-2</v>
      </c>
      <c r="AW440" s="327">
        <f>AU440-2.576*Variáveis!$G$14</f>
        <v>-4.5802396619361356E-2</v>
      </c>
    </row>
    <row r="441" spans="2:49" x14ac:dyDescent="0.3">
      <c r="B441" s="30">
        <v>43122</v>
      </c>
      <c r="C441" s="24">
        <v>13353.998046799999</v>
      </c>
      <c r="D441" s="23">
        <f t="shared" si="14"/>
        <v>1.2960935106120175E-2</v>
      </c>
      <c r="E441" s="26">
        <f t="shared" si="13"/>
        <v>1.2960935106120175E-2</v>
      </c>
      <c r="AU441" s="327">
        <f>Variáveis!$G$15</f>
        <v>1.4237607337651301E-3</v>
      </c>
      <c r="AV441" s="327">
        <f>AU441+2.576*Variáveis!$G$14</f>
        <v>4.8649918086891612E-2</v>
      </c>
      <c r="AW441" s="327">
        <f>AU441-2.576*Variáveis!$G$14</f>
        <v>-4.5802396619361356E-2</v>
      </c>
    </row>
    <row r="442" spans="2:49" x14ac:dyDescent="0.3">
      <c r="B442" s="30">
        <v>43129</v>
      </c>
      <c r="C442" s="24">
        <v>13531.2201172</v>
      </c>
      <c r="D442" s="23">
        <f t="shared" si="14"/>
        <v>1.3271087039170792E-2</v>
      </c>
      <c r="E442" s="26">
        <f t="shared" si="13"/>
        <v>1.3271087039170792E-2</v>
      </c>
      <c r="AU442" s="327">
        <f>Variáveis!$G$15</f>
        <v>1.4237607337651301E-3</v>
      </c>
      <c r="AV442" s="327">
        <f>AU442+2.576*Variáveis!$G$14</f>
        <v>4.8649918086891612E-2</v>
      </c>
      <c r="AW442" s="327">
        <f>AU442-2.576*Variáveis!$G$14</f>
        <v>-4.5802396619361356E-2</v>
      </c>
    </row>
    <row r="443" spans="2:49" x14ac:dyDescent="0.3">
      <c r="B443" s="30">
        <v>43136</v>
      </c>
      <c r="C443" s="24">
        <v>13156.743750200001</v>
      </c>
      <c r="D443" s="23">
        <f t="shared" si="14"/>
        <v>-2.7674988933480527E-2</v>
      </c>
      <c r="E443" s="26">
        <f t="shared" si="13"/>
        <v>-2.7674988933480527E-2</v>
      </c>
      <c r="AU443" s="327">
        <f>Variáveis!$G$15</f>
        <v>1.4237607337651301E-3</v>
      </c>
      <c r="AV443" s="327">
        <f>AU443+2.576*Variáveis!$G$14</f>
        <v>4.8649918086891612E-2</v>
      </c>
      <c r="AW443" s="327">
        <f>AU443-2.576*Variáveis!$G$14</f>
        <v>-4.5802396619361356E-2</v>
      </c>
    </row>
    <row r="444" spans="2:49" x14ac:dyDescent="0.3">
      <c r="B444" s="30">
        <v>43143</v>
      </c>
      <c r="C444" s="24">
        <v>12533.844140800002</v>
      </c>
      <c r="D444" s="23">
        <f t="shared" si="14"/>
        <v>-4.7344511774847775E-2</v>
      </c>
      <c r="E444" s="26" t="str">
        <f t="shared" si="13"/>
        <v/>
      </c>
      <c r="AU444" s="327">
        <f>Variáveis!$G$15</f>
        <v>1.4237607337651301E-3</v>
      </c>
      <c r="AV444" s="327">
        <f>AU444+2.576*Variáveis!$G$14</f>
        <v>4.8649918086891612E-2</v>
      </c>
      <c r="AW444" s="327">
        <f>AU444-2.576*Variáveis!$G$14</f>
        <v>-4.5802396619361356E-2</v>
      </c>
    </row>
    <row r="445" spans="2:49" x14ac:dyDescent="0.3">
      <c r="B445" s="30">
        <v>43150</v>
      </c>
      <c r="C445" s="24">
        <v>12763.080078250001</v>
      </c>
      <c r="D445" s="23">
        <f t="shared" si="14"/>
        <v>1.8289355992850975E-2</v>
      </c>
      <c r="E445" s="26">
        <f t="shared" si="13"/>
        <v>1.8289355992850975E-2</v>
      </c>
      <c r="AU445" s="327">
        <f>Variáveis!$G$15</f>
        <v>1.4237607337651301E-3</v>
      </c>
      <c r="AV445" s="327">
        <f>AU445+2.576*Variáveis!$G$14</f>
        <v>4.8649918086891612E-2</v>
      </c>
      <c r="AW445" s="327">
        <f>AU445-2.576*Variáveis!$G$14</f>
        <v>-4.5802396619361356E-2</v>
      </c>
    </row>
    <row r="446" spans="2:49" x14ac:dyDescent="0.3">
      <c r="B446" s="30">
        <v>43157</v>
      </c>
      <c r="C446" s="24">
        <v>12810.8701172</v>
      </c>
      <c r="D446" s="23">
        <f t="shared" si="14"/>
        <v>3.7443970152188921E-3</v>
      </c>
      <c r="E446" s="26">
        <f t="shared" si="13"/>
        <v>3.7443970152188921E-3</v>
      </c>
      <c r="AU446" s="327">
        <f>Variáveis!$G$15</f>
        <v>1.4237607337651301E-3</v>
      </c>
      <c r="AV446" s="327">
        <f>AU446+2.576*Variáveis!$G$14</f>
        <v>4.8649918086891612E-2</v>
      </c>
      <c r="AW446" s="327">
        <f>AU446-2.576*Variáveis!$G$14</f>
        <v>-4.5802396619361356E-2</v>
      </c>
    </row>
    <row r="447" spans="2:49" x14ac:dyDescent="0.3">
      <c r="B447" s="30">
        <v>43164</v>
      </c>
      <c r="C447" s="24">
        <v>12645.844140800002</v>
      </c>
      <c r="D447" s="23">
        <f t="shared" si="14"/>
        <v>-1.2881714894481089E-2</v>
      </c>
      <c r="E447" s="26">
        <f t="shared" si="13"/>
        <v>-1.2881714894481089E-2</v>
      </c>
      <c r="AU447" s="327">
        <f>Variáveis!$G$15</f>
        <v>1.4237607337651301E-3</v>
      </c>
      <c r="AV447" s="327">
        <f>AU447+2.576*Variáveis!$G$14</f>
        <v>4.8649918086891612E-2</v>
      </c>
      <c r="AW447" s="327">
        <f>AU447-2.576*Variáveis!$G$14</f>
        <v>-4.5802396619361356E-2</v>
      </c>
    </row>
    <row r="448" spans="2:49" x14ac:dyDescent="0.3">
      <c r="B448" s="30">
        <v>43171</v>
      </c>
      <c r="C448" s="24">
        <v>12798.001953400002</v>
      </c>
      <c r="D448" s="23">
        <f t="shared" si="14"/>
        <v>1.2032238489250835E-2</v>
      </c>
      <c r="E448" s="26">
        <f t="shared" si="13"/>
        <v>1.2032238489250835E-2</v>
      </c>
      <c r="AU448" s="327">
        <f>Variáveis!$G$15</f>
        <v>1.4237607337651301E-3</v>
      </c>
      <c r="AV448" s="327">
        <f>AU448+2.576*Variáveis!$G$14</f>
        <v>4.8649918086891612E-2</v>
      </c>
      <c r="AW448" s="327">
        <f>AU448-2.576*Variáveis!$G$14</f>
        <v>-4.5802396619361356E-2</v>
      </c>
    </row>
    <row r="449" spans="2:49" x14ac:dyDescent="0.3">
      <c r="B449" s="30">
        <v>43178</v>
      </c>
      <c r="C449" s="24">
        <v>12754.7759766</v>
      </c>
      <c r="D449" s="23">
        <f t="shared" si="14"/>
        <v>-3.3775566652822775E-3</v>
      </c>
      <c r="E449" s="26">
        <f t="shared" si="13"/>
        <v>-3.3775566652822775E-3</v>
      </c>
      <c r="AU449" s="327">
        <f>Variáveis!$G$15</f>
        <v>1.4237607337651301E-3</v>
      </c>
      <c r="AV449" s="327">
        <f>AU449+2.576*Variáveis!$G$14</f>
        <v>4.8649918086891612E-2</v>
      </c>
      <c r="AW449" s="327">
        <f>AU449-2.576*Variáveis!$G$14</f>
        <v>-4.5802396619361356E-2</v>
      </c>
    </row>
    <row r="450" spans="2:49" x14ac:dyDescent="0.3">
      <c r="B450" s="30">
        <v>43185</v>
      </c>
      <c r="C450" s="24">
        <v>12467.127929599999</v>
      </c>
      <c r="D450" s="23">
        <f t="shared" si="14"/>
        <v>-2.2552183396064462E-2</v>
      </c>
      <c r="E450" s="26">
        <f t="shared" si="13"/>
        <v>-2.2552183396064462E-2</v>
      </c>
      <c r="AU450" s="327">
        <f>Variáveis!$G$15</f>
        <v>1.4237607337651301E-3</v>
      </c>
      <c r="AV450" s="327">
        <f>AU450+2.576*Variáveis!$G$14</f>
        <v>4.8649918086891612E-2</v>
      </c>
      <c r="AW450" s="327">
        <f>AU450-2.576*Variáveis!$G$14</f>
        <v>-4.5802396619361356E-2</v>
      </c>
    </row>
    <row r="451" spans="2:49" x14ac:dyDescent="0.3">
      <c r="B451" s="30">
        <v>43192</v>
      </c>
      <c r="C451" s="24">
        <v>12320.05249025</v>
      </c>
      <c r="D451" s="23">
        <f t="shared" si="14"/>
        <v>-1.1797058647389558E-2</v>
      </c>
      <c r="E451" s="26">
        <f t="shared" si="13"/>
        <v>-1.1797058647389558E-2</v>
      </c>
      <c r="AU451" s="327">
        <f>Variáveis!$G$15</f>
        <v>1.4237607337651301E-3</v>
      </c>
      <c r="AV451" s="327">
        <f>AU451+2.576*Variáveis!$G$14</f>
        <v>4.8649918086891612E-2</v>
      </c>
      <c r="AW451" s="327">
        <f>AU451-2.576*Variáveis!$G$14</f>
        <v>-4.5802396619361356E-2</v>
      </c>
    </row>
    <row r="452" spans="2:49" x14ac:dyDescent="0.3">
      <c r="B452" s="30">
        <v>43199</v>
      </c>
      <c r="C452" s="24">
        <v>12427.024219000003</v>
      </c>
      <c r="D452" s="23">
        <f t="shared" si="14"/>
        <v>8.6827331973349242E-3</v>
      </c>
      <c r="E452" s="26">
        <f t="shared" si="13"/>
        <v>8.6827331973349242E-3</v>
      </c>
      <c r="AU452" s="327">
        <f>Variáveis!$G$15</f>
        <v>1.4237607337651301E-3</v>
      </c>
      <c r="AV452" s="327">
        <f>AU452+2.576*Variáveis!$G$14</f>
        <v>4.8649918086891612E-2</v>
      </c>
      <c r="AW452" s="327">
        <f>AU452-2.576*Variáveis!$G$14</f>
        <v>-4.5802396619361356E-2</v>
      </c>
    </row>
    <row r="453" spans="2:49" x14ac:dyDescent="0.3">
      <c r="B453" s="30">
        <v>43206</v>
      </c>
      <c r="C453" s="24">
        <v>12567.007812799999</v>
      </c>
      <c r="D453" s="23">
        <f t="shared" si="14"/>
        <v>1.1264450067295373E-2</v>
      </c>
      <c r="E453" s="26">
        <f t="shared" si="13"/>
        <v>1.1264450067295373E-2</v>
      </c>
      <c r="AU453" s="327">
        <f>Variáveis!$G$15</f>
        <v>1.4237607337651301E-3</v>
      </c>
      <c r="AV453" s="327">
        <f>AU453+2.576*Variáveis!$G$14</f>
        <v>4.8649918086891612E-2</v>
      </c>
      <c r="AW453" s="327">
        <f>AU453-2.576*Variáveis!$G$14</f>
        <v>-4.5802396619361356E-2</v>
      </c>
    </row>
    <row r="454" spans="2:49" x14ac:dyDescent="0.3">
      <c r="B454" s="30">
        <v>43213</v>
      </c>
      <c r="C454" s="24">
        <v>12665.6039062</v>
      </c>
      <c r="D454" s="23">
        <f t="shared" si="14"/>
        <v>7.845629991538372E-3</v>
      </c>
      <c r="E454" s="26">
        <f t="shared" si="13"/>
        <v>7.845629991538372E-3</v>
      </c>
      <c r="AU454" s="327">
        <f>Variáveis!$G$15</f>
        <v>1.4237607337651301E-3</v>
      </c>
      <c r="AV454" s="327">
        <f>AU454+2.576*Variáveis!$G$14</f>
        <v>4.8649918086891612E-2</v>
      </c>
      <c r="AW454" s="327">
        <f>AU454-2.576*Variáveis!$G$14</f>
        <v>-4.5802396619361356E-2</v>
      </c>
    </row>
    <row r="455" spans="2:49" x14ac:dyDescent="0.3">
      <c r="B455" s="30">
        <v>43220</v>
      </c>
      <c r="C455" s="24">
        <v>12544.828125199998</v>
      </c>
      <c r="D455" s="23">
        <f t="shared" si="14"/>
        <v>-9.5357301471333811E-3</v>
      </c>
      <c r="E455" s="26">
        <f t="shared" si="13"/>
        <v>-9.5357301471333811E-3</v>
      </c>
      <c r="AU455" s="327">
        <f>Variáveis!$G$15</f>
        <v>1.4237607337651301E-3</v>
      </c>
      <c r="AV455" s="327">
        <f>AU455+2.576*Variáveis!$G$14</f>
        <v>4.8649918086891612E-2</v>
      </c>
      <c r="AW455" s="327">
        <f>AU455-2.576*Variáveis!$G$14</f>
        <v>-4.5802396619361356E-2</v>
      </c>
    </row>
    <row r="456" spans="2:49" x14ac:dyDescent="0.3">
      <c r="B456" s="30">
        <v>43227</v>
      </c>
      <c r="C456" s="24">
        <v>12463.335741999999</v>
      </c>
      <c r="D456" s="23">
        <f t="shared" si="14"/>
        <v>-6.4960940386498134E-3</v>
      </c>
      <c r="E456" s="26">
        <f t="shared" si="13"/>
        <v>-6.4960940386498134E-3</v>
      </c>
      <c r="AU456" s="327">
        <f>Variáveis!$G$15</f>
        <v>1.4237607337651301E-3</v>
      </c>
      <c r="AV456" s="327">
        <f>AU456+2.576*Variáveis!$G$14</f>
        <v>4.8649918086891612E-2</v>
      </c>
      <c r="AW456" s="327">
        <f>AU456-2.576*Variáveis!$G$14</f>
        <v>-4.5802396619361356E-2</v>
      </c>
    </row>
    <row r="457" spans="2:49" x14ac:dyDescent="0.3">
      <c r="B457" s="30">
        <v>43234</v>
      </c>
      <c r="C457" s="24">
        <v>12683.644140400002</v>
      </c>
      <c r="D457" s="23">
        <f t="shared" si="14"/>
        <v>1.7676519589983286E-2</v>
      </c>
      <c r="E457" s="26">
        <f t="shared" si="13"/>
        <v>1.7676519589983286E-2</v>
      </c>
      <c r="AU457" s="327">
        <f>Variáveis!$G$15</f>
        <v>1.4237607337651301E-3</v>
      </c>
      <c r="AV457" s="327">
        <f>AU457+2.576*Variáveis!$G$14</f>
        <v>4.8649918086891612E-2</v>
      </c>
      <c r="AW457" s="327">
        <f>AU457-2.576*Variáveis!$G$14</f>
        <v>-4.5802396619361356E-2</v>
      </c>
    </row>
    <row r="458" spans="2:49" x14ac:dyDescent="0.3">
      <c r="B458" s="30">
        <v>43241</v>
      </c>
      <c r="C458" s="24">
        <v>12743.537890800002</v>
      </c>
      <c r="D458" s="23">
        <f t="shared" si="14"/>
        <v>4.7221247881930051E-3</v>
      </c>
      <c r="E458" s="26">
        <f t="shared" si="13"/>
        <v>4.7221247881930051E-3</v>
      </c>
      <c r="AU458" s="327">
        <f>Variáveis!$G$15</f>
        <v>1.4237607337651301E-3</v>
      </c>
      <c r="AV458" s="327">
        <f>AU458+2.576*Variáveis!$G$14</f>
        <v>4.8649918086891612E-2</v>
      </c>
      <c r="AW458" s="327">
        <f>AU458-2.576*Variáveis!$G$14</f>
        <v>-4.5802396619361356E-2</v>
      </c>
    </row>
    <row r="459" spans="2:49" x14ac:dyDescent="0.3">
      <c r="B459" s="30">
        <v>43248</v>
      </c>
      <c r="C459" s="24">
        <v>12710.420410500001</v>
      </c>
      <c r="D459" s="23">
        <f t="shared" si="14"/>
        <v>-2.5987665735988097E-3</v>
      </c>
      <c r="E459" s="26">
        <f t="shared" si="13"/>
        <v>-2.5987665735988097E-3</v>
      </c>
      <c r="AU459" s="327">
        <f>Variáveis!$G$15</f>
        <v>1.4237607337651301E-3</v>
      </c>
      <c r="AV459" s="327">
        <f>AU459+2.576*Variáveis!$G$14</f>
        <v>4.8649918086891612E-2</v>
      </c>
      <c r="AW459" s="327">
        <f>AU459-2.576*Variáveis!$G$14</f>
        <v>-4.5802396619361356E-2</v>
      </c>
    </row>
    <row r="460" spans="2:49" x14ac:dyDescent="0.3">
      <c r="B460" s="30">
        <v>43255</v>
      </c>
      <c r="C460" s="24">
        <v>12578.088085799998</v>
      </c>
      <c r="D460" s="23">
        <f t="shared" si="14"/>
        <v>-1.0411325544407934E-2</v>
      </c>
      <c r="E460" s="26">
        <f t="shared" si="13"/>
        <v>-1.0411325544407934E-2</v>
      </c>
      <c r="AU460" s="327">
        <f>Variáveis!$G$15</f>
        <v>1.4237607337651301E-3</v>
      </c>
      <c r="AV460" s="327">
        <f>AU460+2.576*Variáveis!$G$14</f>
        <v>4.8649918086891612E-2</v>
      </c>
      <c r="AW460" s="327">
        <f>AU460-2.576*Variáveis!$G$14</f>
        <v>-4.5802396619361356E-2</v>
      </c>
    </row>
    <row r="461" spans="2:49" x14ac:dyDescent="0.3">
      <c r="B461" s="30">
        <v>43262</v>
      </c>
      <c r="C461" s="24">
        <v>12782.8921876</v>
      </c>
      <c r="D461" s="23">
        <f t="shared" si="14"/>
        <v>1.6282609916781876E-2</v>
      </c>
      <c r="E461" s="26">
        <f t="shared" ref="E461:E524" si="15">IF(OR(D461&gt;($G$15+$G$16*$G$14),D461&lt;($G$15-$G$16*$G$14)),"",D461)</f>
        <v>1.6282609916781876E-2</v>
      </c>
      <c r="AU461" s="327">
        <f>Variáveis!$G$15</f>
        <v>1.4237607337651301E-3</v>
      </c>
      <c r="AV461" s="327">
        <f>AU461+2.576*Variáveis!$G$14</f>
        <v>4.8649918086891612E-2</v>
      </c>
      <c r="AW461" s="327">
        <f>AU461-2.576*Variáveis!$G$14</f>
        <v>-4.5802396619361356E-2</v>
      </c>
    </row>
    <row r="462" spans="2:49" x14ac:dyDescent="0.3">
      <c r="B462" s="30">
        <v>43269</v>
      </c>
      <c r="C462" s="24">
        <v>12769.075976399999</v>
      </c>
      <c r="D462" s="23">
        <f t="shared" si="14"/>
        <v>-1.0808360891444435E-3</v>
      </c>
      <c r="E462" s="26">
        <f t="shared" si="15"/>
        <v>-1.0808360891444435E-3</v>
      </c>
      <c r="AU462" s="327">
        <f>Variáveis!$G$15</f>
        <v>1.4237607337651301E-3</v>
      </c>
      <c r="AV462" s="327">
        <f>AU462+2.576*Variáveis!$G$14</f>
        <v>4.8649918086891612E-2</v>
      </c>
      <c r="AW462" s="327">
        <f>AU462-2.576*Variáveis!$G$14</f>
        <v>-4.5802396619361356E-2</v>
      </c>
    </row>
    <row r="463" spans="2:49" x14ac:dyDescent="0.3">
      <c r="B463" s="30">
        <v>43276</v>
      </c>
      <c r="C463" s="24">
        <v>12593.8242188</v>
      </c>
      <c r="D463" s="23">
        <f t="shared" si="14"/>
        <v>-1.3724701609098555E-2</v>
      </c>
      <c r="E463" s="26">
        <f t="shared" si="15"/>
        <v>-1.3724701609098555E-2</v>
      </c>
      <c r="AU463" s="327">
        <f>Variáveis!$G$15</f>
        <v>1.4237607337651301E-3</v>
      </c>
      <c r="AV463" s="327">
        <f>AU463+2.576*Variáveis!$G$14</f>
        <v>4.8649918086891612E-2</v>
      </c>
      <c r="AW463" s="327">
        <f>AU463-2.576*Variáveis!$G$14</f>
        <v>-4.5802396619361356E-2</v>
      </c>
    </row>
    <row r="464" spans="2:49" x14ac:dyDescent="0.3">
      <c r="B464" s="30">
        <v>43283</v>
      </c>
      <c r="C464" s="24">
        <v>12477.686132999999</v>
      </c>
      <c r="D464" s="23">
        <f t="shared" si="14"/>
        <v>-9.2218283963841907E-3</v>
      </c>
      <c r="E464" s="26">
        <f t="shared" si="15"/>
        <v>-9.2218283963841907E-3</v>
      </c>
      <c r="AU464" s="327">
        <f>Variáveis!$G$15</f>
        <v>1.4237607337651301E-3</v>
      </c>
      <c r="AV464" s="327">
        <f>AU464+2.576*Variáveis!$G$14</f>
        <v>4.8649918086891612E-2</v>
      </c>
      <c r="AW464" s="327">
        <f>AU464-2.576*Variáveis!$G$14</f>
        <v>-4.5802396619361356E-2</v>
      </c>
    </row>
    <row r="465" spans="2:49" x14ac:dyDescent="0.3">
      <c r="B465" s="30">
        <v>43290</v>
      </c>
      <c r="C465" s="24">
        <v>12630.42749025</v>
      </c>
      <c r="D465" s="23">
        <f t="shared" si="14"/>
        <v>1.2241160389989458E-2</v>
      </c>
      <c r="E465" s="26">
        <f t="shared" si="15"/>
        <v>1.2241160389989458E-2</v>
      </c>
      <c r="AU465" s="327">
        <f>Variáveis!$G$15</f>
        <v>1.4237607337651301E-3</v>
      </c>
      <c r="AV465" s="327">
        <f>AU465+2.576*Variáveis!$G$14</f>
        <v>4.8649918086891612E-2</v>
      </c>
      <c r="AW465" s="327">
        <f>AU465-2.576*Variáveis!$G$14</f>
        <v>-4.5802396619361356E-2</v>
      </c>
    </row>
    <row r="466" spans="2:49" x14ac:dyDescent="0.3">
      <c r="B466" s="30">
        <v>43297</v>
      </c>
      <c r="C466" s="24">
        <v>12755.193945199999</v>
      </c>
      <c r="D466" s="23">
        <f t="shared" si="14"/>
        <v>9.8782448215875007E-3</v>
      </c>
      <c r="E466" s="26">
        <f t="shared" si="15"/>
        <v>9.8782448215875007E-3</v>
      </c>
      <c r="AU466" s="327">
        <f>Variáveis!$G$15</f>
        <v>1.4237607337651301E-3</v>
      </c>
      <c r="AV466" s="327">
        <f>AU466+2.576*Variáveis!$G$14</f>
        <v>4.8649918086891612E-2</v>
      </c>
      <c r="AW466" s="327">
        <f>AU466-2.576*Variáveis!$G$14</f>
        <v>-4.5802396619361356E-2</v>
      </c>
    </row>
    <row r="467" spans="2:49" x14ac:dyDescent="0.3">
      <c r="B467" s="30">
        <v>43304</v>
      </c>
      <c r="C467" s="24">
        <v>12794.5781252</v>
      </c>
      <c r="D467" s="23">
        <f t="shared" si="14"/>
        <v>3.0876974642022326E-3</v>
      </c>
      <c r="E467" s="26">
        <f t="shared" si="15"/>
        <v>3.0876974642022326E-3</v>
      </c>
      <c r="AU467" s="327">
        <f>Variáveis!$G$15</f>
        <v>1.4237607337651301E-3</v>
      </c>
      <c r="AV467" s="327">
        <f>AU467+2.576*Variáveis!$G$14</f>
        <v>4.8649918086891612E-2</v>
      </c>
      <c r="AW467" s="327">
        <f>AU467-2.576*Variáveis!$G$14</f>
        <v>-4.5802396619361356E-2</v>
      </c>
    </row>
    <row r="468" spans="2:49" x14ac:dyDescent="0.3">
      <c r="B468" s="30">
        <v>43311</v>
      </c>
      <c r="C468" s="24">
        <v>12911.855859400001</v>
      </c>
      <c r="D468" s="23">
        <f t="shared" si="14"/>
        <v>9.1662056421393245E-3</v>
      </c>
      <c r="E468" s="26">
        <f t="shared" si="15"/>
        <v>9.1662056421393245E-3</v>
      </c>
      <c r="AU468" s="327">
        <f>Variáveis!$G$15</f>
        <v>1.4237607337651301E-3</v>
      </c>
      <c r="AV468" s="327">
        <f>AU468+2.576*Variáveis!$G$14</f>
        <v>4.8649918086891612E-2</v>
      </c>
      <c r="AW468" s="327">
        <f>AU468-2.576*Variáveis!$G$14</f>
        <v>-4.5802396619361356E-2</v>
      </c>
    </row>
    <row r="469" spans="2:49" x14ac:dyDescent="0.3">
      <c r="B469" s="30">
        <v>43318</v>
      </c>
      <c r="C469" s="24">
        <v>12936.2699218</v>
      </c>
      <c r="D469" s="23">
        <f t="shared" si="14"/>
        <v>1.890825197078394E-3</v>
      </c>
      <c r="E469" s="26">
        <f t="shared" si="15"/>
        <v>1.890825197078394E-3</v>
      </c>
      <c r="AU469" s="327">
        <f>Variáveis!$G$15</f>
        <v>1.4237607337651301E-3</v>
      </c>
      <c r="AV469" s="327">
        <f>AU469+2.576*Variáveis!$G$14</f>
        <v>4.8649918086891612E-2</v>
      </c>
      <c r="AW469" s="327">
        <f>AU469-2.576*Variáveis!$G$14</f>
        <v>-4.5802396619361356E-2</v>
      </c>
    </row>
    <row r="470" spans="2:49" x14ac:dyDescent="0.3">
      <c r="B470" s="30">
        <v>43325</v>
      </c>
      <c r="C470" s="24">
        <v>12910.262109199999</v>
      </c>
      <c r="D470" s="23">
        <f t="shared" si="14"/>
        <v>-2.0104568594516703E-3</v>
      </c>
      <c r="E470" s="26">
        <f t="shared" si="15"/>
        <v>-2.0104568594516703E-3</v>
      </c>
      <c r="AU470" s="327">
        <f>Variáveis!$G$15</f>
        <v>1.4237607337651301E-3</v>
      </c>
      <c r="AV470" s="327">
        <f>AU470+2.576*Variáveis!$G$14</f>
        <v>4.8649918086891612E-2</v>
      </c>
      <c r="AW470" s="327">
        <f>AU470-2.576*Variáveis!$G$14</f>
        <v>-4.5802396619361356E-2</v>
      </c>
    </row>
    <row r="471" spans="2:49" x14ac:dyDescent="0.3">
      <c r="B471" s="30">
        <v>43332</v>
      </c>
      <c r="C471" s="24">
        <v>12854.6078124</v>
      </c>
      <c r="D471" s="23">
        <f t="shared" si="14"/>
        <v>-4.3108572335134321E-3</v>
      </c>
      <c r="E471" s="26">
        <f t="shared" si="15"/>
        <v>-4.3108572335134321E-3</v>
      </c>
      <c r="AU471" s="327">
        <f>Variáveis!$G$15</f>
        <v>1.4237607337651301E-3</v>
      </c>
      <c r="AV471" s="327">
        <f>AU471+2.576*Variáveis!$G$14</f>
        <v>4.8649918086891612E-2</v>
      </c>
      <c r="AW471" s="327">
        <f>AU471-2.576*Variáveis!$G$14</f>
        <v>-4.5802396619361356E-2</v>
      </c>
    </row>
    <row r="472" spans="2:49" x14ac:dyDescent="0.3">
      <c r="B472" s="30">
        <v>43339</v>
      </c>
      <c r="C472" s="24">
        <v>13004.440039200001</v>
      </c>
      <c r="D472" s="23">
        <f t="shared" si="14"/>
        <v>1.1655915838635567E-2</v>
      </c>
      <c r="E472" s="26">
        <f t="shared" si="15"/>
        <v>1.1655915838635567E-2</v>
      </c>
      <c r="AU472" s="327">
        <f>Variáveis!$G$15</f>
        <v>1.4237607337651301E-3</v>
      </c>
      <c r="AV472" s="327">
        <f>AU472+2.576*Variáveis!$G$14</f>
        <v>4.8649918086891612E-2</v>
      </c>
      <c r="AW472" s="327">
        <f>AU472-2.576*Variáveis!$G$14</f>
        <v>-4.5802396619361356E-2</v>
      </c>
    </row>
    <row r="473" spans="2:49" x14ac:dyDescent="0.3">
      <c r="B473" s="30">
        <v>43346</v>
      </c>
      <c r="C473" s="24">
        <v>13068.44482425</v>
      </c>
      <c r="D473" s="23">
        <f t="shared" si="14"/>
        <v>4.9217640172944943E-3</v>
      </c>
      <c r="E473" s="26">
        <f t="shared" si="15"/>
        <v>4.9217640172944943E-3</v>
      </c>
      <c r="AU473" s="327">
        <f>Variáveis!$G$15</f>
        <v>1.4237607337651301E-3</v>
      </c>
      <c r="AV473" s="327">
        <f>AU473+2.576*Variáveis!$G$14</f>
        <v>4.8649918086891612E-2</v>
      </c>
      <c r="AW473" s="327">
        <f>AU473-2.576*Variáveis!$G$14</f>
        <v>-4.5802396619361356E-2</v>
      </c>
    </row>
    <row r="474" spans="2:49" x14ac:dyDescent="0.3">
      <c r="B474" s="30">
        <v>43353</v>
      </c>
      <c r="C474" s="24">
        <v>12943.4220704</v>
      </c>
      <c r="D474" s="23">
        <f t="shared" si="14"/>
        <v>-9.5667660177901626E-3</v>
      </c>
      <c r="E474" s="26">
        <f t="shared" si="15"/>
        <v>-9.5667660177901626E-3</v>
      </c>
      <c r="AU474" s="327">
        <f>Variáveis!$G$15</f>
        <v>1.4237607337651301E-3</v>
      </c>
      <c r="AV474" s="327">
        <f>AU474+2.576*Variáveis!$G$14</f>
        <v>4.8649918086891612E-2</v>
      </c>
      <c r="AW474" s="327">
        <f>AU474-2.576*Variáveis!$G$14</f>
        <v>-4.5802396619361356E-2</v>
      </c>
    </row>
    <row r="475" spans="2:49" x14ac:dyDescent="0.3">
      <c r="B475" s="30">
        <v>43360</v>
      </c>
      <c r="C475" s="24">
        <v>13011.887890599999</v>
      </c>
      <c r="D475" s="23">
        <f t="shared" si="14"/>
        <v>5.2896227773158166E-3</v>
      </c>
      <c r="E475" s="26">
        <f t="shared" si="15"/>
        <v>5.2896227773158166E-3</v>
      </c>
      <c r="AU475" s="327">
        <f>Variáveis!$G$15</f>
        <v>1.4237607337651301E-3</v>
      </c>
      <c r="AV475" s="327">
        <f>AU475+2.576*Variáveis!$G$14</f>
        <v>4.8649918086891612E-2</v>
      </c>
      <c r="AW475" s="327">
        <f>AU475-2.576*Variáveis!$G$14</f>
        <v>-4.5802396619361356E-2</v>
      </c>
    </row>
    <row r="476" spans="2:49" x14ac:dyDescent="0.3">
      <c r="B476" s="30">
        <v>43367</v>
      </c>
      <c r="C476" s="24">
        <v>13167.510156599999</v>
      </c>
      <c r="D476" s="23">
        <f t="shared" si="14"/>
        <v>1.1960006673007451E-2</v>
      </c>
      <c r="E476" s="26">
        <f t="shared" si="15"/>
        <v>1.1960006673007451E-2</v>
      </c>
      <c r="AU476" s="327">
        <f>Variáveis!$G$15</f>
        <v>1.4237607337651301E-3</v>
      </c>
      <c r="AV476" s="327">
        <f>AU476+2.576*Variáveis!$G$14</f>
        <v>4.8649918086891612E-2</v>
      </c>
      <c r="AW476" s="327">
        <f>AU476-2.576*Variáveis!$G$14</f>
        <v>-4.5802396619361356E-2</v>
      </c>
    </row>
    <row r="477" spans="2:49" x14ac:dyDescent="0.3">
      <c r="B477" s="30">
        <v>43374</v>
      </c>
      <c r="C477" s="24">
        <v>13115.229687399999</v>
      </c>
      <c r="D477" s="23">
        <f t="shared" si="14"/>
        <v>-3.9704141920707814E-3</v>
      </c>
      <c r="E477" s="26">
        <f t="shared" si="15"/>
        <v>-3.9704141920707814E-3</v>
      </c>
      <c r="AU477" s="327">
        <f>Variáveis!$G$15</f>
        <v>1.4237607337651301E-3</v>
      </c>
      <c r="AV477" s="327">
        <f>AU477+2.576*Variáveis!$G$14</f>
        <v>4.8649918086891612E-2</v>
      </c>
      <c r="AW477" s="327">
        <f>AU477-2.576*Variáveis!$G$14</f>
        <v>-4.5802396619361356E-2</v>
      </c>
    </row>
    <row r="478" spans="2:49" x14ac:dyDescent="0.3">
      <c r="B478" s="30">
        <v>43381</v>
      </c>
      <c r="C478" s="24">
        <v>13051.789843800001</v>
      </c>
      <c r="D478" s="23">
        <f t="shared" ref="D478:D541" si="16">C478/C477-1</f>
        <v>-4.8371126630702976E-3</v>
      </c>
      <c r="E478" s="26">
        <f t="shared" si="15"/>
        <v>-4.8371126630702976E-3</v>
      </c>
      <c r="AU478" s="327">
        <f>Variáveis!$G$15</f>
        <v>1.4237607337651301E-3</v>
      </c>
      <c r="AV478" s="327">
        <f>AU478+2.576*Variáveis!$G$14</f>
        <v>4.8649918086891612E-2</v>
      </c>
      <c r="AW478" s="327">
        <f>AU478-2.576*Variáveis!$G$14</f>
        <v>-4.5802396619361356E-2</v>
      </c>
    </row>
    <row r="479" spans="2:49" x14ac:dyDescent="0.3">
      <c r="B479" s="30">
        <v>43388</v>
      </c>
      <c r="C479" s="24">
        <v>12559.4419922</v>
      </c>
      <c r="D479" s="23">
        <f t="shared" si="16"/>
        <v>-3.772263095654127E-2</v>
      </c>
      <c r="E479" s="26">
        <f t="shared" si="15"/>
        <v>-3.772263095654127E-2</v>
      </c>
      <c r="AU479" s="327">
        <f>Variáveis!$G$15</f>
        <v>1.4237607337651301E-3</v>
      </c>
      <c r="AV479" s="327">
        <f>AU479+2.576*Variáveis!$G$14</f>
        <v>4.8649918086891612E-2</v>
      </c>
      <c r="AW479" s="327">
        <f>AU479-2.576*Variáveis!$G$14</f>
        <v>-4.5802396619361356E-2</v>
      </c>
    </row>
    <row r="480" spans="2:49" x14ac:dyDescent="0.3">
      <c r="B480" s="30">
        <v>43395</v>
      </c>
      <c r="C480" s="24">
        <v>12507.3019532</v>
      </c>
      <c r="D480" s="23">
        <f t="shared" si="16"/>
        <v>-4.151461428969605E-3</v>
      </c>
      <c r="E480" s="26">
        <f t="shared" si="15"/>
        <v>-4.151461428969605E-3</v>
      </c>
      <c r="AU480" s="327">
        <f>Variáveis!$G$15</f>
        <v>1.4237607337651301E-3</v>
      </c>
      <c r="AV480" s="327">
        <f>AU480+2.576*Variáveis!$G$14</f>
        <v>4.8649918086891612E-2</v>
      </c>
      <c r="AW480" s="327">
        <f>AU480-2.576*Variáveis!$G$14</f>
        <v>-4.5802396619361356E-2</v>
      </c>
    </row>
    <row r="481" spans="2:49" x14ac:dyDescent="0.3">
      <c r="B481" s="30">
        <v>43402</v>
      </c>
      <c r="C481" s="24">
        <v>12059.0980468</v>
      </c>
      <c r="D481" s="23">
        <f t="shared" si="16"/>
        <v>-3.5835379051141203E-2</v>
      </c>
      <c r="E481" s="26">
        <f t="shared" si="15"/>
        <v>-3.5835379051141203E-2</v>
      </c>
      <c r="AU481" s="327">
        <f>Variáveis!$G$15</f>
        <v>1.4237607337651301E-3</v>
      </c>
      <c r="AV481" s="327">
        <f>AU481+2.576*Variáveis!$G$14</f>
        <v>4.8649918086891612E-2</v>
      </c>
      <c r="AW481" s="327">
        <f>AU481-2.576*Variáveis!$G$14</f>
        <v>-4.5802396619361356E-2</v>
      </c>
    </row>
    <row r="482" spans="2:49" x14ac:dyDescent="0.3">
      <c r="B482" s="30">
        <v>43409</v>
      </c>
      <c r="C482" s="24">
        <v>12288.121875000001</v>
      </c>
      <c r="D482" s="23">
        <f t="shared" si="16"/>
        <v>1.8991787554192285E-2</v>
      </c>
      <c r="E482" s="26">
        <f t="shared" si="15"/>
        <v>1.8991787554192285E-2</v>
      </c>
      <c r="AU482" s="327">
        <f>Variáveis!$G$15</f>
        <v>1.4237607337651301E-3</v>
      </c>
      <c r="AV482" s="327">
        <f>AU482+2.576*Variáveis!$G$14</f>
        <v>4.8649918086891612E-2</v>
      </c>
      <c r="AW482" s="327">
        <f>AU482-2.576*Variáveis!$G$14</f>
        <v>-4.5802396619361356E-2</v>
      </c>
    </row>
    <row r="483" spans="2:49" x14ac:dyDescent="0.3">
      <c r="B483" s="30">
        <v>43416</v>
      </c>
      <c r="C483" s="24">
        <v>12532.447851400002</v>
      </c>
      <c r="D483" s="23">
        <f t="shared" si="16"/>
        <v>1.9883101655842061E-2</v>
      </c>
      <c r="E483" s="26">
        <f t="shared" si="15"/>
        <v>1.9883101655842061E-2</v>
      </c>
      <c r="AU483" s="327">
        <f>Variáveis!$G$15</f>
        <v>1.4237607337651301E-3</v>
      </c>
      <c r="AV483" s="327">
        <f>AU483+2.576*Variáveis!$G$14</f>
        <v>4.8649918086891612E-2</v>
      </c>
      <c r="AW483" s="327">
        <f>AU483-2.576*Variáveis!$G$14</f>
        <v>-4.5802396619361356E-2</v>
      </c>
    </row>
    <row r="484" spans="2:49" x14ac:dyDescent="0.3">
      <c r="B484" s="30">
        <v>43423</v>
      </c>
      <c r="C484" s="24">
        <v>12329.299999799998</v>
      </c>
      <c r="D484" s="23">
        <f t="shared" si="16"/>
        <v>-1.6209750402217726E-2</v>
      </c>
      <c r="E484" s="26">
        <f t="shared" si="15"/>
        <v>-1.6209750402217726E-2</v>
      </c>
      <c r="AU484" s="327">
        <f>Variáveis!$G$15</f>
        <v>1.4237607337651301E-3</v>
      </c>
      <c r="AV484" s="327">
        <f>AU484+2.576*Variáveis!$G$14</f>
        <v>4.8649918086891612E-2</v>
      </c>
      <c r="AW484" s="327">
        <f>AU484-2.576*Variáveis!$G$14</f>
        <v>-4.5802396619361356E-2</v>
      </c>
    </row>
    <row r="485" spans="2:49" x14ac:dyDescent="0.3">
      <c r="B485" s="30">
        <v>43430</v>
      </c>
      <c r="C485" s="24">
        <v>12097.459960749999</v>
      </c>
      <c r="D485" s="23">
        <f t="shared" si="16"/>
        <v>-1.8803990417441407E-2</v>
      </c>
      <c r="E485" s="26">
        <f t="shared" si="15"/>
        <v>-1.8803990417441407E-2</v>
      </c>
      <c r="AU485" s="327">
        <f>Variáveis!$G$15</f>
        <v>1.4237607337651301E-3</v>
      </c>
      <c r="AV485" s="327">
        <f>AU485+2.576*Variáveis!$G$14</f>
        <v>4.8649918086891612E-2</v>
      </c>
      <c r="AW485" s="327">
        <f>AU485-2.576*Variáveis!$G$14</f>
        <v>-4.5802396619361356E-2</v>
      </c>
    </row>
    <row r="486" spans="2:49" x14ac:dyDescent="0.3">
      <c r="B486" s="30">
        <v>43437</v>
      </c>
      <c r="C486" s="24">
        <v>12406.0320314</v>
      </c>
      <c r="D486" s="23">
        <f t="shared" si="16"/>
        <v>2.5507178502855776E-2</v>
      </c>
      <c r="E486" s="26">
        <f t="shared" si="15"/>
        <v>2.5507178502855776E-2</v>
      </c>
      <c r="AU486" s="327">
        <f>Variáveis!$G$15</f>
        <v>1.4237607337651301E-3</v>
      </c>
      <c r="AV486" s="327">
        <f>AU486+2.576*Variáveis!$G$14</f>
        <v>4.8649918086891612E-2</v>
      </c>
      <c r="AW486" s="327">
        <f>AU486-2.576*Variáveis!$G$14</f>
        <v>-4.5802396619361356E-2</v>
      </c>
    </row>
    <row r="487" spans="2:49" x14ac:dyDescent="0.3">
      <c r="B487" s="30">
        <v>43444</v>
      </c>
      <c r="C487" s="24">
        <v>12049.402588000001</v>
      </c>
      <c r="D487" s="23">
        <f t="shared" si="16"/>
        <v>-2.8746455151603678E-2</v>
      </c>
      <c r="E487" s="26">
        <f t="shared" si="15"/>
        <v>-2.8746455151603678E-2</v>
      </c>
      <c r="AU487" s="327">
        <f>Variáveis!$G$15</f>
        <v>1.4237607337651301E-3</v>
      </c>
      <c r="AV487" s="327">
        <f>AU487+2.576*Variáveis!$G$14</f>
        <v>4.8649918086891612E-2</v>
      </c>
      <c r="AW487" s="327">
        <f>AU487-2.576*Variáveis!$G$14</f>
        <v>-4.5802396619361356E-2</v>
      </c>
    </row>
    <row r="488" spans="2:49" x14ac:dyDescent="0.3">
      <c r="B488" s="30">
        <v>43451</v>
      </c>
      <c r="C488" s="24">
        <v>11805.5201172</v>
      </c>
      <c r="D488" s="23">
        <f t="shared" si="16"/>
        <v>-2.0240212659413004E-2</v>
      </c>
      <c r="E488" s="26">
        <f t="shared" si="15"/>
        <v>-2.0240212659413004E-2</v>
      </c>
      <c r="AU488" s="327">
        <f>Variáveis!$G$15</f>
        <v>1.4237607337651301E-3</v>
      </c>
      <c r="AV488" s="327">
        <f>AU488+2.576*Variáveis!$G$14</f>
        <v>4.8649918086891612E-2</v>
      </c>
      <c r="AW488" s="327">
        <f>AU488-2.576*Variáveis!$G$14</f>
        <v>-4.5802396619361356E-2</v>
      </c>
    </row>
    <row r="489" spans="2:49" x14ac:dyDescent="0.3">
      <c r="B489" s="30">
        <v>43458</v>
      </c>
      <c r="C489" s="24">
        <v>11180.6919922</v>
      </c>
      <c r="D489" s="23">
        <f t="shared" si="16"/>
        <v>-5.2926776524624186E-2</v>
      </c>
      <c r="E489" s="26" t="str">
        <f t="shared" si="15"/>
        <v/>
      </c>
      <c r="AU489" s="327">
        <f>Variáveis!$G$15</f>
        <v>1.4237607337651301E-3</v>
      </c>
      <c r="AV489" s="327">
        <f>AU489+2.576*Variáveis!$G$14</f>
        <v>4.8649918086891612E-2</v>
      </c>
      <c r="AW489" s="327">
        <f>AU489-2.576*Variáveis!$G$14</f>
        <v>-4.5802396619361356E-2</v>
      </c>
    </row>
    <row r="490" spans="2:49" x14ac:dyDescent="0.3">
      <c r="B490" s="30">
        <v>43465</v>
      </c>
      <c r="C490" s="24">
        <v>11288.684814249998</v>
      </c>
      <c r="D490" s="23">
        <f t="shared" si="16"/>
        <v>9.658867458770759E-3</v>
      </c>
      <c r="E490" s="26">
        <f t="shared" si="15"/>
        <v>9.658867458770759E-3</v>
      </c>
      <c r="AU490" s="327">
        <f>Variáveis!$G$15</f>
        <v>1.4237607337651301E-3</v>
      </c>
      <c r="AV490" s="327">
        <f>AU490+2.576*Variáveis!$G$14</f>
        <v>4.8649918086891612E-2</v>
      </c>
      <c r="AW490" s="327">
        <f>AU490-2.576*Variáveis!$G$14</f>
        <v>-4.5802396619361356E-2</v>
      </c>
    </row>
    <row r="491" spans="2:49" x14ac:dyDescent="0.3">
      <c r="B491" s="30">
        <v>43472</v>
      </c>
      <c r="C491" s="24">
        <v>11428.317627</v>
      </c>
      <c r="D491" s="23">
        <f t="shared" si="16"/>
        <v>1.2369271978764029E-2</v>
      </c>
      <c r="E491" s="26">
        <f t="shared" si="15"/>
        <v>1.2369271978764029E-2</v>
      </c>
      <c r="AU491" s="327">
        <f>Variáveis!$G$15</f>
        <v>1.4237607337651301E-3</v>
      </c>
      <c r="AV491" s="327">
        <f>AU491+2.576*Variáveis!$G$14</f>
        <v>4.8649918086891612E-2</v>
      </c>
      <c r="AW491" s="327">
        <f>AU491-2.576*Variáveis!$G$14</f>
        <v>-4.5802396619361356E-2</v>
      </c>
    </row>
    <row r="492" spans="2:49" x14ac:dyDescent="0.3">
      <c r="B492" s="30">
        <v>43479</v>
      </c>
      <c r="C492" s="24">
        <v>11796.216015800001</v>
      </c>
      <c r="D492" s="23">
        <f t="shared" si="16"/>
        <v>3.2191823924356155E-2</v>
      </c>
      <c r="E492" s="26">
        <f t="shared" si="15"/>
        <v>3.2191823924356155E-2</v>
      </c>
      <c r="AU492" s="327">
        <f>Variáveis!$G$15</f>
        <v>1.4237607337651301E-3</v>
      </c>
      <c r="AV492" s="327">
        <f>AU492+2.576*Variáveis!$G$14</f>
        <v>4.8649918086891612E-2</v>
      </c>
      <c r="AW492" s="327">
        <f>AU492-2.576*Variáveis!$G$14</f>
        <v>-4.5802396619361356E-2</v>
      </c>
    </row>
    <row r="493" spans="2:49" x14ac:dyDescent="0.3">
      <c r="B493" s="30">
        <v>43486</v>
      </c>
      <c r="C493" s="24">
        <v>11980.649902499999</v>
      </c>
      <c r="D493" s="23">
        <f t="shared" si="16"/>
        <v>1.5635004178709888E-2</v>
      </c>
      <c r="E493" s="26">
        <f t="shared" si="15"/>
        <v>1.5635004178709888E-2</v>
      </c>
      <c r="AU493" s="327">
        <f>Variáveis!$G$15</f>
        <v>1.4237607337651301E-3</v>
      </c>
      <c r="AV493" s="327">
        <f>AU493+2.576*Variáveis!$G$14</f>
        <v>4.8649918086891612E-2</v>
      </c>
      <c r="AW493" s="327">
        <f>AU493-2.576*Variáveis!$G$14</f>
        <v>-4.5802396619361356E-2</v>
      </c>
    </row>
    <row r="494" spans="2:49" x14ac:dyDescent="0.3">
      <c r="B494" s="30">
        <v>43493</v>
      </c>
      <c r="C494" s="24">
        <v>12048.4220704</v>
      </c>
      <c r="D494" s="23">
        <f t="shared" si="16"/>
        <v>5.6568022980003629E-3</v>
      </c>
      <c r="E494" s="26">
        <f t="shared" si="15"/>
        <v>5.6568022980003629E-3</v>
      </c>
      <c r="AU494" s="327">
        <f>Variáveis!$G$15</f>
        <v>1.4237607337651301E-3</v>
      </c>
      <c r="AV494" s="327">
        <f>AU494+2.576*Variáveis!$G$14</f>
        <v>4.8649918086891612E-2</v>
      </c>
      <c r="AW494" s="327">
        <f>AU494-2.576*Variáveis!$G$14</f>
        <v>-4.5802396619361356E-2</v>
      </c>
    </row>
    <row r="495" spans="2:49" x14ac:dyDescent="0.3">
      <c r="B495" s="30">
        <v>43500</v>
      </c>
      <c r="C495" s="24">
        <v>12264.744140400002</v>
      </c>
      <c r="D495" s="23">
        <f t="shared" si="16"/>
        <v>1.7954390104862883E-2</v>
      </c>
      <c r="E495" s="26">
        <f t="shared" si="15"/>
        <v>1.7954390104862883E-2</v>
      </c>
      <c r="AU495" s="327">
        <f>Variáveis!$G$15</f>
        <v>1.4237607337651301E-3</v>
      </c>
      <c r="AV495" s="327">
        <f>AU495+2.576*Variáveis!$G$14</f>
        <v>4.8649918086891612E-2</v>
      </c>
      <c r="AW495" s="327">
        <f>AU495-2.576*Variáveis!$G$14</f>
        <v>-4.5802396619361356E-2</v>
      </c>
    </row>
    <row r="496" spans="2:49" x14ac:dyDescent="0.3">
      <c r="B496" s="30">
        <v>43507</v>
      </c>
      <c r="C496" s="24">
        <v>12342.437890799998</v>
      </c>
      <c r="D496" s="23">
        <f t="shared" si="16"/>
        <v>6.3347224785614831E-3</v>
      </c>
      <c r="E496" s="26">
        <f t="shared" si="15"/>
        <v>6.3347224785614831E-3</v>
      </c>
      <c r="AU496" s="327">
        <f>Variáveis!$G$15</f>
        <v>1.4237607337651301E-3</v>
      </c>
      <c r="AV496" s="327">
        <f>AU496+2.576*Variáveis!$G$14</f>
        <v>4.8649918086891612E-2</v>
      </c>
      <c r="AW496" s="327">
        <f>AU496-2.576*Variáveis!$G$14</f>
        <v>-4.5802396619361356E-2</v>
      </c>
    </row>
    <row r="497" spans="2:49" x14ac:dyDescent="0.3">
      <c r="B497" s="30">
        <v>43514</v>
      </c>
      <c r="C497" s="24">
        <v>12489.254883000001</v>
      </c>
      <c r="D497" s="23">
        <f t="shared" si="16"/>
        <v>1.1895299251166502E-2</v>
      </c>
      <c r="E497" s="26">
        <f t="shared" si="15"/>
        <v>1.1895299251166502E-2</v>
      </c>
      <c r="AU497" s="327">
        <f>Variáveis!$G$15</f>
        <v>1.4237607337651301E-3</v>
      </c>
      <c r="AV497" s="327">
        <f>AU497+2.576*Variáveis!$G$14</f>
        <v>4.8649918086891612E-2</v>
      </c>
      <c r="AW497" s="327">
        <f>AU497-2.576*Variáveis!$G$14</f>
        <v>-4.5802396619361356E-2</v>
      </c>
    </row>
    <row r="498" spans="2:49" x14ac:dyDescent="0.3">
      <c r="B498" s="30">
        <v>43521</v>
      </c>
      <c r="C498" s="24">
        <v>12663.7</v>
      </c>
      <c r="D498" s="23">
        <f t="shared" si="16"/>
        <v>1.3967616053496501E-2</v>
      </c>
      <c r="E498" s="26">
        <f t="shared" si="15"/>
        <v>1.3967616053496501E-2</v>
      </c>
      <c r="AU498" s="327">
        <f>Variáveis!$G$15</f>
        <v>1.4237607337651301E-3</v>
      </c>
      <c r="AV498" s="327">
        <f>AU498+2.576*Variáveis!$G$14</f>
        <v>4.8649918086891612E-2</v>
      </c>
      <c r="AW498" s="327">
        <f>AU498-2.576*Variáveis!$G$14</f>
        <v>-4.5802396619361356E-2</v>
      </c>
    </row>
    <row r="499" spans="2:49" x14ac:dyDescent="0.3">
      <c r="B499" s="30">
        <v>43528</v>
      </c>
      <c r="C499" s="24">
        <v>12671.835741999999</v>
      </c>
      <c r="D499" s="23">
        <f t="shared" si="16"/>
        <v>6.4244588864226237E-4</v>
      </c>
      <c r="E499" s="26">
        <f t="shared" si="15"/>
        <v>6.4244588864226237E-4</v>
      </c>
      <c r="AU499" s="327">
        <f>Variáveis!$G$15</f>
        <v>1.4237607337651301E-3</v>
      </c>
      <c r="AV499" s="327">
        <f>AU499+2.576*Variáveis!$G$14</f>
        <v>4.8649918086891612E-2</v>
      </c>
      <c r="AW499" s="327">
        <f>AU499-2.576*Variáveis!$G$14</f>
        <v>-4.5802396619361356E-2</v>
      </c>
    </row>
    <row r="500" spans="2:49" x14ac:dyDescent="0.3">
      <c r="B500" s="30">
        <v>43535</v>
      </c>
      <c r="C500" s="24">
        <v>12516.457812799999</v>
      </c>
      <c r="D500" s="23">
        <f t="shared" si="16"/>
        <v>-1.2261674816775758E-2</v>
      </c>
      <c r="E500" s="26">
        <f t="shared" si="15"/>
        <v>-1.2261674816775758E-2</v>
      </c>
      <c r="AU500" s="327">
        <f>Variáveis!$G$15</f>
        <v>1.4237607337651301E-3</v>
      </c>
      <c r="AV500" s="327">
        <f>AU500+2.576*Variáveis!$G$14</f>
        <v>4.8649918086891612E-2</v>
      </c>
      <c r="AW500" s="327">
        <f>AU500-2.576*Variáveis!$G$14</f>
        <v>-4.5802396619361356E-2</v>
      </c>
    </row>
    <row r="501" spans="2:49" x14ac:dyDescent="0.3">
      <c r="B501" s="30">
        <v>43542</v>
      </c>
      <c r="C501" s="24">
        <v>12682.881835799999</v>
      </c>
      <c r="D501" s="23">
        <f t="shared" si="16"/>
        <v>1.3296415446693244E-2</v>
      </c>
      <c r="E501" s="26">
        <f t="shared" si="15"/>
        <v>1.3296415446693244E-2</v>
      </c>
      <c r="AU501" s="327">
        <f>Variáveis!$G$15</f>
        <v>1.4237607337651301E-3</v>
      </c>
      <c r="AV501" s="327">
        <f>AU501+2.576*Variáveis!$G$14</f>
        <v>4.8649918086891612E-2</v>
      </c>
      <c r="AW501" s="327">
        <f>AU501-2.576*Variáveis!$G$14</f>
        <v>-4.5802396619361356E-2</v>
      </c>
    </row>
    <row r="502" spans="2:49" x14ac:dyDescent="0.3">
      <c r="B502" s="30">
        <v>43549</v>
      </c>
      <c r="C502" s="24">
        <v>12663.7339844</v>
      </c>
      <c r="D502" s="23">
        <f t="shared" si="16"/>
        <v>-1.5097397932030132E-3</v>
      </c>
      <c r="E502" s="26">
        <f t="shared" si="15"/>
        <v>-1.5097397932030132E-3</v>
      </c>
      <c r="AU502" s="327">
        <f>Variáveis!$G$15</f>
        <v>1.4237607337651301E-3</v>
      </c>
      <c r="AV502" s="327">
        <f>AU502+2.576*Variáveis!$G$14</f>
        <v>4.8649918086891612E-2</v>
      </c>
      <c r="AW502" s="327">
        <f>AU502-2.576*Variáveis!$G$14</f>
        <v>-4.5802396619361356E-2</v>
      </c>
    </row>
    <row r="503" spans="2:49" x14ac:dyDescent="0.3">
      <c r="B503" s="30">
        <v>43556</v>
      </c>
      <c r="C503" s="24">
        <v>12679.7140626</v>
      </c>
      <c r="D503" s="23">
        <f t="shared" si="16"/>
        <v>1.2618772804044998E-3</v>
      </c>
      <c r="E503" s="26">
        <f t="shared" si="15"/>
        <v>1.2618772804044998E-3</v>
      </c>
      <c r="AU503" s="327">
        <f>Variáveis!$G$15</f>
        <v>1.4237607337651301E-3</v>
      </c>
      <c r="AV503" s="327">
        <f>AU503+2.576*Variáveis!$G$14</f>
        <v>4.8649918086891612E-2</v>
      </c>
      <c r="AW503" s="327">
        <f>AU503-2.576*Variáveis!$G$14</f>
        <v>-4.5802396619361356E-2</v>
      </c>
    </row>
    <row r="504" spans="2:49" x14ac:dyDescent="0.3">
      <c r="B504" s="30">
        <v>43563</v>
      </c>
      <c r="C504" s="24">
        <v>12878.4898438</v>
      </c>
      <c r="D504" s="23">
        <f t="shared" si="16"/>
        <v>1.5676676951754676E-2</v>
      </c>
      <c r="E504" s="26">
        <f t="shared" si="15"/>
        <v>1.5676676951754676E-2</v>
      </c>
      <c r="AU504" s="327">
        <f>Variáveis!$G$15</f>
        <v>1.4237607337651301E-3</v>
      </c>
      <c r="AV504" s="327">
        <f>AU504+2.576*Variáveis!$G$14</f>
        <v>4.8649918086891612E-2</v>
      </c>
      <c r="AW504" s="327">
        <f>AU504-2.576*Variáveis!$G$14</f>
        <v>-4.5802396619361356E-2</v>
      </c>
    </row>
    <row r="505" spans="2:49" x14ac:dyDescent="0.3">
      <c r="B505" s="30">
        <v>43570</v>
      </c>
      <c r="C505" s="24">
        <v>12910.082031400001</v>
      </c>
      <c r="D505" s="23">
        <f t="shared" si="16"/>
        <v>2.4530972173892884E-3</v>
      </c>
      <c r="E505" s="26">
        <f t="shared" si="15"/>
        <v>2.4530972173892884E-3</v>
      </c>
      <c r="AU505" s="327">
        <f>Variáveis!$G$15</f>
        <v>1.4237607337651301E-3</v>
      </c>
      <c r="AV505" s="327">
        <f>AU505+2.576*Variáveis!$G$14</f>
        <v>4.8649918086891612E-2</v>
      </c>
      <c r="AW505" s="327">
        <f>AU505-2.576*Variáveis!$G$14</f>
        <v>-4.5802396619361356E-2</v>
      </c>
    </row>
    <row r="506" spans="2:49" x14ac:dyDescent="0.3">
      <c r="B506" s="30">
        <v>43577</v>
      </c>
      <c r="C506" s="24">
        <v>12924.085204999999</v>
      </c>
      <c r="D506" s="23">
        <f t="shared" si="16"/>
        <v>1.0846696067414729E-3</v>
      </c>
      <c r="E506" s="26">
        <f t="shared" si="15"/>
        <v>1.0846696067414729E-3</v>
      </c>
      <c r="AU506" s="327">
        <f>Variáveis!$G$15</f>
        <v>1.4237607337651301E-3</v>
      </c>
      <c r="AV506" s="327">
        <f>AU506+2.576*Variáveis!$G$14</f>
        <v>4.8649918086891612E-2</v>
      </c>
      <c r="AW506" s="327">
        <f>AU506-2.576*Variáveis!$G$14</f>
        <v>-4.5802396619361356E-2</v>
      </c>
    </row>
    <row r="507" spans="2:49" x14ac:dyDescent="0.3">
      <c r="B507" s="30">
        <v>43584</v>
      </c>
      <c r="C507" s="24">
        <v>12971.5398436</v>
      </c>
      <c r="D507" s="23">
        <f t="shared" si="16"/>
        <v>3.6717986493652877E-3</v>
      </c>
      <c r="E507" s="26">
        <f t="shared" si="15"/>
        <v>3.6717986493652877E-3</v>
      </c>
      <c r="AU507" s="327">
        <f>Variáveis!$G$15</f>
        <v>1.4237607337651301E-3</v>
      </c>
      <c r="AV507" s="327">
        <f>AU507+2.576*Variáveis!$G$14</f>
        <v>4.8649918086891612E-2</v>
      </c>
      <c r="AW507" s="327">
        <f>AU507-2.576*Variáveis!$G$14</f>
        <v>-4.5802396619361356E-2</v>
      </c>
    </row>
    <row r="508" spans="2:49" x14ac:dyDescent="0.3">
      <c r="B508" s="30">
        <v>43591</v>
      </c>
      <c r="C508" s="24">
        <v>12990.1779298</v>
      </c>
      <c r="D508" s="23">
        <f t="shared" si="16"/>
        <v>1.4368445400254615E-3</v>
      </c>
      <c r="E508" s="26">
        <f t="shared" si="15"/>
        <v>1.4368445400254615E-3</v>
      </c>
      <c r="AU508" s="327">
        <f>Variáveis!$G$15</f>
        <v>1.4237607337651301E-3</v>
      </c>
      <c r="AV508" s="327">
        <f>AU508+2.576*Variáveis!$G$14</f>
        <v>4.8649918086891612E-2</v>
      </c>
      <c r="AW508" s="327">
        <f>AU508-2.576*Variáveis!$G$14</f>
        <v>-4.5802396619361356E-2</v>
      </c>
    </row>
    <row r="509" spans="2:49" x14ac:dyDescent="0.3">
      <c r="B509" s="30">
        <v>43598</v>
      </c>
      <c r="C509" s="24">
        <v>12718.277929599999</v>
      </c>
      <c r="D509" s="23">
        <f t="shared" si="16"/>
        <v>-2.0931199069741058E-2</v>
      </c>
      <c r="E509" s="26">
        <f t="shared" si="15"/>
        <v>-2.0931199069741058E-2</v>
      </c>
      <c r="AU509" s="327">
        <f>Variáveis!$G$15</f>
        <v>1.4237607337651301E-3</v>
      </c>
      <c r="AV509" s="327">
        <f>AU509+2.576*Variáveis!$G$14</f>
        <v>4.8649918086891612E-2</v>
      </c>
      <c r="AW509" s="327">
        <f>AU509-2.576*Variáveis!$G$14</f>
        <v>-4.5802396619361356E-2</v>
      </c>
    </row>
    <row r="510" spans="2:49" x14ac:dyDescent="0.3">
      <c r="B510" s="30">
        <v>43605</v>
      </c>
      <c r="C510" s="24">
        <v>12657.016015800002</v>
      </c>
      <c r="D510" s="23">
        <f t="shared" si="16"/>
        <v>-4.8168403096002788E-3</v>
      </c>
      <c r="E510" s="26">
        <f t="shared" si="15"/>
        <v>-4.8168403096002788E-3</v>
      </c>
      <c r="AU510" s="327">
        <f>Variáveis!$G$15</f>
        <v>1.4237607337651301E-3</v>
      </c>
      <c r="AV510" s="327">
        <f>AU510+2.576*Variáveis!$G$14</f>
        <v>4.8649918086891612E-2</v>
      </c>
      <c r="AW510" s="327">
        <f>AU510-2.576*Variáveis!$G$14</f>
        <v>-4.5802396619361356E-2</v>
      </c>
    </row>
    <row r="511" spans="2:49" x14ac:dyDescent="0.3">
      <c r="B511" s="30">
        <v>43612</v>
      </c>
      <c r="C511" s="24">
        <v>12624.767578250001</v>
      </c>
      <c r="D511" s="23">
        <f t="shared" si="16"/>
        <v>-2.5478704861986445E-3</v>
      </c>
      <c r="E511" s="26">
        <f t="shared" si="15"/>
        <v>-2.5478704861986445E-3</v>
      </c>
      <c r="AU511" s="327">
        <f>Variáveis!$G$15</f>
        <v>1.4237607337651301E-3</v>
      </c>
      <c r="AV511" s="327">
        <f>AU511+2.576*Variáveis!$G$14</f>
        <v>4.8649918086891612E-2</v>
      </c>
      <c r="AW511" s="327">
        <f>AU511-2.576*Variáveis!$G$14</f>
        <v>-4.5802396619361356E-2</v>
      </c>
    </row>
    <row r="512" spans="2:49" x14ac:dyDescent="0.3">
      <c r="B512" s="30">
        <v>43619</v>
      </c>
      <c r="C512" s="24">
        <v>12370.416211</v>
      </c>
      <c r="D512" s="23">
        <f t="shared" si="16"/>
        <v>-2.0147013849838968E-2</v>
      </c>
      <c r="E512" s="26">
        <f t="shared" si="15"/>
        <v>-2.0147013849838968E-2</v>
      </c>
      <c r="AU512" s="327">
        <f>Variáveis!$G$15</f>
        <v>1.4237607337651301E-3</v>
      </c>
      <c r="AV512" s="327">
        <f>AU512+2.576*Variáveis!$G$14</f>
        <v>4.8649918086891612E-2</v>
      </c>
      <c r="AW512" s="327">
        <f>AU512-2.576*Variáveis!$G$14</f>
        <v>-4.5802396619361356E-2</v>
      </c>
    </row>
    <row r="513" spans="2:49" x14ac:dyDescent="0.3">
      <c r="B513" s="30">
        <v>43626</v>
      </c>
      <c r="C513" s="24">
        <v>12683.766210799999</v>
      </c>
      <c r="D513" s="23">
        <f t="shared" si="16"/>
        <v>2.5330594739517487E-2</v>
      </c>
      <c r="E513" s="26">
        <f t="shared" si="15"/>
        <v>2.5330594739517487E-2</v>
      </c>
      <c r="AU513" s="327">
        <f>Variáveis!$G$15</f>
        <v>1.4237607337651301E-3</v>
      </c>
      <c r="AV513" s="327">
        <f>AU513+2.576*Variáveis!$G$14</f>
        <v>4.8649918086891612E-2</v>
      </c>
      <c r="AW513" s="327">
        <f>AU513-2.576*Variáveis!$G$14</f>
        <v>-4.5802396619361356E-2</v>
      </c>
    </row>
    <row r="514" spans="2:49" x14ac:dyDescent="0.3">
      <c r="B514" s="30">
        <v>43633</v>
      </c>
      <c r="C514" s="24">
        <v>12797.801952999998</v>
      </c>
      <c r="D514" s="23">
        <f t="shared" si="16"/>
        <v>8.9906846519214323E-3</v>
      </c>
      <c r="E514" s="26">
        <f t="shared" si="15"/>
        <v>8.9906846519214323E-3</v>
      </c>
      <c r="AU514" s="327">
        <f>Variáveis!$G$15</f>
        <v>1.4237607337651301E-3</v>
      </c>
      <c r="AV514" s="327">
        <f>AU514+2.576*Variáveis!$G$14</f>
        <v>4.8649918086891612E-2</v>
      </c>
      <c r="AW514" s="327">
        <f>AU514-2.576*Variáveis!$G$14</f>
        <v>-4.5802396619361356E-2</v>
      </c>
    </row>
    <row r="515" spans="2:49" x14ac:dyDescent="0.3">
      <c r="B515" s="30">
        <v>43640</v>
      </c>
      <c r="C515" s="24">
        <v>13002.060156199999</v>
      </c>
      <c r="D515" s="23">
        <f t="shared" si="16"/>
        <v>1.5960412885754893E-2</v>
      </c>
      <c r="E515" s="26">
        <f t="shared" si="15"/>
        <v>1.5960412885754893E-2</v>
      </c>
      <c r="AU515" s="327">
        <f>Variáveis!$G$15</f>
        <v>1.4237607337651301E-3</v>
      </c>
      <c r="AV515" s="327">
        <f>AU515+2.576*Variáveis!$G$14</f>
        <v>4.8649918086891612E-2</v>
      </c>
      <c r="AW515" s="327">
        <f>AU515-2.576*Variáveis!$G$14</f>
        <v>-4.5802396619361356E-2</v>
      </c>
    </row>
    <row r="516" spans="2:49" x14ac:dyDescent="0.3">
      <c r="B516" s="30">
        <v>43647</v>
      </c>
      <c r="C516" s="24">
        <v>12998.2761722</v>
      </c>
      <c r="D516" s="23">
        <f t="shared" si="16"/>
        <v>-2.9102957181714739E-4</v>
      </c>
      <c r="E516" s="26">
        <f t="shared" si="15"/>
        <v>-2.9102957181714739E-4</v>
      </c>
      <c r="AU516" s="327">
        <f>Variáveis!$G$15</f>
        <v>1.4237607337651301E-3</v>
      </c>
      <c r="AV516" s="327">
        <f>AU516+2.576*Variáveis!$G$14</f>
        <v>4.8649918086891612E-2</v>
      </c>
      <c r="AW516" s="327">
        <f>AU516-2.576*Variáveis!$G$14</f>
        <v>-4.5802396619361356E-2</v>
      </c>
    </row>
    <row r="517" spans="2:49" x14ac:dyDescent="0.3">
      <c r="B517" s="30">
        <v>43654</v>
      </c>
      <c r="C517" s="24">
        <v>13187.637451250001</v>
      </c>
      <c r="D517" s="23">
        <f t="shared" si="16"/>
        <v>1.4568184006968243E-2</v>
      </c>
      <c r="E517" s="26">
        <f t="shared" si="15"/>
        <v>1.4568184006968243E-2</v>
      </c>
      <c r="AU517" s="327">
        <f>Variáveis!$G$15</f>
        <v>1.4237607337651301E-3</v>
      </c>
      <c r="AV517" s="327">
        <f>AU517+2.576*Variáveis!$G$14</f>
        <v>4.8649918086891612E-2</v>
      </c>
      <c r="AW517" s="327">
        <f>AU517-2.576*Variáveis!$G$14</f>
        <v>-4.5802396619361356E-2</v>
      </c>
    </row>
    <row r="518" spans="2:49" x14ac:dyDescent="0.3">
      <c r="B518" s="30">
        <v>43661</v>
      </c>
      <c r="C518" s="24">
        <v>13195.403711000001</v>
      </c>
      <c r="D518" s="23">
        <f t="shared" si="16"/>
        <v>5.8890455388316276E-4</v>
      </c>
      <c r="E518" s="26">
        <f t="shared" si="15"/>
        <v>5.8890455388316276E-4</v>
      </c>
      <c r="AU518" s="327">
        <f>Variáveis!$G$15</f>
        <v>1.4237607337651301E-3</v>
      </c>
      <c r="AV518" s="327">
        <f>AU518+2.576*Variáveis!$G$14</f>
        <v>4.8649918086891612E-2</v>
      </c>
      <c r="AW518" s="327">
        <f>AU518-2.576*Variáveis!$G$14</f>
        <v>-4.5802396619361356E-2</v>
      </c>
    </row>
    <row r="519" spans="2:49" x14ac:dyDescent="0.3">
      <c r="B519" s="30">
        <v>43668</v>
      </c>
      <c r="C519" s="24">
        <v>13141.1240234</v>
      </c>
      <c r="D519" s="23">
        <f t="shared" si="16"/>
        <v>-4.11352989183289E-3</v>
      </c>
      <c r="E519" s="26">
        <f t="shared" si="15"/>
        <v>-4.11352989183289E-3</v>
      </c>
      <c r="AU519" s="327">
        <f>Variáveis!$G$15</f>
        <v>1.4237607337651301E-3</v>
      </c>
      <c r="AV519" s="327">
        <f>AU519+2.576*Variáveis!$G$14</f>
        <v>4.8649918086891612E-2</v>
      </c>
      <c r="AW519" s="327">
        <f>AU519-2.576*Variáveis!$G$14</f>
        <v>-4.5802396619361356E-2</v>
      </c>
    </row>
    <row r="520" spans="2:49" x14ac:dyDescent="0.3">
      <c r="B520" s="30">
        <v>43675</v>
      </c>
      <c r="C520" s="24">
        <v>13211.969922</v>
      </c>
      <c r="D520" s="23">
        <f t="shared" si="16"/>
        <v>5.3911597268123668E-3</v>
      </c>
      <c r="E520" s="26">
        <f t="shared" si="15"/>
        <v>5.3911597268123668E-3</v>
      </c>
      <c r="AU520" s="327">
        <f>Variáveis!$G$15</f>
        <v>1.4237607337651301E-3</v>
      </c>
      <c r="AV520" s="327">
        <f>AU520+2.576*Variáveis!$G$14</f>
        <v>4.8649918086891612E-2</v>
      </c>
      <c r="AW520" s="327">
        <f>AU520-2.576*Variáveis!$G$14</f>
        <v>-4.5802396619361356E-2</v>
      </c>
    </row>
    <row r="521" spans="2:49" x14ac:dyDescent="0.3">
      <c r="B521" s="30">
        <v>43682</v>
      </c>
      <c r="C521" s="24">
        <v>12902.289843800001</v>
      </c>
      <c r="D521" s="23">
        <f t="shared" si="16"/>
        <v>-2.3439356888357188E-2</v>
      </c>
      <c r="E521" s="26">
        <f t="shared" si="15"/>
        <v>-2.3439356888357188E-2</v>
      </c>
      <c r="AU521" s="327">
        <f>Variáveis!$G$15</f>
        <v>1.4237607337651301E-3</v>
      </c>
      <c r="AV521" s="327">
        <f>AU521+2.576*Variáveis!$G$14</f>
        <v>4.8649918086891612E-2</v>
      </c>
      <c r="AW521" s="327">
        <f>AU521-2.576*Variáveis!$G$14</f>
        <v>-4.5802396619361356E-2</v>
      </c>
    </row>
    <row r="522" spans="2:49" x14ac:dyDescent="0.3">
      <c r="B522" s="30">
        <v>43689</v>
      </c>
      <c r="C522" s="24">
        <v>12684.9160156</v>
      </c>
      <c r="D522" s="23">
        <f t="shared" si="16"/>
        <v>-1.6847693768440419E-2</v>
      </c>
      <c r="E522" s="26">
        <f t="shared" si="15"/>
        <v>-1.6847693768440419E-2</v>
      </c>
      <c r="AU522" s="327">
        <f>Variáveis!$G$15</f>
        <v>1.4237607337651301E-3</v>
      </c>
      <c r="AV522" s="327">
        <f>AU522+2.576*Variáveis!$G$14</f>
        <v>4.8649918086891612E-2</v>
      </c>
      <c r="AW522" s="327">
        <f>AU522-2.576*Variáveis!$G$14</f>
        <v>-4.5802396619361356E-2</v>
      </c>
    </row>
    <row r="523" spans="2:49" x14ac:dyDescent="0.3">
      <c r="B523" s="30">
        <v>43696</v>
      </c>
      <c r="C523" s="24">
        <v>12554.054101599999</v>
      </c>
      <c r="D523" s="23">
        <f t="shared" si="16"/>
        <v>-1.0316340592169904E-2</v>
      </c>
      <c r="E523" s="26">
        <f t="shared" si="15"/>
        <v>-1.0316340592169904E-2</v>
      </c>
      <c r="AU523" s="327">
        <f>Variáveis!$G$15</f>
        <v>1.4237607337651301E-3</v>
      </c>
      <c r="AV523" s="327">
        <f>AU523+2.576*Variáveis!$G$14</f>
        <v>4.8649918086891612E-2</v>
      </c>
      <c r="AW523" s="327">
        <f>AU523-2.576*Variáveis!$G$14</f>
        <v>-4.5802396619361356E-2</v>
      </c>
    </row>
    <row r="524" spans="2:49" x14ac:dyDescent="0.3">
      <c r="B524" s="30">
        <v>43703</v>
      </c>
      <c r="C524" s="24">
        <v>12584.190038999999</v>
      </c>
      <c r="D524" s="23">
        <f t="shared" si="16"/>
        <v>2.4004944662585626E-3</v>
      </c>
      <c r="E524" s="26">
        <f t="shared" si="15"/>
        <v>2.4004944662585626E-3</v>
      </c>
      <c r="AU524" s="327">
        <f>Variáveis!$G$15</f>
        <v>1.4237607337651301E-3</v>
      </c>
      <c r="AV524" s="327">
        <f>AU524+2.576*Variáveis!$G$14</f>
        <v>4.8649918086891612E-2</v>
      </c>
      <c r="AW524" s="327">
        <f>AU524-2.576*Variáveis!$G$14</f>
        <v>-4.5802396619361356E-2</v>
      </c>
    </row>
    <row r="525" spans="2:49" x14ac:dyDescent="0.3">
      <c r="B525" s="30">
        <v>43710</v>
      </c>
      <c r="C525" s="24">
        <v>12618.547607500001</v>
      </c>
      <c r="D525" s="23">
        <f t="shared" si="16"/>
        <v>2.7302169145191346E-3</v>
      </c>
      <c r="E525" s="26">
        <f t="shared" ref="E525:E576" si="17">IF(OR(D525&gt;($G$15+$G$16*$G$14),D525&lt;($G$15-$G$16*$G$14)),"",D525)</f>
        <v>2.7302169145191346E-3</v>
      </c>
      <c r="AU525" s="327">
        <f>Variáveis!$G$15</f>
        <v>1.4237607337651301E-3</v>
      </c>
      <c r="AV525" s="327">
        <f>AU525+2.576*Variáveis!$G$14</f>
        <v>4.8649918086891612E-2</v>
      </c>
      <c r="AW525" s="327">
        <f>AU525-2.576*Variáveis!$G$14</f>
        <v>-4.5802396619361356E-2</v>
      </c>
    </row>
    <row r="526" spans="2:49" x14ac:dyDescent="0.3">
      <c r="B526" s="30">
        <v>43717</v>
      </c>
      <c r="C526" s="24">
        <v>12854.316016000001</v>
      </c>
      <c r="D526" s="23">
        <f t="shared" si="16"/>
        <v>1.8684274595902606E-2</v>
      </c>
      <c r="E526" s="26">
        <f t="shared" si="17"/>
        <v>1.8684274595902606E-2</v>
      </c>
      <c r="AU526" s="327">
        <f>Variáveis!$G$15</f>
        <v>1.4237607337651301E-3</v>
      </c>
      <c r="AV526" s="327">
        <f>AU526+2.576*Variáveis!$G$14</f>
        <v>4.8649918086891612E-2</v>
      </c>
      <c r="AW526" s="327">
        <f>AU526-2.576*Variáveis!$G$14</f>
        <v>-4.5802396619361356E-2</v>
      </c>
    </row>
    <row r="527" spans="2:49" x14ac:dyDescent="0.3">
      <c r="B527" s="30">
        <v>43724</v>
      </c>
      <c r="C527" s="24">
        <v>13084.948047000002</v>
      </c>
      <c r="D527" s="23">
        <f t="shared" si="16"/>
        <v>1.7941991679131686E-2</v>
      </c>
      <c r="E527" s="26">
        <f t="shared" si="17"/>
        <v>1.7941991679131686E-2</v>
      </c>
      <c r="AU527" s="327">
        <f>Variáveis!$G$15</f>
        <v>1.4237607337651301E-3</v>
      </c>
      <c r="AV527" s="327">
        <f>AU527+2.576*Variáveis!$G$14</f>
        <v>4.8649918086891612E-2</v>
      </c>
      <c r="AW527" s="327">
        <f>AU527-2.576*Variáveis!$G$14</f>
        <v>-4.5802396619361356E-2</v>
      </c>
    </row>
    <row r="528" spans="2:49" x14ac:dyDescent="0.3">
      <c r="B528" s="30">
        <v>43731</v>
      </c>
      <c r="C528" s="24">
        <v>13108.219921799999</v>
      </c>
      <c r="D528" s="23">
        <f t="shared" si="16"/>
        <v>1.7785225219395517E-3</v>
      </c>
      <c r="E528" s="26">
        <f t="shared" si="17"/>
        <v>1.7785225219395517E-3</v>
      </c>
      <c r="AU528" s="327">
        <f>Variáveis!$G$15</f>
        <v>1.4237607337651301E-3</v>
      </c>
      <c r="AV528" s="327">
        <f>AU528+2.576*Variáveis!$G$14</f>
        <v>4.8649918086891612E-2</v>
      </c>
      <c r="AW528" s="327">
        <f>AU528-2.576*Variáveis!$G$14</f>
        <v>-4.5802396619361356E-2</v>
      </c>
    </row>
    <row r="529" spans="2:49" x14ac:dyDescent="0.3">
      <c r="B529" s="30">
        <v>43738</v>
      </c>
      <c r="C529" s="24">
        <v>13007.066211000001</v>
      </c>
      <c r="D529" s="23">
        <f t="shared" si="16"/>
        <v>-7.7168152047686345E-3</v>
      </c>
      <c r="E529" s="26">
        <f t="shared" si="17"/>
        <v>-7.7168152047686345E-3</v>
      </c>
      <c r="AU529" s="327">
        <f>Variáveis!$G$15</f>
        <v>1.4237607337651301E-3</v>
      </c>
      <c r="AV529" s="327">
        <f>AU529+2.576*Variáveis!$G$14</f>
        <v>4.8649918086891612E-2</v>
      </c>
      <c r="AW529" s="327">
        <f>AU529-2.576*Variáveis!$G$14</f>
        <v>-4.5802396619361356E-2</v>
      </c>
    </row>
    <row r="530" spans="2:49" x14ac:dyDescent="0.3">
      <c r="B530" s="30">
        <v>43745</v>
      </c>
      <c r="C530" s="24">
        <v>12747.767773399999</v>
      </c>
      <c r="D530" s="23">
        <f t="shared" si="16"/>
        <v>-1.9935197791237091E-2</v>
      </c>
      <c r="E530" s="26">
        <f t="shared" si="17"/>
        <v>-1.9935197791237091E-2</v>
      </c>
      <c r="AU530" s="327">
        <f>Variáveis!$G$15</f>
        <v>1.4237607337651301E-3</v>
      </c>
      <c r="AV530" s="327">
        <f>AU530+2.576*Variáveis!$G$14</f>
        <v>4.8649918086891612E-2</v>
      </c>
      <c r="AW530" s="327">
        <f>AU530-2.576*Variáveis!$G$14</f>
        <v>-4.5802396619361356E-2</v>
      </c>
    </row>
    <row r="531" spans="2:49" x14ac:dyDescent="0.3">
      <c r="B531" s="30">
        <v>43752</v>
      </c>
      <c r="C531" s="24">
        <v>12774.241992200001</v>
      </c>
      <c r="D531" s="23">
        <f t="shared" si="16"/>
        <v>2.0767729119794964E-3</v>
      </c>
      <c r="E531" s="26">
        <f t="shared" si="17"/>
        <v>2.0767729119794964E-3</v>
      </c>
      <c r="AU531" s="327">
        <f>Variáveis!$G$15</f>
        <v>1.4237607337651301E-3</v>
      </c>
      <c r="AV531" s="327">
        <f>AU531+2.576*Variáveis!$G$14</f>
        <v>4.8649918086891612E-2</v>
      </c>
      <c r="AW531" s="327">
        <f>AU531-2.576*Variáveis!$G$14</f>
        <v>-4.5802396619361356E-2</v>
      </c>
    </row>
    <row r="532" spans="2:49" x14ac:dyDescent="0.3">
      <c r="B532" s="30">
        <v>43759</v>
      </c>
      <c r="C532" s="24">
        <v>13027.0820312</v>
      </c>
      <c r="D532" s="23">
        <f t="shared" si="16"/>
        <v>1.9792958294854834E-2</v>
      </c>
      <c r="E532" s="26">
        <f t="shared" si="17"/>
        <v>1.9792958294854834E-2</v>
      </c>
      <c r="AU532" s="327">
        <f>Variáveis!$G$15</f>
        <v>1.4237607337651301E-3</v>
      </c>
      <c r="AV532" s="327">
        <f>AU532+2.576*Variáveis!$G$14</f>
        <v>4.8649918086891612E-2</v>
      </c>
      <c r="AW532" s="327">
        <f>AU532-2.576*Variáveis!$G$14</f>
        <v>-4.5802396619361356E-2</v>
      </c>
    </row>
    <row r="533" spans="2:49" x14ac:dyDescent="0.3">
      <c r="B533" s="30">
        <v>43766</v>
      </c>
      <c r="C533" s="272">
        <v>13127.5640626</v>
      </c>
      <c r="D533" s="23">
        <f t="shared" si="16"/>
        <v>7.7133183900544022E-3</v>
      </c>
      <c r="E533" s="26">
        <f t="shared" si="17"/>
        <v>7.7133183900544022E-3</v>
      </c>
      <c r="AU533" s="327">
        <f>Variáveis!$G$15</f>
        <v>1.4237607337651301E-3</v>
      </c>
      <c r="AV533" s="327">
        <f>AU533+2.576*Variáveis!$G$14</f>
        <v>4.8649918086891612E-2</v>
      </c>
      <c r="AW533" s="327">
        <f>AU533-2.576*Variáveis!$G$14</f>
        <v>-4.5802396619361356E-2</v>
      </c>
    </row>
    <row r="534" spans="2:49" x14ac:dyDescent="0.3">
      <c r="B534" s="30">
        <v>43773</v>
      </c>
      <c r="C534" s="272">
        <v>13256.231835999997</v>
      </c>
      <c r="D534" s="23">
        <f t="shared" si="16"/>
        <v>9.8013441630475651E-3</v>
      </c>
      <c r="E534" s="26">
        <f t="shared" si="17"/>
        <v>9.8013441630475651E-3</v>
      </c>
      <c r="AU534" s="327">
        <f>Variáveis!$G$15</f>
        <v>1.4237607337651301E-3</v>
      </c>
      <c r="AV534" s="327">
        <f>AU534+2.576*Variáveis!$G$14</f>
        <v>4.8649918086891612E-2</v>
      </c>
      <c r="AW534" s="327">
        <f>AU534-2.576*Variáveis!$G$14</f>
        <v>-4.5802396619361356E-2</v>
      </c>
    </row>
    <row r="535" spans="2:49" x14ac:dyDescent="0.3">
      <c r="B535" s="30">
        <v>43780</v>
      </c>
      <c r="C535" s="272">
        <v>13376.525976800001</v>
      </c>
      <c r="D535" s="23">
        <f t="shared" si="16"/>
        <v>9.0745350781600287E-3</v>
      </c>
      <c r="E535" s="26">
        <f t="shared" si="17"/>
        <v>9.0745350781600287E-3</v>
      </c>
      <c r="AU535" s="327">
        <f>Variáveis!$G$15</f>
        <v>1.4237607337651301E-3</v>
      </c>
      <c r="AV535" s="327">
        <f>AU535+2.576*Variáveis!$G$14</f>
        <v>4.8649918086891612E-2</v>
      </c>
      <c r="AW535" s="327">
        <f>AU535-2.576*Variáveis!$G$14</f>
        <v>-4.5802396619361356E-2</v>
      </c>
    </row>
    <row r="536" spans="2:49" x14ac:dyDescent="0.3">
      <c r="B536" s="30">
        <v>43787</v>
      </c>
      <c r="C536" s="272">
        <v>13428.287890600001</v>
      </c>
      <c r="D536" s="23">
        <f t="shared" si="16"/>
        <v>3.8696081396449866E-3</v>
      </c>
      <c r="E536" s="26">
        <f t="shared" si="17"/>
        <v>3.8696081396449866E-3</v>
      </c>
      <c r="AU536" s="327">
        <f>Variáveis!$G$15</f>
        <v>1.4237607337651301E-3</v>
      </c>
      <c r="AV536" s="327">
        <f>AU536+2.576*Variáveis!$G$14</f>
        <v>4.8649918086891612E-2</v>
      </c>
      <c r="AW536" s="327">
        <f>AU536-2.576*Variáveis!$G$14</f>
        <v>-4.5802396619361356E-2</v>
      </c>
    </row>
    <row r="537" spans="2:49" x14ac:dyDescent="0.3">
      <c r="B537" s="30">
        <v>43794</v>
      </c>
      <c r="C537" s="272">
        <v>13453.181835799998</v>
      </c>
      <c r="D537" s="23">
        <f t="shared" si="16"/>
        <v>1.8538435728223668E-3</v>
      </c>
      <c r="E537" s="26">
        <f t="shared" si="17"/>
        <v>1.8538435728223668E-3</v>
      </c>
      <c r="AU537" s="327">
        <f>Variáveis!$G$15</f>
        <v>1.4237607337651301E-3</v>
      </c>
      <c r="AV537" s="327">
        <f>AU537+2.576*Variáveis!$G$14</f>
        <v>4.8649918086891612E-2</v>
      </c>
      <c r="AW537" s="327">
        <f>AU537-2.576*Variáveis!$G$14</f>
        <v>-4.5802396619361356E-2</v>
      </c>
    </row>
    <row r="538" spans="2:49" x14ac:dyDescent="0.3">
      <c r="B538" s="30">
        <v>43801</v>
      </c>
      <c r="C538" s="272">
        <v>13540.199951250001</v>
      </c>
      <c r="D538" s="23">
        <f t="shared" si="16"/>
        <v>6.4682181889819113E-3</v>
      </c>
      <c r="E538" s="26">
        <f t="shared" si="17"/>
        <v>6.4682181889819113E-3</v>
      </c>
      <c r="AU538" s="327">
        <f>Variáveis!$G$15</f>
        <v>1.4237607337651301E-3</v>
      </c>
      <c r="AV538" s="327">
        <f>AU538+2.576*Variáveis!$G$14</f>
        <v>4.8649918086891612E-2</v>
      </c>
      <c r="AW538" s="327">
        <f>AU538-2.576*Variáveis!$G$14</f>
        <v>-4.5802396619361356E-2</v>
      </c>
    </row>
    <row r="539" spans="2:49" x14ac:dyDescent="0.3">
      <c r="B539" s="30">
        <v>43808</v>
      </c>
      <c r="C539" s="272">
        <v>13489.9439456</v>
      </c>
      <c r="D539" s="23">
        <f t="shared" si="16"/>
        <v>-3.7116147347115991E-3</v>
      </c>
      <c r="E539" s="26">
        <f t="shared" si="17"/>
        <v>-3.7116147347115991E-3</v>
      </c>
      <c r="AU539" s="327">
        <f>Variáveis!$G$15</f>
        <v>1.4237607337651301E-3</v>
      </c>
      <c r="AV539" s="327">
        <f>AU539+2.576*Variáveis!$G$14</f>
        <v>4.8649918086891612E-2</v>
      </c>
      <c r="AW539" s="327">
        <f>AU539-2.576*Variáveis!$G$14</f>
        <v>-4.5802396619361356E-2</v>
      </c>
    </row>
    <row r="540" spans="2:49" x14ac:dyDescent="0.3">
      <c r="B540" s="30">
        <v>43815</v>
      </c>
      <c r="C540" s="272">
        <v>13663.0259766</v>
      </c>
      <c r="D540" s="23">
        <f t="shared" si="16"/>
        <v>1.2830448495410929E-2</v>
      </c>
      <c r="E540" s="26">
        <f t="shared" si="17"/>
        <v>1.2830448495410929E-2</v>
      </c>
      <c r="AU540" s="327">
        <f>Variáveis!$G$15</f>
        <v>1.4237607337651301E-3</v>
      </c>
      <c r="AV540" s="327">
        <f>AU540+2.576*Variáveis!$G$14</f>
        <v>4.8649918086891612E-2</v>
      </c>
      <c r="AW540" s="327">
        <f>AU540-2.576*Variáveis!$G$14</f>
        <v>-4.5802396619361356E-2</v>
      </c>
    </row>
    <row r="541" spans="2:49" x14ac:dyDescent="0.3">
      <c r="B541" s="30">
        <v>43822</v>
      </c>
      <c r="C541" s="272">
        <v>13843.093945199998</v>
      </c>
      <c r="D541" s="23">
        <f t="shared" si="16"/>
        <v>1.3179215856603976E-2</v>
      </c>
      <c r="E541" s="26">
        <f t="shared" si="17"/>
        <v>1.3179215856603976E-2</v>
      </c>
      <c r="AU541" s="327">
        <f>Variáveis!$G$15</f>
        <v>1.4237607337651301E-3</v>
      </c>
      <c r="AV541" s="327">
        <f>AU541+2.576*Variáveis!$G$14</f>
        <v>4.8649918086891612E-2</v>
      </c>
      <c r="AW541" s="327">
        <f>AU541-2.576*Variáveis!$G$14</f>
        <v>-4.5802396619361356E-2</v>
      </c>
    </row>
    <row r="542" spans="2:49" x14ac:dyDescent="0.3">
      <c r="B542" s="30">
        <v>43829</v>
      </c>
      <c r="C542" s="272">
        <v>13913.962402249999</v>
      </c>
      <c r="D542" s="23">
        <f t="shared" ref="D542:D560" si="18">C542/C541-1</f>
        <v>5.119408806336434E-3</v>
      </c>
      <c r="E542" s="26">
        <f t="shared" si="17"/>
        <v>5.119408806336434E-3</v>
      </c>
      <c r="AU542" s="327">
        <f>Variáveis!$G$15</f>
        <v>1.4237607337651301E-3</v>
      </c>
      <c r="AV542" s="327">
        <f>AU542+2.576*Variáveis!$G$14</f>
        <v>4.8649918086891612E-2</v>
      </c>
      <c r="AW542" s="327">
        <f>AU542-2.576*Variáveis!$G$14</f>
        <v>-4.5802396619361356E-2</v>
      </c>
    </row>
    <row r="543" spans="2:49" x14ac:dyDescent="0.3">
      <c r="B543" s="30">
        <v>43836</v>
      </c>
      <c r="C543" s="272">
        <v>13943.592529250001</v>
      </c>
      <c r="D543" s="23">
        <f t="shared" si="18"/>
        <v>2.1295247279962126E-3</v>
      </c>
      <c r="E543" s="26">
        <f t="shared" si="17"/>
        <v>2.1295247279962126E-3</v>
      </c>
      <c r="AU543" s="327">
        <f>Variáveis!$G$15</f>
        <v>1.4237607337651301E-3</v>
      </c>
      <c r="AV543" s="327">
        <f>AU543+2.576*Variáveis!$G$14</f>
        <v>4.8649918086891612E-2</v>
      </c>
      <c r="AW543" s="327">
        <f>AU543-2.576*Variáveis!$G$14</f>
        <v>-4.5802396619361356E-2</v>
      </c>
    </row>
    <row r="544" spans="2:49" x14ac:dyDescent="0.3">
      <c r="B544" s="30">
        <v>43843</v>
      </c>
      <c r="C544" s="272">
        <v>13966.232226800003</v>
      </c>
      <c r="D544" s="23">
        <f t="shared" si="18"/>
        <v>1.6236631630268672E-3</v>
      </c>
      <c r="E544" s="26">
        <f t="shared" si="17"/>
        <v>1.6236631630268672E-3</v>
      </c>
      <c r="AU544" s="327">
        <f>Variáveis!$G$15</f>
        <v>1.4237607337651301E-3</v>
      </c>
      <c r="AV544" s="327">
        <f>AU544+2.576*Variáveis!$G$14</f>
        <v>4.8649918086891612E-2</v>
      </c>
      <c r="AW544" s="327">
        <f>AU544-2.576*Variáveis!$G$14</f>
        <v>-4.5802396619361356E-2</v>
      </c>
    </row>
    <row r="545" spans="2:49" x14ac:dyDescent="0.3">
      <c r="B545" s="30">
        <v>43850</v>
      </c>
      <c r="C545" s="272">
        <v>14103.835204999999</v>
      </c>
      <c r="D545" s="23">
        <f t="shared" si="18"/>
        <v>9.8525483441374018E-3</v>
      </c>
      <c r="E545" s="26">
        <f t="shared" si="17"/>
        <v>9.8525483441374018E-3</v>
      </c>
      <c r="AU545" s="327">
        <f>Variáveis!$G$15</f>
        <v>1.4237607337651301E-3</v>
      </c>
      <c r="AV545" s="327">
        <f>AU545+2.576*Variáveis!$G$14</f>
        <v>4.8649918086891612E-2</v>
      </c>
      <c r="AW545" s="327">
        <f>AU545-2.576*Variáveis!$G$14</f>
        <v>-4.5802396619361356E-2</v>
      </c>
    </row>
    <row r="546" spans="2:49" x14ac:dyDescent="0.3">
      <c r="B546" s="30">
        <v>43857</v>
      </c>
      <c r="C546" s="272">
        <v>14014.066015599999</v>
      </c>
      <c r="D546" s="23">
        <f t="shared" si="18"/>
        <v>-6.3648779282514667E-3</v>
      </c>
      <c r="E546" s="26">
        <f t="shared" si="17"/>
        <v>-6.3648779282514667E-3</v>
      </c>
      <c r="AU546" s="327">
        <f>Variáveis!$G$15</f>
        <v>1.4237607337651301E-3</v>
      </c>
      <c r="AV546" s="327">
        <f>AU546+2.576*Variáveis!$G$14</f>
        <v>4.8649918086891612E-2</v>
      </c>
      <c r="AW546" s="327">
        <f>AU546-2.576*Variáveis!$G$14</f>
        <v>-4.5802396619361356E-2</v>
      </c>
    </row>
    <row r="547" spans="2:49" x14ac:dyDescent="0.3">
      <c r="B547" s="30">
        <v>43864</v>
      </c>
      <c r="C547" s="272">
        <v>13775.071875</v>
      </c>
      <c r="D547" s="23">
        <f t="shared" si="18"/>
        <v>-1.7053875751260161E-2</v>
      </c>
      <c r="E547" s="26">
        <f t="shared" si="17"/>
        <v>-1.7053875751260161E-2</v>
      </c>
      <c r="AU547" s="327">
        <f>Variáveis!$G$15</f>
        <v>1.4237607337651301E-3</v>
      </c>
      <c r="AV547" s="327">
        <f>AU547+2.576*Variáveis!$G$14</f>
        <v>4.8649918086891612E-2</v>
      </c>
      <c r="AW547" s="327">
        <f>AU547-2.576*Variáveis!$G$14</f>
        <v>-4.5802396619361356E-2</v>
      </c>
    </row>
    <row r="548" spans="2:49" x14ac:dyDescent="0.3">
      <c r="B548" s="30">
        <v>43871</v>
      </c>
      <c r="C548" s="272">
        <v>13967.8121096</v>
      </c>
      <c r="D548" s="23">
        <f t="shared" si="18"/>
        <v>1.3991958542866056E-2</v>
      </c>
      <c r="E548" s="26">
        <f t="shared" si="17"/>
        <v>1.3991958542866056E-2</v>
      </c>
      <c r="AU548" s="327">
        <f>Variáveis!$G$15</f>
        <v>1.4237607337651301E-3</v>
      </c>
      <c r="AV548" s="327">
        <f>AU548+2.576*Variáveis!$G$14</f>
        <v>4.8649918086891612E-2</v>
      </c>
      <c r="AW548" s="327">
        <f>AU548-2.576*Variáveis!$G$14</f>
        <v>-4.5802396619361356E-2</v>
      </c>
    </row>
    <row r="549" spans="2:49" x14ac:dyDescent="0.3">
      <c r="B549" s="30">
        <v>43878</v>
      </c>
      <c r="C549" s="272">
        <v>14096.860107500001</v>
      </c>
      <c r="D549" s="23">
        <f t="shared" si="18"/>
        <v>9.2389557424892299E-3</v>
      </c>
      <c r="E549" s="26">
        <f t="shared" si="17"/>
        <v>9.2389557424892299E-3</v>
      </c>
      <c r="AU549" s="327">
        <f>Variáveis!$G$15</f>
        <v>1.4237607337651301E-3</v>
      </c>
      <c r="AV549" s="327">
        <f>AU549+2.576*Variáveis!$G$14</f>
        <v>4.8649918086891612E-2</v>
      </c>
      <c r="AW549" s="327">
        <f>AU549-2.576*Variáveis!$G$14</f>
        <v>-4.5802396619361356E-2</v>
      </c>
    </row>
    <row r="550" spans="2:49" x14ac:dyDescent="0.3">
      <c r="B550" s="30">
        <v>43885</v>
      </c>
      <c r="C550" s="272">
        <v>13939.5041016</v>
      </c>
      <c r="D550" s="23">
        <f t="shared" si="18"/>
        <v>-1.1162486163587726E-2</v>
      </c>
      <c r="E550" s="26">
        <f t="shared" si="17"/>
        <v>-1.1162486163587726E-2</v>
      </c>
      <c r="AU550" s="327">
        <f>Variáveis!$G$15</f>
        <v>1.4237607337651301E-3</v>
      </c>
      <c r="AV550" s="327">
        <f>AU550+2.576*Variáveis!$G$14</f>
        <v>4.8649918086891612E-2</v>
      </c>
      <c r="AW550" s="327">
        <f>AU550-2.576*Variáveis!$G$14</f>
        <v>-4.5802396619361356E-2</v>
      </c>
    </row>
    <row r="551" spans="2:49" x14ac:dyDescent="0.3">
      <c r="B551" s="30">
        <v>43892</v>
      </c>
      <c r="C551" s="272">
        <v>12789.3121094</v>
      </c>
      <c r="D551" s="23">
        <f t="shared" si="18"/>
        <v>-8.2513121257160038E-2</v>
      </c>
      <c r="E551" s="26" t="str">
        <f t="shared" si="17"/>
        <v/>
      </c>
      <c r="AU551" s="327">
        <f>Variáveis!$G$15</f>
        <v>1.4237607337651301E-3</v>
      </c>
      <c r="AV551" s="327">
        <f>AU551+2.576*Variáveis!$G$14</f>
        <v>4.8649918086891612E-2</v>
      </c>
      <c r="AW551" s="327">
        <f>AU551-2.576*Variáveis!$G$14</f>
        <v>-4.5802396619361356E-2</v>
      </c>
    </row>
    <row r="552" spans="2:49" x14ac:dyDescent="0.3">
      <c r="B552" s="30">
        <v>43899</v>
      </c>
      <c r="C552" s="272">
        <v>12359.238085800001</v>
      </c>
      <c r="D552" s="23">
        <f t="shared" si="18"/>
        <v>-3.3627611862243834E-2</v>
      </c>
      <c r="E552" s="26">
        <f t="shared" si="17"/>
        <v>-3.3627611862243834E-2</v>
      </c>
      <c r="AU552" s="327">
        <f>Variáveis!$G$15</f>
        <v>1.4237607337651301E-3</v>
      </c>
      <c r="AV552" s="327">
        <f>AU552+2.576*Variáveis!$G$14</f>
        <v>4.8649918086891612E-2</v>
      </c>
      <c r="AW552" s="327">
        <f>AU552-2.576*Variáveis!$G$14</f>
        <v>-4.5802396619361356E-2</v>
      </c>
    </row>
    <row r="553" spans="2:49" x14ac:dyDescent="0.3">
      <c r="B553" s="30">
        <v>43906</v>
      </c>
      <c r="C553" s="272">
        <v>10690.1179686</v>
      </c>
      <c r="D553" s="23">
        <f t="shared" si="18"/>
        <v>-0.13505040566519366</v>
      </c>
      <c r="E553" s="26" t="str">
        <f t="shared" si="17"/>
        <v/>
      </c>
      <c r="AU553" s="327">
        <f>Variáveis!$G$15</f>
        <v>1.4237607337651301E-3</v>
      </c>
      <c r="AV553" s="327">
        <f>AU553+2.576*Variáveis!$G$14</f>
        <v>4.8649918086891612E-2</v>
      </c>
      <c r="AW553" s="327">
        <f>AU553-2.576*Variáveis!$G$14</f>
        <v>-4.5802396619361356E-2</v>
      </c>
    </row>
    <row r="554" spans="2:49" x14ac:dyDescent="0.3">
      <c r="B554" s="30">
        <v>43913</v>
      </c>
      <c r="C554" s="272">
        <v>9363.9619139999995</v>
      </c>
      <c r="D554" s="23">
        <f t="shared" si="18"/>
        <v>-0.12405438915597633</v>
      </c>
      <c r="E554" s="26" t="str">
        <f t="shared" si="17"/>
        <v/>
      </c>
      <c r="AU554" s="327">
        <f>Variáveis!$G$15</f>
        <v>1.4237607337651301E-3</v>
      </c>
      <c r="AV554" s="327">
        <f>AU554+2.576*Variáveis!$G$14</f>
        <v>4.8649918086891612E-2</v>
      </c>
      <c r="AW554" s="327">
        <f>AU554-2.576*Variáveis!$G$14</f>
        <v>-4.5802396619361356E-2</v>
      </c>
    </row>
    <row r="555" spans="2:49" x14ac:dyDescent="0.3">
      <c r="B555" s="30">
        <v>43920</v>
      </c>
      <c r="C555" s="272">
        <v>10155.586132799999</v>
      </c>
      <c r="D555" s="23">
        <f t="shared" si="18"/>
        <v>8.4539453072363324E-2</v>
      </c>
      <c r="E555" s="26" t="str">
        <f t="shared" si="17"/>
        <v/>
      </c>
      <c r="AU555" s="327">
        <f>Variáveis!$G$15</f>
        <v>1.4237607337651301E-3</v>
      </c>
      <c r="AV555" s="327">
        <f>AU555+2.576*Variáveis!$G$14</f>
        <v>4.8649918086891612E-2</v>
      </c>
      <c r="AW555" s="327">
        <f>AU555-2.576*Variáveis!$G$14</f>
        <v>-4.5802396619361356E-2</v>
      </c>
    </row>
    <row r="556" spans="2:49" x14ac:dyDescent="0.3">
      <c r="B556" s="30">
        <v>43927</v>
      </c>
      <c r="C556" s="272">
        <v>10120.991992000001</v>
      </c>
      <c r="D556" s="23">
        <f t="shared" si="18"/>
        <v>-3.4064149865528082E-3</v>
      </c>
      <c r="E556" s="26">
        <f t="shared" si="17"/>
        <v>-3.4064149865528082E-3</v>
      </c>
      <c r="AU556" s="327">
        <f>Variáveis!$G$15</f>
        <v>1.4237607337651301E-3</v>
      </c>
      <c r="AV556" s="327">
        <f>AU556+2.576*Variáveis!$G$14</f>
        <v>4.8649918086891612E-2</v>
      </c>
      <c r="AW556" s="327">
        <f>AU556-2.576*Variáveis!$G$14</f>
        <v>-4.5802396619361356E-2</v>
      </c>
    </row>
    <row r="557" spans="2:49" x14ac:dyDescent="0.3">
      <c r="B557" s="30">
        <v>43934</v>
      </c>
      <c r="C557" s="272">
        <v>10881.442627</v>
      </c>
      <c r="D557" s="23">
        <f t="shared" si="18"/>
        <v>7.5135978331085207E-2</v>
      </c>
      <c r="E557" s="26" t="str">
        <f t="shared" si="17"/>
        <v/>
      </c>
      <c r="AU557" s="327">
        <f>Variáveis!$G$15</f>
        <v>1.4237607337651301E-3</v>
      </c>
      <c r="AV557" s="327">
        <f>AU557+2.576*Variáveis!$G$14</f>
        <v>4.8649918086891612E-2</v>
      </c>
      <c r="AW557" s="327">
        <f>AU557-2.576*Variáveis!$G$14</f>
        <v>-4.5802396619361356E-2</v>
      </c>
    </row>
    <row r="558" spans="2:49" x14ac:dyDescent="0.3">
      <c r="B558" s="30">
        <v>43941</v>
      </c>
      <c r="C558" s="272">
        <v>11009.2640624</v>
      </c>
      <c r="D558" s="23">
        <f t="shared" si="18"/>
        <v>1.1746736143499747E-2</v>
      </c>
      <c r="E558" s="26">
        <f t="shared" si="17"/>
        <v>1.1746736143499747E-2</v>
      </c>
      <c r="AU558" s="327">
        <f>Variáveis!$G$15</f>
        <v>1.4237607337651301E-3</v>
      </c>
      <c r="AV558" s="327">
        <f>AU558+2.576*Variáveis!$G$14</f>
        <v>4.8649918086891612E-2</v>
      </c>
      <c r="AW558" s="327">
        <f>AU558-2.576*Variáveis!$G$14</f>
        <v>-4.5802396619361356E-2</v>
      </c>
    </row>
    <row r="559" spans="2:49" x14ac:dyDescent="0.3">
      <c r="B559" s="30">
        <v>43948</v>
      </c>
      <c r="C559" s="272">
        <v>10962.883984600001</v>
      </c>
      <c r="D559" s="23">
        <f t="shared" si="18"/>
        <v>-4.2128227224924597E-3</v>
      </c>
      <c r="E559" s="26">
        <f t="shared" si="17"/>
        <v>-4.2128227224924597E-3</v>
      </c>
      <c r="AU559" s="327">
        <f>Variáveis!$G$15</f>
        <v>1.4237607337651301E-3</v>
      </c>
      <c r="AV559" s="327">
        <f>AU559+2.576*Variáveis!$G$14</f>
        <v>4.8649918086891612E-2</v>
      </c>
      <c r="AW559" s="327">
        <f>AU559-2.576*Variáveis!$G$14</f>
        <v>-4.5802396619361356E-2</v>
      </c>
    </row>
    <row r="560" spans="2:49" x14ac:dyDescent="0.3">
      <c r="B560" s="30">
        <v>43955</v>
      </c>
      <c r="C560" s="272">
        <v>11285.024218800001</v>
      </c>
      <c r="D560" s="23">
        <f t="shared" si="18"/>
        <v>2.9384624944724713E-2</v>
      </c>
      <c r="E560" s="26">
        <f t="shared" si="17"/>
        <v>2.9384624944724713E-2</v>
      </c>
      <c r="AU560" s="327">
        <f>Variáveis!$G$15</f>
        <v>1.4237607337651301E-3</v>
      </c>
      <c r="AV560" s="327">
        <f>AU560+2.576*Variáveis!$G$14</f>
        <v>4.8649918086891612E-2</v>
      </c>
      <c r="AW560" s="327">
        <f>AU560-2.576*Variáveis!$G$14</f>
        <v>-4.5802396619361356E-2</v>
      </c>
    </row>
    <row r="561" spans="2:49" x14ac:dyDescent="0.3">
      <c r="B561" s="30">
        <v>43962</v>
      </c>
      <c r="C561" s="272">
        <v>11178.554101600001</v>
      </c>
      <c r="D561" s="23">
        <f t="shared" ref="D561:D573" si="19">C561/C560-1</f>
        <v>-9.4346379002562264E-3</v>
      </c>
      <c r="E561" s="26">
        <f t="shared" si="17"/>
        <v>-9.4346379002562264E-3</v>
      </c>
      <c r="AU561" s="327">
        <f>Variáveis!$G$15</f>
        <v>1.4237607337651301E-3</v>
      </c>
      <c r="AV561" s="327">
        <f>AU561+2.576*Variáveis!$G$14</f>
        <v>4.8649918086891612E-2</v>
      </c>
      <c r="AW561" s="327">
        <f>AU561-2.576*Variáveis!$G$14</f>
        <v>-4.5802396619361356E-2</v>
      </c>
    </row>
    <row r="562" spans="2:49" x14ac:dyDescent="0.3">
      <c r="B562" s="30">
        <v>43969</v>
      </c>
      <c r="C562" s="272">
        <v>11032.396289200002</v>
      </c>
      <c r="D562" s="23">
        <f t="shared" si="19"/>
        <v>-1.3074840544814226E-2</v>
      </c>
      <c r="E562" s="26">
        <f t="shared" si="17"/>
        <v>-1.3074840544814226E-2</v>
      </c>
      <c r="AU562" s="327">
        <f>Variáveis!$G$15</f>
        <v>1.4237607337651301E-3</v>
      </c>
      <c r="AV562" s="327">
        <f>AU562+2.576*Variáveis!$G$14</f>
        <v>4.8649918086891612E-2</v>
      </c>
      <c r="AW562" s="327">
        <f>AU562-2.576*Variáveis!$G$14</f>
        <v>-4.5802396619361356E-2</v>
      </c>
    </row>
    <row r="563" spans="2:49" x14ac:dyDescent="0.3">
      <c r="B563" s="30">
        <v>43976</v>
      </c>
      <c r="C563" s="272">
        <v>11338.144775500001</v>
      </c>
      <c r="D563" s="23">
        <f t="shared" si="19"/>
        <v>2.7713696851091818E-2</v>
      </c>
      <c r="E563" s="26">
        <f t="shared" si="17"/>
        <v>2.7713696851091818E-2</v>
      </c>
      <c r="AU563" s="327">
        <f>Variáveis!$G$15</f>
        <v>1.4237607337651301E-3</v>
      </c>
      <c r="AV563" s="327">
        <f>AU563+2.576*Variáveis!$G$14</f>
        <v>4.8649918086891612E-2</v>
      </c>
      <c r="AW563" s="327">
        <f>AU563-2.576*Variáveis!$G$14</f>
        <v>-4.5802396619361356E-2</v>
      </c>
    </row>
    <row r="564" spans="2:49" x14ac:dyDescent="0.3">
      <c r="B564" s="30">
        <v>43983</v>
      </c>
      <c r="C564" s="272">
        <v>11789.726171600001</v>
      </c>
      <c r="D564" s="23">
        <f t="shared" si="19"/>
        <v>3.9828508547165464E-2</v>
      </c>
      <c r="E564" s="26">
        <f t="shared" si="17"/>
        <v>3.9828508547165464E-2</v>
      </c>
      <c r="AU564" s="327">
        <f>Variáveis!$G$15</f>
        <v>1.4237607337651301E-3</v>
      </c>
      <c r="AV564" s="327">
        <f>AU564+2.576*Variáveis!$G$14</f>
        <v>4.8649918086891612E-2</v>
      </c>
      <c r="AW564" s="327">
        <f>AU564-2.576*Variáveis!$G$14</f>
        <v>-4.5802396619361356E-2</v>
      </c>
    </row>
    <row r="565" spans="2:49" x14ac:dyDescent="0.3">
      <c r="B565" s="30">
        <v>43990</v>
      </c>
      <c r="C565" s="272">
        <v>12422.7242188</v>
      </c>
      <c r="D565" s="23">
        <f t="shared" si="19"/>
        <v>5.3690648789181727E-2</v>
      </c>
      <c r="E565" s="26" t="str">
        <f t="shared" si="17"/>
        <v/>
      </c>
      <c r="AU565" s="327">
        <f>Variáveis!$G$15</f>
        <v>1.4237607337651301E-3</v>
      </c>
      <c r="AV565" s="327">
        <f>AU565+2.576*Variáveis!$G$14</f>
        <v>4.8649918086891612E-2</v>
      </c>
      <c r="AW565" s="327">
        <f>AU565-2.576*Variáveis!$G$14</f>
        <v>-4.5802396619361356E-2</v>
      </c>
    </row>
    <row r="566" spans="2:49" x14ac:dyDescent="0.3">
      <c r="B566" s="30">
        <v>43997</v>
      </c>
      <c r="C566" s="24">
        <v>12107.5978516</v>
      </c>
      <c r="D566" s="23">
        <f t="shared" si="19"/>
        <v>-2.5366929318377918E-2</v>
      </c>
      <c r="E566" s="26">
        <f t="shared" si="17"/>
        <v>-2.5366929318377918E-2</v>
      </c>
      <c r="AU566" s="327">
        <f>Variáveis!$G$15</f>
        <v>1.4237607337651301E-3</v>
      </c>
      <c r="AV566" s="327">
        <f>AU566+2.576*Variáveis!$G$14</f>
        <v>4.8649918086891612E-2</v>
      </c>
      <c r="AW566" s="327">
        <f>AU566-2.576*Variáveis!$G$14</f>
        <v>-4.5802396619361356E-2</v>
      </c>
    </row>
    <row r="567" spans="2:49" x14ac:dyDescent="0.3">
      <c r="B567" s="30">
        <v>44004</v>
      </c>
      <c r="C567" s="24">
        <v>12065.9160156</v>
      </c>
      <c r="D567" s="23">
        <f t="shared" si="19"/>
        <v>-3.4426181403515166E-3</v>
      </c>
      <c r="E567" s="26">
        <f t="shared" si="17"/>
        <v>-3.4426181403515166E-3</v>
      </c>
      <c r="AU567" s="327">
        <f>Variáveis!$G$15</f>
        <v>1.4237607337651301E-3</v>
      </c>
      <c r="AV567" s="327">
        <f>AU567+2.576*Variáveis!$G$14</f>
        <v>4.8649918086891612E-2</v>
      </c>
      <c r="AW567" s="327">
        <f>AU567-2.576*Variáveis!$G$14</f>
        <v>-4.5802396619361356E-2</v>
      </c>
    </row>
    <row r="568" spans="2:49" x14ac:dyDescent="0.3">
      <c r="B568" s="30">
        <v>44011</v>
      </c>
      <c r="C568" s="24">
        <v>11810.180078200001</v>
      </c>
      <c r="D568" s="23">
        <f t="shared" si="19"/>
        <v>-2.1194904478811116E-2</v>
      </c>
      <c r="E568" s="26">
        <f t="shared" si="17"/>
        <v>-2.1194904478811116E-2</v>
      </c>
      <c r="AU568" s="327">
        <f>Variáveis!$G$15</f>
        <v>1.4237607337651301E-3</v>
      </c>
      <c r="AV568" s="327">
        <f>AU568+2.576*Variáveis!$G$14</f>
        <v>4.8649918086891612E-2</v>
      </c>
      <c r="AW568" s="327">
        <f>AU568-2.576*Variáveis!$G$14</f>
        <v>-4.5802396619361356E-2</v>
      </c>
    </row>
    <row r="569" spans="2:49" x14ac:dyDescent="0.3">
      <c r="B569" s="30">
        <v>44018</v>
      </c>
      <c r="C569" s="24">
        <v>11986.71484375</v>
      </c>
      <c r="D569" s="23">
        <f t="shared" si="19"/>
        <v>1.4947677713725849E-2</v>
      </c>
      <c r="E569" s="26">
        <f t="shared" si="17"/>
        <v>1.4947677713725849E-2</v>
      </c>
      <c r="AU569" s="327">
        <f>Variáveis!$G$15</f>
        <v>1.4237607337651301E-3</v>
      </c>
      <c r="AV569" s="327">
        <f>AU569+2.576*Variáveis!$G$14</f>
        <v>4.8649918086891612E-2</v>
      </c>
      <c r="AW569" s="327">
        <f>AU569-2.576*Variáveis!$G$14</f>
        <v>-4.5802396619361356E-2</v>
      </c>
    </row>
    <row r="570" spans="2:49" x14ac:dyDescent="0.3">
      <c r="B570" s="30">
        <v>44025</v>
      </c>
      <c r="C570" s="24">
        <v>12019.0818358</v>
      </c>
      <c r="D570" s="23">
        <f t="shared" si="19"/>
        <v>2.7002387619887713E-3</v>
      </c>
      <c r="E570" s="26">
        <f t="shared" si="17"/>
        <v>2.7002387619887713E-3</v>
      </c>
      <c r="AU570" s="327">
        <f>Variáveis!$G$15</f>
        <v>1.4237607337651301E-3</v>
      </c>
      <c r="AV570" s="327">
        <f>AU570+2.576*Variáveis!$G$14</f>
        <v>4.8649918086891612E-2</v>
      </c>
      <c r="AW570" s="327">
        <f>AU570-2.576*Variáveis!$G$14</f>
        <v>-4.5802396619361356E-2</v>
      </c>
    </row>
    <row r="571" spans="2:49" x14ac:dyDescent="0.3">
      <c r="B571" s="30">
        <v>44032</v>
      </c>
      <c r="C571" s="24">
        <v>12310.364257999998</v>
      </c>
      <c r="D571" s="23">
        <f t="shared" si="19"/>
        <v>2.4234997829233995E-2</v>
      </c>
      <c r="E571" s="26">
        <f t="shared" si="17"/>
        <v>2.4234997829233995E-2</v>
      </c>
      <c r="AU571" s="327">
        <f>Variáveis!$G$15</f>
        <v>1.4237607337651301E-3</v>
      </c>
      <c r="AV571" s="327">
        <f>AU571+2.576*Variáveis!$G$14</f>
        <v>4.8649918086891612E-2</v>
      </c>
      <c r="AW571" s="327">
        <f>AU571-2.576*Variáveis!$G$14</f>
        <v>-4.5802396619361356E-2</v>
      </c>
    </row>
    <row r="572" spans="2:49" x14ac:dyDescent="0.3">
      <c r="B572" s="30">
        <v>44039</v>
      </c>
      <c r="C572" s="24">
        <v>12520.706054800001</v>
      </c>
      <c r="D572" s="23">
        <f t="shared" si="19"/>
        <v>1.7086561566471259E-2</v>
      </c>
      <c r="E572" s="26">
        <f t="shared" si="17"/>
        <v>1.7086561566471259E-2</v>
      </c>
      <c r="AU572" s="327">
        <f>Variáveis!$G$15</f>
        <v>1.4237607337651301E-3</v>
      </c>
      <c r="AV572" s="327">
        <f>AU572+2.576*Variáveis!$G$14</f>
        <v>4.8649918086891612E-2</v>
      </c>
      <c r="AW572" s="327">
        <f>AU572-2.576*Variáveis!$G$14</f>
        <v>-4.5802396619361356E-2</v>
      </c>
    </row>
    <row r="573" spans="2:49" x14ac:dyDescent="0.3">
      <c r="B573" s="30">
        <v>44046</v>
      </c>
      <c r="C573" s="24">
        <v>12539.195898399999</v>
      </c>
      <c r="D573" s="23">
        <f t="shared" si="19"/>
        <v>1.4767412891152354E-3</v>
      </c>
      <c r="E573" s="26">
        <f t="shared" si="17"/>
        <v>1.4767412891152354E-3</v>
      </c>
      <c r="AU573" s="327">
        <f>Variáveis!$G$15</f>
        <v>1.4237607337651301E-3</v>
      </c>
      <c r="AV573" s="327">
        <f>AU573+2.576*Variáveis!$G$14</f>
        <v>4.8649918086891612E-2</v>
      </c>
      <c r="AW573" s="327">
        <f>AU573-2.576*Variáveis!$G$14</f>
        <v>-4.5802396619361356E-2</v>
      </c>
    </row>
    <row r="574" spans="2:49" x14ac:dyDescent="0.3">
      <c r="B574" s="30">
        <v>44053</v>
      </c>
      <c r="C574" s="24">
        <v>12736.5378908</v>
      </c>
      <c r="D574" s="23">
        <f t="shared" ref="D574" si="20">C574/C573-1</f>
        <v>1.5738010156231885E-2</v>
      </c>
      <c r="E574" s="26">
        <f t="shared" si="17"/>
        <v>1.5738010156231885E-2</v>
      </c>
      <c r="AU574" s="327">
        <f>Variáveis!$G$15</f>
        <v>1.4237607337651301E-3</v>
      </c>
      <c r="AV574" s="327">
        <f>AU574+2.576*Variáveis!$G$14</f>
        <v>4.8649918086891612E-2</v>
      </c>
      <c r="AW574" s="327">
        <f>AU574-2.576*Variáveis!$G$14</f>
        <v>-4.5802396619361356E-2</v>
      </c>
    </row>
    <row r="575" spans="2:49" x14ac:dyDescent="0.3">
      <c r="B575" s="30">
        <v>44060</v>
      </c>
      <c r="C575" s="24">
        <v>12916.404101800003</v>
      </c>
      <c r="D575" s="23">
        <f t="shared" ref="D575" si="21">C575/C574-1</f>
        <v>1.4122064609875196E-2</v>
      </c>
      <c r="E575" s="26">
        <f t="shared" si="17"/>
        <v>1.4122064609875196E-2</v>
      </c>
      <c r="AU575" s="327">
        <f>Variáveis!$G$15</f>
        <v>1.4237607337651301E-3</v>
      </c>
      <c r="AV575" s="327">
        <f>AU575+2.576*Variáveis!$G$14</f>
        <v>4.8649918086891612E-2</v>
      </c>
      <c r="AW575" s="327">
        <f>AU575-2.576*Variáveis!$G$14</f>
        <v>-4.5802396619361356E-2</v>
      </c>
    </row>
    <row r="576" spans="2:49" x14ac:dyDescent="0.3">
      <c r="B576" s="30">
        <v>44067</v>
      </c>
      <c r="C576" s="330">
        <v>12873.004101800001</v>
      </c>
      <c r="D576" s="23">
        <f t="shared" ref="D576" si="22">C576/C575-1</f>
        <v>-3.3600683021332012E-3</v>
      </c>
      <c r="E576" s="26">
        <f t="shared" si="17"/>
        <v>-3.3600683021332012E-3</v>
      </c>
      <c r="AU576" s="327">
        <f>Variáveis!$G$15</f>
        <v>1.4237607337651301E-3</v>
      </c>
      <c r="AV576" s="327">
        <f>AU576+2.576*Variáveis!$G$14</f>
        <v>4.8649918086891612E-2</v>
      </c>
      <c r="AW576" s="327">
        <f>AU576-2.576*Variáveis!$G$14</f>
        <v>-4.5802396619361356E-2</v>
      </c>
    </row>
    <row r="577" spans="2:5" x14ac:dyDescent="0.3">
      <c r="B577" s="30"/>
      <c r="C577" s="24"/>
      <c r="D577" s="23"/>
      <c r="E577" s="26"/>
    </row>
    <row r="578" spans="2:5" x14ac:dyDescent="0.3">
      <c r="B578" s="30"/>
      <c r="C578" s="24"/>
      <c r="D578" s="23"/>
      <c r="E578" s="26"/>
    </row>
    <row r="579" spans="2:5" x14ac:dyDescent="0.3">
      <c r="B579" s="30"/>
      <c r="C579" s="24"/>
      <c r="D579" s="23"/>
      <c r="E579" s="26"/>
    </row>
    <row r="580" spans="2:5" x14ac:dyDescent="0.3">
      <c r="B580" s="30"/>
      <c r="C580" s="24"/>
      <c r="D580" s="23"/>
      <c r="E580" s="26"/>
    </row>
    <row r="581" spans="2:5" x14ac:dyDescent="0.3">
      <c r="B581" s="30"/>
      <c r="C581" s="24"/>
      <c r="D581" s="23"/>
      <c r="E581" s="26"/>
    </row>
    <row r="582" spans="2:5" x14ac:dyDescent="0.3">
      <c r="B582" s="30"/>
      <c r="C582" s="24"/>
      <c r="D582" s="23"/>
      <c r="E582" s="26"/>
    </row>
    <row r="583" spans="2:5" x14ac:dyDescent="0.3">
      <c r="B583" s="30"/>
      <c r="C583" s="24"/>
      <c r="D583" s="23"/>
      <c r="E583" s="26"/>
    </row>
    <row r="584" spans="2:5" x14ac:dyDescent="0.3">
      <c r="B584" s="30"/>
      <c r="C584" s="24"/>
      <c r="D584" s="23"/>
      <c r="E584" s="26"/>
    </row>
    <row r="585" spans="2:5" x14ac:dyDescent="0.3">
      <c r="B585" s="30"/>
      <c r="C585" s="24"/>
      <c r="D585" s="23"/>
      <c r="E585" s="26"/>
    </row>
    <row r="586" spans="2:5" x14ac:dyDescent="0.3">
      <c r="B586" s="30"/>
      <c r="C586" s="24"/>
      <c r="D586" s="23"/>
      <c r="E586" s="26"/>
    </row>
    <row r="587" spans="2:5" x14ac:dyDescent="0.3">
      <c r="B587" s="30"/>
      <c r="C587" s="24"/>
      <c r="D587" s="23"/>
      <c r="E587" s="26"/>
    </row>
    <row r="588" spans="2:5" x14ac:dyDescent="0.3">
      <c r="B588" s="30"/>
      <c r="C588" s="24"/>
      <c r="D588" s="23"/>
      <c r="E588" s="26"/>
    </row>
    <row r="589" spans="2:5" x14ac:dyDescent="0.3">
      <c r="B589" s="30"/>
      <c r="C589" s="24"/>
      <c r="D589" s="23"/>
      <c r="E589" s="26"/>
    </row>
    <row r="590" spans="2:5" x14ac:dyDescent="0.3">
      <c r="B590" s="30"/>
      <c r="C590" s="24"/>
      <c r="D590" s="23"/>
      <c r="E590" s="26"/>
    </row>
    <row r="591" spans="2:5" x14ac:dyDescent="0.3">
      <c r="B591" s="30"/>
      <c r="C591" s="24"/>
      <c r="D591" s="23"/>
      <c r="E591" s="26"/>
    </row>
    <row r="592" spans="2:5" x14ac:dyDescent="0.3">
      <c r="B592" s="30"/>
      <c r="C592" s="24"/>
      <c r="D592" s="23"/>
      <c r="E592" s="26"/>
    </row>
    <row r="593" spans="2:5" x14ac:dyDescent="0.3">
      <c r="B593" s="30"/>
      <c r="C593" s="24"/>
      <c r="D593" s="23"/>
      <c r="E593" s="26"/>
    </row>
    <row r="594" spans="2:5" x14ac:dyDescent="0.3">
      <c r="B594" s="30"/>
      <c r="C594" s="24"/>
      <c r="D594" s="23"/>
      <c r="E594" s="26"/>
    </row>
    <row r="595" spans="2:5" x14ac:dyDescent="0.3">
      <c r="B595" s="30"/>
      <c r="C595" s="24"/>
      <c r="D595" s="23"/>
      <c r="E595" s="26"/>
    </row>
    <row r="596" spans="2:5" x14ac:dyDescent="0.3">
      <c r="B596" s="30"/>
      <c r="C596" s="24"/>
      <c r="D596" s="23"/>
      <c r="E596" s="26"/>
    </row>
    <row r="597" spans="2:5" x14ac:dyDescent="0.3">
      <c r="B597" s="30"/>
      <c r="C597" s="24"/>
      <c r="D597" s="23"/>
      <c r="E597" s="26"/>
    </row>
    <row r="598" spans="2:5" x14ac:dyDescent="0.3">
      <c r="B598" s="30"/>
      <c r="C598" s="24"/>
      <c r="D598" s="23"/>
      <c r="E598" s="26"/>
    </row>
    <row r="599" spans="2:5" x14ac:dyDescent="0.3">
      <c r="B599" s="30"/>
      <c r="C599" s="24"/>
      <c r="D599" s="23"/>
      <c r="E599" s="26"/>
    </row>
    <row r="600" spans="2:5" x14ac:dyDescent="0.3">
      <c r="B600" s="30"/>
      <c r="C600" s="24"/>
      <c r="D600" s="23"/>
      <c r="E600" s="26"/>
    </row>
    <row r="601" spans="2:5" x14ac:dyDescent="0.3">
      <c r="B601" s="30"/>
      <c r="C601" s="24"/>
      <c r="D601" s="23"/>
      <c r="E601" s="26"/>
    </row>
    <row r="602" spans="2:5" x14ac:dyDescent="0.3">
      <c r="B602" s="30"/>
      <c r="C602" s="24"/>
      <c r="D602" s="23"/>
      <c r="E602" s="26"/>
    </row>
    <row r="603" spans="2:5" x14ac:dyDescent="0.3">
      <c r="B603" s="30"/>
      <c r="C603" s="24"/>
      <c r="D603" s="23"/>
      <c r="E603" s="26"/>
    </row>
    <row r="604" spans="2:5" x14ac:dyDescent="0.3">
      <c r="B604" s="30"/>
      <c r="C604" s="24"/>
      <c r="D604" s="23"/>
      <c r="E604" s="26"/>
    </row>
    <row r="605" spans="2:5" x14ac:dyDescent="0.3">
      <c r="B605" s="30"/>
      <c r="C605" s="24"/>
      <c r="D605" s="23"/>
      <c r="E605" s="26"/>
    </row>
    <row r="606" spans="2:5" x14ac:dyDescent="0.3">
      <c r="B606" s="30"/>
      <c r="C606" s="24"/>
      <c r="D606" s="23"/>
      <c r="E606" s="26"/>
    </row>
    <row r="607" spans="2:5" x14ac:dyDescent="0.3">
      <c r="B607" s="30"/>
      <c r="C607" s="24"/>
      <c r="D607" s="23"/>
      <c r="E607" s="26"/>
    </row>
    <row r="608" spans="2:5" x14ac:dyDescent="0.3">
      <c r="B608" s="30"/>
      <c r="C608" s="24"/>
      <c r="D608" s="23"/>
      <c r="E608" s="26"/>
    </row>
    <row r="609" spans="2:5" x14ac:dyDescent="0.3">
      <c r="B609" s="30"/>
      <c r="C609" s="24"/>
      <c r="D609" s="23"/>
      <c r="E609" s="26"/>
    </row>
    <row r="610" spans="2:5" x14ac:dyDescent="0.3">
      <c r="B610" s="30"/>
      <c r="C610" s="24"/>
      <c r="D610" s="23"/>
      <c r="E610" s="26"/>
    </row>
    <row r="611" spans="2:5" x14ac:dyDescent="0.3">
      <c r="B611" s="30"/>
      <c r="C611" s="24"/>
      <c r="D611" s="23"/>
      <c r="E611" s="26"/>
    </row>
    <row r="612" spans="2:5" x14ac:dyDescent="0.3">
      <c r="B612" s="30"/>
      <c r="C612" s="24"/>
      <c r="D612" s="23"/>
      <c r="E612" s="26"/>
    </row>
    <row r="613" spans="2:5" x14ac:dyDescent="0.3">
      <c r="B613" s="30"/>
      <c r="C613" s="24"/>
      <c r="D613" s="23"/>
      <c r="E613" s="26"/>
    </row>
    <row r="614" spans="2:5" x14ac:dyDescent="0.3">
      <c r="B614" s="30"/>
      <c r="C614" s="24"/>
      <c r="D614" s="23"/>
      <c r="E614" s="26"/>
    </row>
    <row r="615" spans="2:5" x14ac:dyDescent="0.3">
      <c r="B615" s="30"/>
      <c r="C615" s="24"/>
      <c r="D615" s="23"/>
      <c r="E615" s="26"/>
    </row>
    <row r="616" spans="2:5" x14ac:dyDescent="0.3">
      <c r="B616" s="30"/>
      <c r="C616" s="24"/>
      <c r="D616" s="23"/>
      <c r="E616" s="26"/>
    </row>
    <row r="617" spans="2:5" x14ac:dyDescent="0.3">
      <c r="B617" s="30"/>
      <c r="C617" s="24"/>
      <c r="D617" s="23"/>
      <c r="E617" s="26"/>
    </row>
    <row r="618" spans="2:5" x14ac:dyDescent="0.3">
      <c r="B618" s="30"/>
      <c r="C618" s="24"/>
      <c r="D618" s="23"/>
      <c r="E618" s="26"/>
    </row>
    <row r="619" spans="2:5" x14ac:dyDescent="0.3">
      <c r="B619" s="30"/>
      <c r="C619" s="24"/>
      <c r="D619" s="23"/>
      <c r="E619" s="26"/>
    </row>
    <row r="620" spans="2:5" x14ac:dyDescent="0.3">
      <c r="B620" s="30"/>
      <c r="C620" s="24"/>
      <c r="D620" s="23"/>
      <c r="E620" s="26"/>
    </row>
    <row r="621" spans="2:5" x14ac:dyDescent="0.3">
      <c r="B621" s="30"/>
      <c r="C621" s="24"/>
      <c r="D621" s="23"/>
      <c r="E621" s="26"/>
    </row>
    <row r="622" spans="2:5" x14ac:dyDescent="0.3">
      <c r="B622" s="30"/>
      <c r="C622" s="24"/>
      <c r="D622" s="23"/>
      <c r="E622" s="26"/>
    </row>
    <row r="623" spans="2:5" x14ac:dyDescent="0.3">
      <c r="B623" s="30"/>
      <c r="C623" s="24"/>
      <c r="D623" s="23"/>
      <c r="E623" s="26"/>
    </row>
    <row r="624" spans="2:5" x14ac:dyDescent="0.3">
      <c r="B624" s="30"/>
      <c r="C624" s="24"/>
      <c r="D624" s="23"/>
      <c r="E624" s="26"/>
    </row>
    <row r="625" spans="2:5" x14ac:dyDescent="0.3">
      <c r="B625" s="30"/>
      <c r="C625" s="24"/>
      <c r="D625" s="23"/>
      <c r="E625" s="26"/>
    </row>
    <row r="626" spans="2:5" x14ac:dyDescent="0.3">
      <c r="B626" s="30"/>
      <c r="C626" s="24"/>
      <c r="D626" s="23"/>
      <c r="E626" s="26"/>
    </row>
    <row r="627" spans="2:5" x14ac:dyDescent="0.3">
      <c r="B627" s="30"/>
      <c r="C627" s="24"/>
      <c r="D627" s="23"/>
      <c r="E627" s="26"/>
    </row>
    <row r="628" spans="2:5" x14ac:dyDescent="0.3">
      <c r="B628" s="30"/>
      <c r="C628" s="24"/>
      <c r="D628" s="23"/>
      <c r="E628" s="26"/>
    </row>
    <row r="629" spans="2:5" x14ac:dyDescent="0.3">
      <c r="B629" s="30"/>
      <c r="C629" s="24"/>
      <c r="D629" s="23"/>
      <c r="E629" s="26"/>
    </row>
    <row r="630" spans="2:5" x14ac:dyDescent="0.3">
      <c r="B630" s="30"/>
      <c r="C630" s="24"/>
      <c r="D630" s="23"/>
      <c r="E630" s="26"/>
    </row>
    <row r="631" spans="2:5" x14ac:dyDescent="0.3">
      <c r="B631" s="30"/>
      <c r="C631" s="24"/>
      <c r="D631" s="23"/>
      <c r="E631" s="26"/>
    </row>
    <row r="632" spans="2:5" x14ac:dyDescent="0.3">
      <c r="B632" s="30"/>
      <c r="C632" s="24"/>
      <c r="D632" s="23"/>
      <c r="E632" s="26"/>
    </row>
    <row r="633" spans="2:5" x14ac:dyDescent="0.3">
      <c r="B633" s="30"/>
      <c r="C633" s="24"/>
      <c r="D633" s="23"/>
      <c r="E633" s="26"/>
    </row>
    <row r="634" spans="2:5" x14ac:dyDescent="0.3">
      <c r="B634" s="30"/>
      <c r="C634" s="24"/>
      <c r="D634" s="23"/>
      <c r="E634" s="26"/>
    </row>
    <row r="635" spans="2:5" x14ac:dyDescent="0.3">
      <c r="B635" s="30"/>
      <c r="C635" s="24"/>
      <c r="D635" s="23"/>
      <c r="E635" s="26"/>
    </row>
    <row r="636" spans="2:5" x14ac:dyDescent="0.3">
      <c r="B636" s="30"/>
      <c r="C636" s="24"/>
      <c r="D636" s="23"/>
      <c r="E636" s="26"/>
    </row>
    <row r="637" spans="2:5" x14ac:dyDescent="0.3">
      <c r="B637" s="30"/>
      <c r="C637" s="24"/>
      <c r="D637" s="23"/>
      <c r="E637" s="26"/>
    </row>
    <row r="638" spans="2:5" x14ac:dyDescent="0.3">
      <c r="B638" s="30"/>
      <c r="C638" s="24"/>
      <c r="D638" s="23"/>
      <c r="E638" s="26"/>
    </row>
    <row r="639" spans="2:5" x14ac:dyDescent="0.3">
      <c r="B639" s="30"/>
      <c r="C639" s="24"/>
      <c r="D639" s="23"/>
      <c r="E639" s="26"/>
    </row>
    <row r="640" spans="2:5" x14ac:dyDescent="0.3">
      <c r="B640" s="30"/>
      <c r="C640" s="24"/>
      <c r="D640" s="23"/>
      <c r="E640" s="26"/>
    </row>
    <row r="641" spans="2:5" x14ac:dyDescent="0.3">
      <c r="B641" s="30"/>
      <c r="C641" s="24"/>
      <c r="D641" s="23"/>
      <c r="E641" s="26"/>
    </row>
    <row r="642" spans="2:5" x14ac:dyDescent="0.3">
      <c r="B642" s="30"/>
      <c r="C642" s="24"/>
      <c r="D642" s="23"/>
      <c r="E642" s="26"/>
    </row>
    <row r="643" spans="2:5" x14ac:dyDescent="0.3">
      <c r="B643" s="30"/>
      <c r="C643" s="24"/>
      <c r="D643" s="23"/>
      <c r="E643" s="26"/>
    </row>
    <row r="644" spans="2:5" x14ac:dyDescent="0.3">
      <c r="B644" s="30"/>
      <c r="C644" s="24"/>
      <c r="D644" s="23"/>
      <c r="E644" s="26"/>
    </row>
    <row r="645" spans="2:5" x14ac:dyDescent="0.3">
      <c r="B645" s="30"/>
      <c r="C645" s="24"/>
      <c r="D645" s="23"/>
      <c r="E645" s="26"/>
    </row>
    <row r="646" spans="2:5" x14ac:dyDescent="0.3">
      <c r="B646" s="30"/>
      <c r="C646" s="24"/>
      <c r="D646" s="23"/>
      <c r="E646" s="26"/>
    </row>
    <row r="647" spans="2:5" x14ac:dyDescent="0.3">
      <c r="B647" s="30"/>
      <c r="C647" s="24"/>
      <c r="D647" s="23"/>
      <c r="E647" s="26"/>
    </row>
    <row r="648" spans="2:5" x14ac:dyDescent="0.3">
      <c r="B648" s="30"/>
      <c r="C648" s="24"/>
      <c r="D648" s="23"/>
      <c r="E648" s="26"/>
    </row>
    <row r="649" spans="2:5" x14ac:dyDescent="0.3">
      <c r="B649" s="30"/>
      <c r="C649" s="24"/>
      <c r="D649" s="23"/>
      <c r="E649" s="26"/>
    </row>
    <row r="650" spans="2:5" x14ac:dyDescent="0.3">
      <c r="B650" s="30"/>
      <c r="C650" s="24"/>
      <c r="D650" s="23"/>
      <c r="E650" s="26"/>
    </row>
    <row r="651" spans="2:5" x14ac:dyDescent="0.3">
      <c r="B651" s="30"/>
      <c r="C651" s="24"/>
      <c r="D651" s="23"/>
      <c r="E651" s="26"/>
    </row>
    <row r="652" spans="2:5" x14ac:dyDescent="0.3">
      <c r="B652" s="30"/>
      <c r="C652" s="24"/>
      <c r="D652" s="23"/>
      <c r="E652" s="26"/>
    </row>
    <row r="653" spans="2:5" x14ac:dyDescent="0.3">
      <c r="B653" s="30"/>
      <c r="C653" s="24"/>
      <c r="D653" s="23"/>
      <c r="E653" s="26"/>
    </row>
    <row r="654" spans="2:5" x14ac:dyDescent="0.3">
      <c r="B654" s="30"/>
      <c r="C654" s="24"/>
      <c r="D654" s="23"/>
      <c r="E654" s="26"/>
    </row>
    <row r="655" spans="2:5" x14ac:dyDescent="0.3">
      <c r="B655" s="30"/>
      <c r="C655" s="24"/>
      <c r="D655" s="23"/>
      <c r="E655" s="26"/>
    </row>
    <row r="656" spans="2:5" x14ac:dyDescent="0.3">
      <c r="B656" s="30"/>
      <c r="C656" s="24"/>
      <c r="D656" s="23"/>
      <c r="E656" s="26"/>
    </row>
    <row r="657" spans="2:5" x14ac:dyDescent="0.3">
      <c r="B657" s="30"/>
      <c r="C657" s="24"/>
      <c r="D657" s="23"/>
      <c r="E657" s="26"/>
    </row>
    <row r="658" spans="2:5" x14ac:dyDescent="0.3">
      <c r="B658" s="30"/>
      <c r="C658" s="24"/>
      <c r="D658" s="23"/>
      <c r="E658" s="26"/>
    </row>
    <row r="659" spans="2:5" x14ac:dyDescent="0.3">
      <c r="B659" s="30"/>
      <c r="C659" s="24"/>
      <c r="D659" s="23"/>
      <c r="E659" s="26"/>
    </row>
    <row r="660" spans="2:5" x14ac:dyDescent="0.3">
      <c r="B660" s="30"/>
      <c r="C660" s="24"/>
      <c r="D660" s="23"/>
      <c r="E660" s="26"/>
    </row>
    <row r="661" spans="2:5" x14ac:dyDescent="0.3">
      <c r="B661" s="30"/>
      <c r="C661" s="24"/>
      <c r="D661" s="23"/>
      <c r="E661" s="26"/>
    </row>
    <row r="662" spans="2:5" x14ac:dyDescent="0.3">
      <c r="B662" s="30"/>
      <c r="C662" s="24"/>
      <c r="D662" s="23"/>
      <c r="E662" s="26"/>
    </row>
    <row r="663" spans="2:5" x14ac:dyDescent="0.3">
      <c r="B663" s="30"/>
      <c r="C663" s="24"/>
      <c r="D663" s="23"/>
      <c r="E663" s="26"/>
    </row>
    <row r="664" spans="2:5" x14ac:dyDescent="0.3">
      <c r="B664" s="30"/>
      <c r="C664" s="24"/>
      <c r="D664" s="23"/>
      <c r="E664" s="26"/>
    </row>
    <row r="665" spans="2:5" x14ac:dyDescent="0.3">
      <c r="B665" s="30"/>
      <c r="C665" s="24"/>
      <c r="D665" s="23"/>
      <c r="E665" s="26"/>
    </row>
    <row r="666" spans="2:5" x14ac:dyDescent="0.3">
      <c r="B666" s="30"/>
      <c r="C666" s="24"/>
      <c r="D666" s="23"/>
      <c r="E666" s="26"/>
    </row>
    <row r="667" spans="2:5" x14ac:dyDescent="0.3">
      <c r="B667" s="30"/>
      <c r="C667" s="24"/>
      <c r="D667" s="23"/>
      <c r="E667" s="26"/>
    </row>
    <row r="668" spans="2:5" x14ac:dyDescent="0.3">
      <c r="B668" s="30"/>
      <c r="C668" s="24"/>
      <c r="D668" s="23"/>
      <c r="E668" s="26"/>
    </row>
    <row r="669" spans="2:5" x14ac:dyDescent="0.3">
      <c r="B669" s="30"/>
      <c r="C669" s="24"/>
      <c r="D669" s="23"/>
      <c r="E669" s="26"/>
    </row>
    <row r="670" spans="2:5" x14ac:dyDescent="0.3">
      <c r="B670" s="30"/>
      <c r="C670" s="24"/>
      <c r="D670" s="23"/>
      <c r="E670" s="26"/>
    </row>
    <row r="671" spans="2:5" x14ac:dyDescent="0.3">
      <c r="B671" s="30"/>
      <c r="C671" s="24"/>
      <c r="D671" s="23"/>
      <c r="E671" s="26"/>
    </row>
    <row r="672" spans="2:5" x14ac:dyDescent="0.3">
      <c r="B672" s="30"/>
      <c r="C672" s="24"/>
      <c r="D672" s="23"/>
      <c r="E672" s="26"/>
    </row>
    <row r="673" spans="2:5" x14ac:dyDescent="0.3">
      <c r="B673" s="30"/>
      <c r="C673" s="24"/>
      <c r="D673" s="23"/>
      <c r="E673" s="26"/>
    </row>
    <row r="674" spans="2:5" x14ac:dyDescent="0.3">
      <c r="B674" s="30"/>
      <c r="C674" s="24"/>
      <c r="D674" s="23"/>
      <c r="E674" s="26"/>
    </row>
    <row r="675" spans="2:5" x14ac:dyDescent="0.3">
      <c r="B675" s="30"/>
      <c r="C675" s="24"/>
      <c r="D675" s="23"/>
      <c r="E675" s="26"/>
    </row>
    <row r="676" spans="2:5" x14ac:dyDescent="0.3">
      <c r="B676" s="30"/>
      <c r="C676" s="24"/>
      <c r="D676" s="23"/>
      <c r="E676" s="26"/>
    </row>
    <row r="677" spans="2:5" x14ac:dyDescent="0.3">
      <c r="B677" s="30"/>
      <c r="C677" s="24"/>
      <c r="D677" s="23"/>
      <c r="E677" s="26"/>
    </row>
    <row r="678" spans="2:5" x14ac:dyDescent="0.3">
      <c r="B678" s="30"/>
      <c r="C678" s="24"/>
      <c r="D678" s="23"/>
      <c r="E678" s="26"/>
    </row>
    <row r="679" spans="2:5" x14ac:dyDescent="0.3">
      <c r="B679" s="30"/>
      <c r="C679" s="24"/>
      <c r="D679" s="23"/>
      <c r="E679" s="26"/>
    </row>
    <row r="680" spans="2:5" x14ac:dyDescent="0.3">
      <c r="B680" s="30"/>
      <c r="C680" s="24"/>
      <c r="D680" s="23"/>
      <c r="E680" s="26"/>
    </row>
    <row r="681" spans="2:5" x14ac:dyDescent="0.3">
      <c r="B681" s="30"/>
      <c r="C681" s="24"/>
      <c r="D681" s="23"/>
      <c r="E681" s="26"/>
    </row>
    <row r="682" spans="2:5" x14ac:dyDescent="0.3">
      <c r="B682" s="30"/>
      <c r="C682" s="24"/>
      <c r="D682" s="23"/>
      <c r="E682" s="26"/>
    </row>
    <row r="683" spans="2:5" x14ac:dyDescent="0.3">
      <c r="B683" s="30"/>
      <c r="C683" s="24"/>
      <c r="D683" s="23"/>
      <c r="E683" s="26"/>
    </row>
    <row r="684" spans="2:5" x14ac:dyDescent="0.3">
      <c r="B684" s="30"/>
      <c r="C684" s="24"/>
      <c r="D684" s="23"/>
      <c r="E684" s="26"/>
    </row>
  </sheetData>
  <mergeCells count="11">
    <mergeCell ref="Q12:Q14"/>
    <mergeCell ref="K8:K9"/>
    <mergeCell ref="P8:P9"/>
    <mergeCell ref="Q8:Q9"/>
    <mergeCell ref="C8:E8"/>
    <mergeCell ref="S8:S9"/>
    <mergeCell ref="B8:B9"/>
    <mergeCell ref="I8:I9"/>
    <mergeCell ref="L8:L9"/>
    <mergeCell ref="M8:M9"/>
    <mergeCell ref="N8:N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C82DB-E740-425A-8AE1-CE9D4235837F}">
  <dimension ref="A1:AS201"/>
  <sheetViews>
    <sheetView showGridLines="0" topLeftCell="A19" workbookViewId="0">
      <selection activeCell="L43" sqref="L43"/>
    </sheetView>
  </sheetViews>
  <sheetFormatPr defaultRowHeight="14.4" x14ac:dyDescent="0.3"/>
  <cols>
    <col min="1" max="1" width="7.109375" customWidth="1"/>
    <col min="2" max="2" width="7.6640625" customWidth="1"/>
    <col min="3" max="3" width="12.77734375" customWidth="1"/>
    <col min="4" max="4" width="11.77734375" customWidth="1"/>
    <col min="5" max="5" width="12" customWidth="1"/>
    <col min="18" max="18" width="10.109375" customWidth="1"/>
    <col min="19" max="19" width="16" customWidth="1"/>
    <col min="30" max="30" width="13.5546875" style="59" customWidth="1"/>
    <col min="31" max="31" width="12" customWidth="1"/>
    <col min="40" max="45" width="8.88671875" style="90"/>
  </cols>
  <sheetData>
    <row r="1" spans="1:45" x14ac:dyDescent="0.3">
      <c r="A1" s="147" t="s">
        <v>1</v>
      </c>
      <c r="C1" s="10"/>
    </row>
    <row r="2" spans="1:45" x14ac:dyDescent="0.3">
      <c r="A2" s="148" t="s">
        <v>5852</v>
      </c>
      <c r="C2" s="10"/>
    </row>
    <row r="3" spans="1:45" x14ac:dyDescent="0.3">
      <c r="A3" s="150" t="str">
        <f>WACC!$A$3</f>
        <v>Data: 01/10/2020</v>
      </c>
      <c r="C3" s="10"/>
      <c r="H3" s="200"/>
      <c r="I3" s="200"/>
      <c r="J3" s="200"/>
      <c r="K3" s="200"/>
    </row>
    <row r="4" spans="1:45" x14ac:dyDescent="0.3">
      <c r="A4" s="376" t="s">
        <v>6244</v>
      </c>
      <c r="C4" s="10"/>
      <c r="H4" s="200"/>
      <c r="J4" s="200"/>
      <c r="K4" s="200"/>
      <c r="L4" s="200"/>
      <c r="M4" s="200"/>
      <c r="N4" s="4"/>
      <c r="AD4" s="207"/>
    </row>
    <row r="5" spans="1:45" ht="14.4" customHeight="1" x14ac:dyDescent="0.3">
      <c r="A5" s="104"/>
      <c r="B5" s="104"/>
      <c r="D5" s="221"/>
      <c r="E5" s="221"/>
      <c r="F5" s="342"/>
      <c r="G5" s="342"/>
      <c r="H5" s="342"/>
      <c r="I5" s="342"/>
      <c r="J5" s="342"/>
      <c r="K5" s="342"/>
      <c r="L5" s="342"/>
      <c r="M5" s="342"/>
      <c r="N5" s="343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344"/>
      <c r="AE5" s="104"/>
      <c r="AF5" s="104"/>
      <c r="AG5" s="104"/>
      <c r="AH5" s="104"/>
      <c r="AI5" s="104"/>
      <c r="AJ5" s="104"/>
      <c r="AK5" s="104"/>
      <c r="AL5" s="104"/>
    </row>
    <row r="6" spans="1:45" ht="87" customHeight="1" x14ac:dyDescent="0.3">
      <c r="A6" s="104"/>
      <c r="B6" s="104"/>
      <c r="C6" s="341"/>
      <c r="D6" s="221"/>
      <c r="E6" s="221"/>
      <c r="F6" s="342"/>
      <c r="G6" s="342"/>
      <c r="H6" s="342"/>
      <c r="I6" s="342"/>
      <c r="J6" s="342"/>
      <c r="K6" s="342"/>
      <c r="L6" s="342"/>
      <c r="M6" s="342"/>
      <c r="N6" s="343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344"/>
      <c r="AE6" s="104"/>
      <c r="AF6" s="104"/>
      <c r="AG6" s="104"/>
      <c r="AH6" s="104"/>
      <c r="AI6" s="104"/>
      <c r="AJ6" s="104"/>
      <c r="AK6" s="104"/>
      <c r="AL6" s="104"/>
    </row>
    <row r="7" spans="1:45" x14ac:dyDescent="0.3">
      <c r="A7" s="104"/>
      <c r="B7" s="104"/>
      <c r="C7" s="430" t="s">
        <v>6240</v>
      </c>
      <c r="D7" s="430" t="s">
        <v>6239</v>
      </c>
      <c r="E7" s="430" t="s">
        <v>6241</v>
      </c>
      <c r="F7" s="458" t="s">
        <v>6242</v>
      </c>
      <c r="G7" s="454"/>
      <c r="H7" s="454"/>
      <c r="I7" s="454"/>
      <c r="J7" s="454"/>
      <c r="K7" s="459"/>
      <c r="L7" s="458" t="s">
        <v>6243</v>
      </c>
      <c r="M7" s="454"/>
      <c r="N7" s="104"/>
      <c r="O7" s="104"/>
      <c r="P7" s="104"/>
      <c r="Q7" s="104"/>
      <c r="R7" s="430" t="s">
        <v>6240</v>
      </c>
      <c r="S7" s="454" t="s">
        <v>6247</v>
      </c>
      <c r="T7" s="454"/>
      <c r="U7" s="454"/>
      <c r="V7" s="454"/>
      <c r="W7" s="454"/>
      <c r="X7" s="458" t="s">
        <v>6248</v>
      </c>
      <c r="Y7" s="454"/>
      <c r="Z7" s="459"/>
      <c r="AA7" s="458" t="s">
        <v>6249</v>
      </c>
      <c r="AB7" s="454"/>
      <c r="AC7" s="454"/>
      <c r="AD7" s="460" t="s">
        <v>5903</v>
      </c>
      <c r="AE7" s="428" t="s">
        <v>5902</v>
      </c>
      <c r="AF7" s="104"/>
      <c r="AG7" s="104"/>
      <c r="AH7" s="104"/>
      <c r="AI7" s="104"/>
      <c r="AJ7" s="104"/>
      <c r="AK7" s="104"/>
      <c r="AL7" s="104"/>
      <c r="AN7" s="417" t="s">
        <v>6266</v>
      </c>
      <c r="AO7" s="417"/>
      <c r="AP7" s="417"/>
      <c r="AQ7" s="417"/>
      <c r="AR7" s="417"/>
      <c r="AS7" s="417"/>
    </row>
    <row r="8" spans="1:45" x14ac:dyDescent="0.3">
      <c r="A8" s="104"/>
      <c r="B8" s="104"/>
      <c r="C8" s="432"/>
      <c r="D8" s="432"/>
      <c r="E8" s="432"/>
      <c r="F8" s="407" t="s">
        <v>5898</v>
      </c>
      <c r="G8" s="408" t="s">
        <v>5899</v>
      </c>
      <c r="H8" s="408" t="s">
        <v>83</v>
      </c>
      <c r="I8" s="408" t="s">
        <v>116</v>
      </c>
      <c r="J8" s="408" t="s">
        <v>5901</v>
      </c>
      <c r="K8" s="409" t="s">
        <v>5900</v>
      </c>
      <c r="L8" s="407" t="s">
        <v>5901</v>
      </c>
      <c r="M8" s="408" t="s">
        <v>5900</v>
      </c>
      <c r="N8" s="370"/>
      <c r="O8" s="370"/>
      <c r="P8" s="104"/>
      <c r="Q8" s="104"/>
      <c r="R8" s="432"/>
      <c r="S8" s="411" t="s">
        <v>6246</v>
      </c>
      <c r="T8" s="412" t="s">
        <v>5899</v>
      </c>
      <c r="U8" s="412" t="s">
        <v>83</v>
      </c>
      <c r="V8" s="412" t="s">
        <v>6245</v>
      </c>
      <c r="W8" s="412" t="s">
        <v>5904</v>
      </c>
      <c r="X8" s="413" t="s">
        <v>5899</v>
      </c>
      <c r="Y8" s="412" t="s">
        <v>83</v>
      </c>
      <c r="Z8" s="414" t="s">
        <v>5904</v>
      </c>
      <c r="AA8" s="413" t="s">
        <v>5899</v>
      </c>
      <c r="AB8" s="412" t="s">
        <v>83</v>
      </c>
      <c r="AC8" s="412" t="s">
        <v>5904</v>
      </c>
      <c r="AD8" s="461"/>
      <c r="AE8" s="457"/>
      <c r="AF8" s="104"/>
      <c r="AG8" s="343"/>
      <c r="AH8" s="343"/>
      <c r="AI8" s="343"/>
      <c r="AJ8" s="343"/>
      <c r="AK8" s="345"/>
      <c r="AL8" s="345"/>
      <c r="AM8" s="201"/>
      <c r="AN8" s="418" t="s">
        <v>99</v>
      </c>
      <c r="AO8" s="418" t="s">
        <v>6265</v>
      </c>
      <c r="AP8" s="418" t="s">
        <v>6264</v>
      </c>
      <c r="AQ8" s="418" t="s">
        <v>6183</v>
      </c>
      <c r="AR8" s="417" t="s">
        <v>6267</v>
      </c>
      <c r="AS8" s="417"/>
    </row>
    <row r="9" spans="1:45" x14ac:dyDescent="0.3">
      <c r="A9" s="302"/>
      <c r="C9" s="410" t="s">
        <v>5883</v>
      </c>
      <c r="D9" s="374">
        <v>0.08</v>
      </c>
      <c r="E9" s="404">
        <v>8.1013817003617108E-2</v>
      </c>
      <c r="F9" s="356">
        <v>0.27</v>
      </c>
      <c r="G9" s="357">
        <v>0.26</v>
      </c>
      <c r="H9" s="357">
        <v>0.14000000000000001</v>
      </c>
      <c r="I9" s="357">
        <v>0.18</v>
      </c>
      <c r="J9" s="357">
        <v>0.1</v>
      </c>
      <c r="K9" s="361">
        <v>0.05</v>
      </c>
      <c r="L9" s="356">
        <v>7.4874242471818384E-2</v>
      </c>
      <c r="M9" s="357">
        <f>K9+(J9-L9)</f>
        <v>7.5125757528181625E-2</v>
      </c>
      <c r="N9" s="371">
        <f t="shared" ref="N9:N24" si="0">SUM(F9:K9)</f>
        <v>1</v>
      </c>
      <c r="O9" s="371">
        <f>SUM(F9:I9,L9:M9)</f>
        <v>1</v>
      </c>
      <c r="P9" s="104"/>
      <c r="Q9" s="104"/>
      <c r="R9" s="410" t="s">
        <v>5883</v>
      </c>
      <c r="S9" s="355">
        <v>9.0419016318763284E-2</v>
      </c>
      <c r="T9" s="355">
        <v>8.0944559400642185E-2</v>
      </c>
      <c r="U9" s="355">
        <v>7.9055732822803662E-2</v>
      </c>
      <c r="V9" s="355"/>
      <c r="W9" s="355">
        <v>2.07E-2</v>
      </c>
      <c r="X9" s="383">
        <v>1.3100000000000001E-2</v>
      </c>
      <c r="Y9" s="384">
        <f>(1+AVERAGE(Variáveis!N138:N140))^12-1</f>
        <v>2.3856954220260906E-2</v>
      </c>
      <c r="Z9" s="385">
        <f>Cupom_dívida!$AR$9</f>
        <v>-1.14278408020001E-2</v>
      </c>
      <c r="AA9" s="346">
        <f>(1+T9)*(1+X9)-1</f>
        <v>9.5104933128790758E-2</v>
      </c>
      <c r="AB9" s="347">
        <f>(1+U9)*(1+Y9)-1</f>
        <v>0.1047987160418673</v>
      </c>
      <c r="AC9" s="347">
        <f>(1+W9)*(1+Z9)-1</f>
        <v>9.0356028933984422E-3</v>
      </c>
      <c r="AD9" s="348">
        <f>S9*(F9+I9+M9)+G9*AA9+H9*AB9+L9*AC9</f>
        <v>8.7556991220609975E-2</v>
      </c>
      <c r="AE9" s="386">
        <v>3184689.8135600002</v>
      </c>
      <c r="AF9" s="349"/>
      <c r="AG9" s="349"/>
      <c r="AH9" s="349"/>
      <c r="AI9" s="349"/>
      <c r="AJ9" s="349"/>
      <c r="AK9" s="345"/>
      <c r="AL9" s="345"/>
      <c r="AM9" s="201"/>
      <c r="AN9" s="419">
        <v>42917</v>
      </c>
      <c r="AO9" s="417">
        <v>3.7023000000000001</v>
      </c>
      <c r="AP9" s="420">
        <v>-2.0199999999999999E-2</v>
      </c>
      <c r="AQ9" s="420"/>
      <c r="AR9" s="420">
        <f>(1+AP9)*(1+AP10)*(1+AP11)-1</f>
        <v>-1.14278408020001E-2</v>
      </c>
      <c r="AS9" s="417" t="s">
        <v>6263</v>
      </c>
    </row>
    <row r="10" spans="1:45" x14ac:dyDescent="0.3">
      <c r="A10" s="302"/>
      <c r="C10" s="410" t="s">
        <v>5882</v>
      </c>
      <c r="D10" s="374">
        <v>7.4999999999999997E-2</v>
      </c>
      <c r="E10" s="404">
        <v>7.6674337531887765E-2</v>
      </c>
      <c r="F10" s="356">
        <v>0.26</v>
      </c>
      <c r="G10" s="357">
        <v>0.27</v>
      </c>
      <c r="H10" s="357">
        <v>0.15</v>
      </c>
      <c r="I10" s="357">
        <v>0.18</v>
      </c>
      <c r="J10" s="357">
        <v>0.1</v>
      </c>
      <c r="K10" s="361">
        <v>0.04</v>
      </c>
      <c r="L10" s="356">
        <v>7.5093268709543706E-2</v>
      </c>
      <c r="M10" s="357">
        <f t="shared" ref="M10:M20" si="1">K10+(J10-L10)</f>
        <v>6.4906731290456293E-2</v>
      </c>
      <c r="N10" s="371">
        <f t="shared" si="0"/>
        <v>1</v>
      </c>
      <c r="O10" s="371">
        <f t="shared" ref="O10:O24" si="2">SUM(F10:I10,L10:M10)</f>
        <v>1</v>
      </c>
      <c r="P10" s="104"/>
      <c r="Q10" s="104"/>
      <c r="R10" s="410" t="s">
        <v>5882</v>
      </c>
      <c r="S10" s="355">
        <v>8.214755297356123E-2</v>
      </c>
      <c r="T10" s="355">
        <v>8.073583761082595E-2</v>
      </c>
      <c r="U10" s="355">
        <v>7.9065710723192004E-2</v>
      </c>
      <c r="V10" s="355"/>
      <c r="W10" s="355">
        <v>2.07E-2</v>
      </c>
      <c r="X10" s="356">
        <v>0</v>
      </c>
      <c r="Y10" s="384">
        <f>(1+AVERAGE(Variáveis!N141:N143))^12-1</f>
        <v>4.6565215684565953E-2</v>
      </c>
      <c r="Z10" s="385">
        <f>Cupom_dívida!$AR$12</f>
        <v>6.3809887462999981E-2</v>
      </c>
      <c r="AA10" s="346">
        <f t="shared" ref="AA10:AA20" si="3">(1+T10)*(1+X10)-1</f>
        <v>8.0735837610826033E-2</v>
      </c>
      <c r="AB10" s="347">
        <f t="shared" ref="AB10:AB20" si="4">(1+U10)*(1+Y10)-1</f>
        <v>0.12931263828083694</v>
      </c>
      <c r="AC10" s="347">
        <f t="shared" ref="AC10:AC20" si="5">(1+W10)*(1+Z10)-1</f>
        <v>8.5830752133484012E-2</v>
      </c>
      <c r="AD10" s="348">
        <f>S10*(F10+I10+M10)+G10*AA10+H10*AB10+L10*AC10</f>
        <v>8.9117736085940938E-2</v>
      </c>
      <c r="AE10" s="386">
        <v>3136100.1526299999</v>
      </c>
      <c r="AF10" s="349"/>
      <c r="AG10" s="349"/>
      <c r="AH10" s="349"/>
      <c r="AI10" s="349"/>
      <c r="AJ10" s="349"/>
      <c r="AK10" s="345"/>
      <c r="AL10" s="345"/>
      <c r="AM10" s="201"/>
      <c r="AN10" s="419">
        <v>42948</v>
      </c>
      <c r="AO10" s="417">
        <v>3.7492000000000001</v>
      </c>
      <c r="AP10" s="420">
        <v>1.2699999999999999E-2</v>
      </c>
      <c r="AQ10" s="420">
        <f t="shared" ref="AQ10:AQ46" si="6">AO10/AO9-1</f>
        <v>1.2667801096615694E-2</v>
      </c>
      <c r="AR10" s="421"/>
      <c r="AS10" s="417"/>
    </row>
    <row r="11" spans="1:45" x14ac:dyDescent="0.3">
      <c r="A11" s="302"/>
      <c r="C11" s="410" t="s">
        <v>5884</v>
      </c>
      <c r="D11" s="374">
        <v>7.0000000000000007E-2</v>
      </c>
      <c r="E11" s="404">
        <v>7.2847733032446932E-2</v>
      </c>
      <c r="F11" s="356">
        <v>0.23</v>
      </c>
      <c r="G11" s="357">
        <v>0.26</v>
      </c>
      <c r="H11" s="357">
        <v>0.22</v>
      </c>
      <c r="I11" s="357">
        <v>0.15</v>
      </c>
      <c r="J11" s="357">
        <v>0.1</v>
      </c>
      <c r="K11" s="361">
        <v>0.04</v>
      </c>
      <c r="L11" s="356">
        <v>7.4316906562576224E-2</v>
      </c>
      <c r="M11" s="357">
        <f t="shared" si="1"/>
        <v>6.568309343742379E-2</v>
      </c>
      <c r="N11" s="371">
        <f t="shared" si="0"/>
        <v>1</v>
      </c>
      <c r="O11" s="371">
        <f t="shared" si="2"/>
        <v>1</v>
      </c>
      <c r="P11" s="104"/>
      <c r="Q11" s="104"/>
      <c r="R11" s="410" t="s">
        <v>5884</v>
      </c>
      <c r="S11" s="355">
        <v>7.8362316114911068E-2</v>
      </c>
      <c r="T11" s="355">
        <v>8.0644661880500235E-2</v>
      </c>
      <c r="U11" s="355">
        <v>6.9907395407803913E-2</v>
      </c>
      <c r="V11" s="355"/>
      <c r="W11" s="355">
        <v>2.07E-2</v>
      </c>
      <c r="X11" s="356">
        <v>0</v>
      </c>
      <c r="Y11" s="384">
        <f>(1+AVERAGE(Variáveis!N144:N146))^12-1</f>
        <v>2.8362142875853147E-2</v>
      </c>
      <c r="Z11" s="385">
        <f>Cupom_dívida!$AR$15</f>
        <v>2.4683472847999877E-2</v>
      </c>
      <c r="AA11" s="346">
        <f t="shared" si="3"/>
        <v>8.0644661880500124E-2</v>
      </c>
      <c r="AB11" s="347">
        <f t="shared" si="4"/>
        <v>0.10025226182029212</v>
      </c>
      <c r="AC11" s="347">
        <f t="shared" si="5"/>
        <v>4.5894420735953512E-2</v>
      </c>
      <c r="AD11" s="348">
        <f t="shared" ref="AD11:AD20" si="7">S11*(F11+I11+M11)+G11*AA11+H11*AB11+L11*AC11</f>
        <v>8.1358600521986568E-2</v>
      </c>
      <c r="AE11" s="386">
        <v>3478013.5</v>
      </c>
      <c r="AF11" s="349"/>
      <c r="AG11" s="349"/>
      <c r="AH11" s="349"/>
      <c r="AI11" s="349"/>
      <c r="AJ11" s="349"/>
      <c r="AK11" s="345"/>
      <c r="AL11" s="345"/>
      <c r="AM11" s="201"/>
      <c r="AN11" s="419">
        <v>42979</v>
      </c>
      <c r="AO11" s="417">
        <v>3.7355</v>
      </c>
      <c r="AP11" s="420">
        <v>-3.7000000000000002E-3</v>
      </c>
      <c r="AQ11" s="420">
        <f t="shared" si="6"/>
        <v>-3.6541128774139064E-3</v>
      </c>
      <c r="AR11" s="421"/>
      <c r="AS11" s="417"/>
    </row>
    <row r="12" spans="1:45" x14ac:dyDescent="0.3">
      <c r="A12" s="302"/>
      <c r="C12" s="410" t="s">
        <v>5885</v>
      </c>
      <c r="D12" s="374">
        <v>6.9000000000000006E-2</v>
      </c>
      <c r="E12" s="404">
        <v>7.1121015809039928E-2</v>
      </c>
      <c r="F12" s="356">
        <v>0.22</v>
      </c>
      <c r="G12" s="357">
        <v>0.27</v>
      </c>
      <c r="H12" s="357">
        <v>0.21</v>
      </c>
      <c r="I12" s="357">
        <v>0.15</v>
      </c>
      <c r="J12" s="357">
        <v>0.11</v>
      </c>
      <c r="K12" s="361">
        <v>0.04</v>
      </c>
      <c r="L12" s="356">
        <v>8.5321271454241274E-2</v>
      </c>
      <c r="M12" s="357">
        <f t="shared" si="1"/>
        <v>6.4678728545758735E-2</v>
      </c>
      <c r="N12" s="371">
        <f t="shared" si="0"/>
        <v>1</v>
      </c>
      <c r="O12" s="371">
        <f t="shared" si="2"/>
        <v>1</v>
      </c>
      <c r="P12" s="104"/>
      <c r="Q12" s="104"/>
      <c r="R12" s="410" t="s">
        <v>5885</v>
      </c>
      <c r="S12" s="355">
        <v>7.5879896222905793E-2</v>
      </c>
      <c r="T12" s="355">
        <v>8.0554536046912734E-2</v>
      </c>
      <c r="U12" s="355">
        <v>6.9703547963206297E-2</v>
      </c>
      <c r="V12" s="355"/>
      <c r="W12" s="355">
        <v>2.07E-2</v>
      </c>
      <c r="X12" s="356">
        <v>0</v>
      </c>
      <c r="Y12" s="384">
        <f>(1+AVERAGE(Variáveis!N147:N149))^12-1</f>
        <v>7.7846806214777908E-2</v>
      </c>
      <c r="Z12" s="385">
        <f>Cupom_dívida!$AR$18</f>
        <v>0.11230854726200001</v>
      </c>
      <c r="AA12" s="346">
        <f t="shared" si="3"/>
        <v>8.055453604691265E-2</v>
      </c>
      <c r="AB12" s="347">
        <f t="shared" si="4"/>
        <v>0.15297655276875832</v>
      </c>
      <c r="AC12" s="347">
        <f t="shared" si="5"/>
        <v>0.13533333419032334</v>
      </c>
      <c r="AD12" s="348">
        <f t="shared" si="7"/>
        <v>9.8404989769722603E-2</v>
      </c>
      <c r="AE12" s="386">
        <v>3600829.343055604</v>
      </c>
      <c r="AF12" s="349"/>
      <c r="AG12" s="349"/>
      <c r="AH12" s="349"/>
      <c r="AI12" s="349"/>
      <c r="AJ12" s="349"/>
      <c r="AK12" s="345"/>
      <c r="AL12" s="345"/>
      <c r="AM12" s="201"/>
      <c r="AN12" s="419">
        <v>43009</v>
      </c>
      <c r="AO12" s="417">
        <v>3.8113999999999999</v>
      </c>
      <c r="AP12" s="420">
        <v>2.0299999999999999E-2</v>
      </c>
      <c r="AQ12" s="420">
        <f t="shared" si="6"/>
        <v>2.0318565118458087E-2</v>
      </c>
      <c r="AR12" s="420">
        <f>(1+AP12)*(1+AP13)*(1+AP14)-1</f>
        <v>6.3809887462999981E-2</v>
      </c>
      <c r="AS12" s="417" t="s">
        <v>6262</v>
      </c>
    </row>
    <row r="13" spans="1:45" x14ac:dyDescent="0.3">
      <c r="A13" s="302"/>
      <c r="C13" s="410" t="s">
        <v>5886</v>
      </c>
      <c r="D13" s="374">
        <v>6.8000000000000005E-2</v>
      </c>
      <c r="E13" s="404">
        <v>6.9055872985551936E-2</v>
      </c>
      <c r="F13" s="356">
        <v>0.2</v>
      </c>
      <c r="G13" s="357">
        <v>0.24</v>
      </c>
      <c r="H13" s="357">
        <v>0.19</v>
      </c>
      <c r="I13" s="357">
        <v>0.22</v>
      </c>
      <c r="J13" s="357">
        <v>0.11</v>
      </c>
      <c r="K13" s="361">
        <v>0.04</v>
      </c>
      <c r="L13" s="356">
        <v>8.1689175684550155E-2</v>
      </c>
      <c r="M13" s="357">
        <f t="shared" si="1"/>
        <v>6.8310824315449853E-2</v>
      </c>
      <c r="N13" s="371">
        <f t="shared" si="0"/>
        <v>1</v>
      </c>
      <c r="O13" s="371">
        <f t="shared" si="2"/>
        <v>1</v>
      </c>
      <c r="P13" s="104"/>
      <c r="Q13" s="104"/>
      <c r="R13" s="410" t="s">
        <v>5886</v>
      </c>
      <c r="S13" s="355">
        <v>7.2222317339339329E-2</v>
      </c>
      <c r="T13" s="355">
        <v>8.0510619571511302E-2</v>
      </c>
      <c r="U13" s="355">
        <v>6.7123516579406628E-2</v>
      </c>
      <c r="V13" s="355"/>
      <c r="W13" s="355">
        <v>2.07E-2</v>
      </c>
      <c r="X13" s="356">
        <v>0</v>
      </c>
      <c r="Y13" s="384">
        <f>(1+AVERAGE(Variáveis!N150:N152))^12-1</f>
        <v>2.9183217766152625E-2</v>
      </c>
      <c r="Z13" s="385">
        <f>Cupom_dívida!$AR$21</f>
        <v>3.7600023095999857E-2</v>
      </c>
      <c r="AA13" s="346">
        <f t="shared" si="3"/>
        <v>8.0510619571511288E-2</v>
      </c>
      <c r="AB13" s="347">
        <f t="shared" si="4"/>
        <v>9.8265614547126123E-2</v>
      </c>
      <c r="AC13" s="347">
        <f t="shared" si="5"/>
        <v>5.9078343574086922E-2</v>
      </c>
      <c r="AD13" s="348">
        <f t="shared" si="7"/>
        <v>7.8086015962437277E-2</v>
      </c>
      <c r="AE13" s="386">
        <v>3502260.2364716763</v>
      </c>
      <c r="AF13" s="349"/>
      <c r="AG13" s="349"/>
      <c r="AH13" s="349"/>
      <c r="AI13" s="349"/>
      <c r="AJ13" s="349"/>
      <c r="AK13" s="345"/>
      <c r="AL13" s="345"/>
      <c r="AM13" s="201"/>
      <c r="AN13" s="419">
        <v>43040</v>
      </c>
      <c r="AO13" s="417">
        <v>3.8957999999999999</v>
      </c>
      <c r="AP13" s="420">
        <v>2.2100000000000002E-2</v>
      </c>
      <c r="AQ13" s="420">
        <f t="shared" si="6"/>
        <v>2.2144094033688333E-2</v>
      </c>
      <c r="AR13" s="421"/>
      <c r="AS13" s="417"/>
    </row>
    <row r="14" spans="1:45" x14ac:dyDescent="0.3">
      <c r="A14" s="302"/>
      <c r="C14" s="410" t="s">
        <v>5887</v>
      </c>
      <c r="D14" s="374">
        <v>6.9000000000000006E-2</v>
      </c>
      <c r="E14" s="404">
        <v>7.1024026597543102E-2</v>
      </c>
      <c r="F14" s="356">
        <v>0.21</v>
      </c>
      <c r="G14" s="357">
        <v>0.24</v>
      </c>
      <c r="H14" s="357">
        <v>0.2</v>
      </c>
      <c r="I14" s="357">
        <v>0.22</v>
      </c>
      <c r="J14" s="357">
        <v>0.1</v>
      </c>
      <c r="K14" s="361">
        <v>0.03</v>
      </c>
      <c r="L14" s="356">
        <v>6.95328787964163E-2</v>
      </c>
      <c r="M14" s="357">
        <f t="shared" si="1"/>
        <v>6.0467121203583704E-2</v>
      </c>
      <c r="N14" s="371">
        <f t="shared" si="0"/>
        <v>0.99999999999999989</v>
      </c>
      <c r="O14" s="371">
        <f t="shared" si="2"/>
        <v>0.99999999999999989</v>
      </c>
      <c r="P14" s="104"/>
      <c r="Q14" s="104"/>
      <c r="R14" s="410" t="s">
        <v>5887</v>
      </c>
      <c r="S14" s="355">
        <v>7.476041222728079E-2</v>
      </c>
      <c r="T14" s="355">
        <v>8.0408449736661322E-2</v>
      </c>
      <c r="U14" s="355">
        <v>6.8183123220821484E-2</v>
      </c>
      <c r="V14" s="355"/>
      <c r="W14" s="355">
        <v>2.07E-2</v>
      </c>
      <c r="X14" s="356">
        <v>0</v>
      </c>
      <c r="Y14" s="384">
        <f>(1+AVERAGE(Variáveis!N153:N155))^12-1</f>
        <v>1.5712024756715071E-2</v>
      </c>
      <c r="Z14" s="385">
        <f>Cupom_dívida!$AR$24</f>
        <v>-5.2903282965999887E-2</v>
      </c>
      <c r="AA14" s="346">
        <f t="shared" si="3"/>
        <v>8.040844973666128E-2</v>
      </c>
      <c r="AB14" s="347">
        <f t="shared" si="4"/>
        <v>8.496644289757227E-2</v>
      </c>
      <c r="AC14" s="347">
        <f t="shared" si="5"/>
        <v>-3.3298380923396098E-2</v>
      </c>
      <c r="AD14" s="348">
        <f t="shared" si="7"/>
        <v>7.0643508396557378E-2</v>
      </c>
      <c r="AE14" s="386">
        <v>3549381.7965499996</v>
      </c>
      <c r="AF14" s="349"/>
      <c r="AG14" s="349"/>
      <c r="AH14" s="349"/>
      <c r="AI14" s="349"/>
      <c r="AJ14" s="349"/>
      <c r="AK14" s="345"/>
      <c r="AL14" s="345"/>
      <c r="AM14" s="201"/>
      <c r="AN14" s="419">
        <v>43070</v>
      </c>
      <c r="AO14" s="417">
        <v>3.9742999999999999</v>
      </c>
      <c r="AP14" s="420">
        <v>2.01E-2</v>
      </c>
      <c r="AQ14" s="420">
        <f t="shared" si="6"/>
        <v>2.0149905025925285E-2</v>
      </c>
      <c r="AR14" s="421"/>
      <c r="AS14" s="417"/>
    </row>
    <row r="15" spans="1:45" x14ac:dyDescent="0.3">
      <c r="A15" s="302"/>
      <c r="C15" s="410" t="s">
        <v>5888</v>
      </c>
      <c r="D15" s="374">
        <v>6.9000000000000006E-2</v>
      </c>
      <c r="E15" s="404">
        <v>7.1124514762777452E-2</v>
      </c>
      <c r="F15" s="356">
        <v>0.2</v>
      </c>
      <c r="G15" s="357">
        <v>0.25</v>
      </c>
      <c r="H15" s="357">
        <v>0.2</v>
      </c>
      <c r="I15" s="357">
        <v>0.22</v>
      </c>
      <c r="J15" s="357">
        <v>0.1</v>
      </c>
      <c r="K15" s="361">
        <v>0.03</v>
      </c>
      <c r="L15" s="356">
        <v>7.1123134653983774E-2</v>
      </c>
      <c r="M15" s="357">
        <f t="shared" si="1"/>
        <v>5.887686534601623E-2</v>
      </c>
      <c r="N15" s="371">
        <f t="shared" si="0"/>
        <v>1</v>
      </c>
      <c r="O15" s="371">
        <f t="shared" si="2"/>
        <v>1</v>
      </c>
      <c r="P15" s="104"/>
      <c r="Q15" s="104"/>
      <c r="R15" s="410" t="s">
        <v>5888</v>
      </c>
      <c r="S15" s="355">
        <v>7.4670662334477694E-2</v>
      </c>
      <c r="T15" s="355">
        <v>8.0350172176308535E-2</v>
      </c>
      <c r="U15" s="355">
        <v>6.8963144180660088E-2</v>
      </c>
      <c r="V15" s="355"/>
      <c r="W15" s="355">
        <v>2.07E-2</v>
      </c>
      <c r="X15" s="356">
        <v>0</v>
      </c>
      <c r="Y15" s="384">
        <f>(1+AVERAGE(Variáveis!N156:N158))^12-1</f>
        <v>6.1677811864497611E-2</v>
      </c>
      <c r="Z15" s="385">
        <f>Cupom_dívida!$AR$27</f>
        <v>-1.1171886526000097E-2</v>
      </c>
      <c r="AA15" s="346">
        <f t="shared" si="3"/>
        <v>8.0350172176308465E-2</v>
      </c>
      <c r="AB15" s="347">
        <f t="shared" si="4"/>
        <v>0.13489445187751681</v>
      </c>
      <c r="AC15" s="347">
        <f>(1+W15)*(1+Z15)-1</f>
        <v>9.2968554229115874E-3</v>
      </c>
      <c r="AD15" s="348">
        <f t="shared" si="7"/>
        <v>8.348570763172837E-2</v>
      </c>
      <c r="AE15" s="386">
        <v>3437711.8487899997</v>
      </c>
      <c r="AF15" s="349"/>
      <c r="AG15" s="349"/>
      <c r="AH15" s="349"/>
      <c r="AI15" s="349"/>
      <c r="AJ15" s="349"/>
      <c r="AK15" s="345"/>
      <c r="AL15" s="345"/>
      <c r="AM15" s="201"/>
      <c r="AN15" s="419">
        <v>43101</v>
      </c>
      <c r="AO15" s="417">
        <v>3.9571999999999998</v>
      </c>
      <c r="AP15" s="420">
        <v>-4.3E-3</v>
      </c>
      <c r="AQ15" s="420">
        <f t="shared" si="6"/>
        <v>-4.3026444908537131E-3</v>
      </c>
      <c r="AR15" s="420">
        <f>(1+AP15)*(1+AP16)*(1+AP17)-1</f>
        <v>2.4683472847999877E-2</v>
      </c>
      <c r="AS15" s="417" t="s">
        <v>6261</v>
      </c>
    </row>
    <row r="16" spans="1:45" x14ac:dyDescent="0.3">
      <c r="A16" s="302"/>
      <c r="C16" s="410" t="s">
        <v>5889</v>
      </c>
      <c r="D16" s="374">
        <v>7.0000000000000007E-2</v>
      </c>
      <c r="E16" s="404">
        <v>6.8990789588851784E-2</v>
      </c>
      <c r="F16" s="356">
        <v>0.23</v>
      </c>
      <c r="G16" s="357">
        <v>0.25</v>
      </c>
      <c r="H16" s="357">
        <v>0.2</v>
      </c>
      <c r="I16" s="357">
        <v>0.2</v>
      </c>
      <c r="J16" s="357">
        <v>0.09</v>
      </c>
      <c r="K16" s="361">
        <v>0.03</v>
      </c>
      <c r="L16" s="356">
        <v>6.279511689508234E-2</v>
      </c>
      <c r="M16" s="357">
        <f t="shared" si="1"/>
        <v>5.7204883104917656E-2</v>
      </c>
      <c r="N16" s="371">
        <f t="shared" si="0"/>
        <v>0.99999999999999989</v>
      </c>
      <c r="O16" s="371">
        <f t="shared" si="2"/>
        <v>0.99999999999999989</v>
      </c>
      <c r="P16" s="104"/>
      <c r="Q16" s="104"/>
      <c r="R16" s="410" t="s">
        <v>5889</v>
      </c>
      <c r="S16" s="355">
        <v>7.1728265755015175E-2</v>
      </c>
      <c r="T16" s="355">
        <v>8.0274453723830227E-2</v>
      </c>
      <c r="U16" s="355">
        <v>6.4687504514265068E-2</v>
      </c>
      <c r="V16" s="355"/>
      <c r="W16" s="355">
        <v>2.07E-2</v>
      </c>
      <c r="X16" s="356">
        <v>0</v>
      </c>
      <c r="Y16" s="384">
        <f>(1+AVERAGE(Variáveis!N159:N161))^12-1</f>
        <v>2.8772605233512882E-2</v>
      </c>
      <c r="Z16" s="385">
        <f>Cupom_dívida!$AR$30</f>
        <v>-5.5900155439998489E-3</v>
      </c>
      <c r="AA16" s="346">
        <f t="shared" si="3"/>
        <v>8.0274453723830241E-2</v>
      </c>
      <c r="AB16" s="347">
        <f t="shared" si="4"/>
        <v>9.5321337778707882E-2</v>
      </c>
      <c r="AC16" s="347">
        <f t="shared" si="5"/>
        <v>1.4994271134239234E-2</v>
      </c>
      <c r="AD16" s="348">
        <f t="shared" si="7"/>
        <v>7.5020809327820889E-2</v>
      </c>
      <c r="AE16" s="386">
        <v>3473260.2750299992</v>
      </c>
      <c r="AF16" s="349"/>
      <c r="AG16" s="349"/>
      <c r="AH16" s="349"/>
      <c r="AI16" s="349"/>
      <c r="AJ16" s="349"/>
      <c r="AK16" s="345"/>
      <c r="AL16" s="345"/>
      <c r="AM16" s="201"/>
      <c r="AN16" s="419">
        <v>43132</v>
      </c>
      <c r="AO16" s="417">
        <v>3.9584999999999999</v>
      </c>
      <c r="AP16" s="420">
        <v>2.9999999999999997E-4</v>
      </c>
      <c r="AQ16" s="420">
        <f t="shared" si="6"/>
        <v>3.2851511169518233E-4</v>
      </c>
      <c r="AR16" s="421"/>
      <c r="AS16" s="417"/>
    </row>
    <row r="17" spans="1:45" x14ac:dyDescent="0.3">
      <c r="A17" s="302"/>
      <c r="C17" s="410" t="s">
        <v>5890</v>
      </c>
      <c r="D17" s="374">
        <v>6.6000000000000003E-2</v>
      </c>
      <c r="E17" s="404">
        <v>6.7113815789473688E-2</v>
      </c>
      <c r="F17" s="358">
        <v>0.22833333333333333</v>
      </c>
      <c r="G17" s="362">
        <v>0.25833333333333336</v>
      </c>
      <c r="H17" s="362">
        <v>0.18833333333333332</v>
      </c>
      <c r="I17" s="362">
        <v>0.19833333333333333</v>
      </c>
      <c r="J17" s="362">
        <v>9.8333333333333342E-2</v>
      </c>
      <c r="K17" s="363">
        <v>2.8333333333333332E-2</v>
      </c>
      <c r="L17" s="358">
        <v>6.7719755793965969E-2</v>
      </c>
      <c r="M17" s="357">
        <f t="shared" si="1"/>
        <v>5.8946910872700709E-2</v>
      </c>
      <c r="N17" s="371">
        <f t="shared" si="0"/>
        <v>1.0000000000000002</v>
      </c>
      <c r="O17" s="371">
        <f t="shared" si="2"/>
        <v>1</v>
      </c>
      <c r="P17" s="104"/>
      <c r="Q17" s="104"/>
      <c r="R17" s="410" t="s">
        <v>5890</v>
      </c>
      <c r="S17" s="355">
        <v>6.9046319593147762E-2</v>
      </c>
      <c r="T17" s="355">
        <v>7.9681739130434789E-2</v>
      </c>
      <c r="U17" s="355">
        <v>6.2912218649517682E-2</v>
      </c>
      <c r="V17" s="355"/>
      <c r="W17" s="355">
        <v>2.07E-2</v>
      </c>
      <c r="X17" s="356">
        <v>0</v>
      </c>
      <c r="Y17" s="384">
        <f>(1+AVERAGE(Variáveis!N162:N164))^12-1</f>
        <v>1.044971682483431E-2</v>
      </c>
      <c r="Z17" s="385">
        <f>Cupom_dívida!$AR$33</f>
        <v>3.46605804500002E-2</v>
      </c>
      <c r="AA17" s="346">
        <f t="shared" si="3"/>
        <v>7.9681739130434748E-2</v>
      </c>
      <c r="AB17" s="347">
        <f t="shared" si="4"/>
        <v>7.4019350344061596E-2</v>
      </c>
      <c r="AC17" s="347">
        <f t="shared" si="5"/>
        <v>5.6078054465315219E-2</v>
      </c>
      <c r="AD17" s="348">
        <f t="shared" si="7"/>
        <v>7.1852182684174121E-2</v>
      </c>
      <c r="AE17" s="386">
        <v>3374223.9975300007</v>
      </c>
      <c r="AF17" s="349"/>
      <c r="AG17" s="349"/>
      <c r="AH17" s="349"/>
      <c r="AI17" s="349"/>
      <c r="AJ17" s="349"/>
      <c r="AK17" s="345"/>
      <c r="AL17" s="345"/>
      <c r="AM17" s="201"/>
      <c r="AN17" s="419">
        <v>43160</v>
      </c>
      <c r="AO17" s="417">
        <v>4.0727000000000002</v>
      </c>
      <c r="AP17" s="420">
        <v>2.8799999999999999E-2</v>
      </c>
      <c r="AQ17" s="420">
        <f t="shared" si="6"/>
        <v>2.8849311607932471E-2</v>
      </c>
      <c r="AR17" s="421"/>
      <c r="AS17" s="417"/>
    </row>
    <row r="18" spans="1:45" x14ac:dyDescent="0.3">
      <c r="A18" s="302"/>
      <c r="C18" s="410" t="s">
        <v>5891</v>
      </c>
      <c r="D18" s="374">
        <v>6.3E-2</v>
      </c>
      <c r="E18" s="404">
        <v>6.2786061793519213E-2</v>
      </c>
      <c r="F18" s="356">
        <v>0.18</v>
      </c>
      <c r="G18" s="357">
        <v>0.26</v>
      </c>
      <c r="H18" s="357">
        <v>0.24</v>
      </c>
      <c r="I18" s="357">
        <v>0.21</v>
      </c>
      <c r="J18" s="357">
        <v>0.09</v>
      </c>
      <c r="K18" s="361">
        <v>0.02</v>
      </c>
      <c r="L18" s="356">
        <v>6.0736677115987465E-2</v>
      </c>
      <c r="M18" s="357">
        <f>K18+(J18-L18)</f>
        <v>4.9263322884012528E-2</v>
      </c>
      <c r="N18" s="371">
        <f t="shared" si="0"/>
        <v>0.99999999999999989</v>
      </c>
      <c r="O18" s="371">
        <f t="shared" si="2"/>
        <v>1</v>
      </c>
      <c r="P18" s="104"/>
      <c r="Q18" s="104"/>
      <c r="R18" s="410" t="s">
        <v>5891</v>
      </c>
      <c r="S18" s="355">
        <v>5.8348603929679409E-2</v>
      </c>
      <c r="T18" s="355">
        <v>7.9614375643813656E-2</v>
      </c>
      <c r="U18" s="355">
        <v>6.305630209648902E-2</v>
      </c>
      <c r="V18" s="355"/>
      <c r="W18" s="355">
        <v>2.07E-2</v>
      </c>
      <c r="X18" s="356">
        <v>0</v>
      </c>
      <c r="Y18" s="384">
        <f>(1+AVERAGE(Variáveis!N165:N167))^12-1</f>
        <v>7.2716587122559018E-2</v>
      </c>
      <c r="Z18" s="385">
        <f>Cupom_dívida!$AR$36</f>
        <v>-5.0958133599999789E-3</v>
      </c>
      <c r="AA18" s="346">
        <f>(1+T18)*(1+X18)-1</f>
        <v>7.9614375643813684E-2</v>
      </c>
      <c r="AB18" s="347">
        <f>(1+U18)*(1+Y18)-1</f>
        <v>0.14035812830407379</v>
      </c>
      <c r="AC18" s="347">
        <f>(1+W18)*(1+Z18)-1</f>
        <v>1.5498703303447936E-2</v>
      </c>
      <c r="AD18" s="348">
        <f t="shared" si="7"/>
        <v>8.0957429846421416E-2</v>
      </c>
      <c r="AE18" s="386">
        <v>3317552.5523700006</v>
      </c>
      <c r="AF18" s="349"/>
      <c r="AG18" s="349"/>
      <c r="AH18" s="349"/>
      <c r="AI18" s="349"/>
      <c r="AJ18" s="349"/>
      <c r="AK18" s="104"/>
      <c r="AL18" s="104"/>
      <c r="AN18" s="419">
        <v>43191</v>
      </c>
      <c r="AO18" s="417">
        <v>4.2362000000000002</v>
      </c>
      <c r="AP18" s="420">
        <v>4.0099999999999997E-2</v>
      </c>
      <c r="AQ18" s="420">
        <f t="shared" si="6"/>
        <v>4.0145358116237428E-2</v>
      </c>
      <c r="AR18" s="420">
        <f>(1+AP18)*(1+AP19)*(1+AP20)-1</f>
        <v>0.11230854726200001</v>
      </c>
      <c r="AS18" s="417" t="s">
        <v>6260</v>
      </c>
    </row>
    <row r="19" spans="1:45" x14ac:dyDescent="0.3">
      <c r="A19" s="302"/>
      <c r="C19" s="410" t="s">
        <v>5892</v>
      </c>
      <c r="D19" s="374">
        <v>5.8999999999999997E-2</v>
      </c>
      <c r="E19" s="404">
        <v>5.9469317877045028E-2</v>
      </c>
      <c r="F19" s="356">
        <v>0.16</v>
      </c>
      <c r="G19" s="357">
        <v>0.26</v>
      </c>
      <c r="H19" s="357">
        <v>0.24</v>
      </c>
      <c r="I19" s="357">
        <v>0.21</v>
      </c>
      <c r="J19" s="357">
        <v>0.11</v>
      </c>
      <c r="K19" s="361">
        <v>0.02</v>
      </c>
      <c r="L19" s="356">
        <v>7.6285833482329105E-2</v>
      </c>
      <c r="M19" s="357">
        <f t="shared" si="1"/>
        <v>5.37141665176709E-2</v>
      </c>
      <c r="N19" s="371">
        <f t="shared" si="0"/>
        <v>1</v>
      </c>
      <c r="O19" s="371">
        <f t="shared" si="2"/>
        <v>1</v>
      </c>
      <c r="P19" s="104"/>
      <c r="Q19" s="104"/>
      <c r="R19" s="410" t="s">
        <v>5892</v>
      </c>
      <c r="S19" s="355">
        <v>5.2131668534603534E-2</v>
      </c>
      <c r="T19" s="355">
        <v>7.9565922173612705E-2</v>
      </c>
      <c r="U19" s="355">
        <v>6.3133615432482873E-2</v>
      </c>
      <c r="V19" s="355"/>
      <c r="W19" s="355">
        <v>2.07E-2</v>
      </c>
      <c r="X19" s="356">
        <v>0</v>
      </c>
      <c r="Y19" s="384">
        <f>(1+AVERAGE(Variáveis!N168:N170))^12-1</f>
        <v>2.1407211240804358E-2</v>
      </c>
      <c r="Z19" s="385">
        <f>Cupom_dívida!$AR$39</f>
        <v>0.27419575862599976</v>
      </c>
      <c r="AA19" s="346">
        <f>(1+T19)*(1+X19)-1</f>
        <v>7.9565922173612691E-2</v>
      </c>
      <c r="AB19" s="347">
        <f t="shared" si="4"/>
        <v>8.5892341315246146E-2</v>
      </c>
      <c r="AC19" s="347">
        <f t="shared" si="5"/>
        <v>0.30057161082955797</v>
      </c>
      <c r="AD19" s="348">
        <f t="shared" si="7"/>
        <v>8.6319584016372491E-2</v>
      </c>
      <c r="AE19" s="386">
        <v>3355765.9815199994</v>
      </c>
      <c r="AF19" s="349"/>
      <c r="AG19" s="349"/>
      <c r="AH19" s="349"/>
      <c r="AI19" s="349"/>
      <c r="AJ19" s="349"/>
      <c r="AK19" s="104"/>
      <c r="AL19" s="104"/>
      <c r="AN19" s="419">
        <v>43221</v>
      </c>
      <c r="AO19" s="417">
        <v>4.3535000000000004</v>
      </c>
      <c r="AP19" s="420">
        <v>2.7699999999999999E-2</v>
      </c>
      <c r="AQ19" s="420">
        <f t="shared" si="6"/>
        <v>2.7689910769085557E-2</v>
      </c>
      <c r="AR19" s="421"/>
      <c r="AS19" s="417"/>
    </row>
    <row r="20" spans="1:45" x14ac:dyDescent="0.3">
      <c r="A20" s="302"/>
      <c r="C20" s="408" t="s">
        <v>5893</v>
      </c>
      <c r="D20" s="375">
        <v>5.6000000000000001E-2</v>
      </c>
      <c r="E20" s="405">
        <v>5.5976859704385748E-2</v>
      </c>
      <c r="F20" s="359">
        <v>0.17</v>
      </c>
      <c r="G20" s="209">
        <v>0.26</v>
      </c>
      <c r="H20" s="209">
        <v>0.23</v>
      </c>
      <c r="I20" s="209">
        <v>0.21</v>
      </c>
      <c r="J20" s="209">
        <v>0.11</v>
      </c>
      <c r="K20" s="364">
        <v>0.02</v>
      </c>
      <c r="L20" s="359">
        <v>7.254278358321975E-2</v>
      </c>
      <c r="M20" s="209">
        <f t="shared" si="1"/>
        <v>5.7457216416780255E-2</v>
      </c>
      <c r="N20" s="371">
        <f t="shared" si="0"/>
        <v>1</v>
      </c>
      <c r="O20" s="371">
        <f t="shared" si="2"/>
        <v>1</v>
      </c>
      <c r="P20" s="104"/>
      <c r="Q20" s="104"/>
      <c r="R20" s="408" t="s">
        <v>5893</v>
      </c>
      <c r="S20" s="73">
        <v>4.4121258633921724E-2</v>
      </c>
      <c r="T20" s="73">
        <v>7.951302535602639E-2</v>
      </c>
      <c r="U20" s="73">
        <v>6.2659979087700948E-2</v>
      </c>
      <c r="V20" s="73"/>
      <c r="W20" s="73">
        <v>2.07E-2</v>
      </c>
      <c r="X20" s="359">
        <v>0</v>
      </c>
      <c r="Y20" s="73">
        <f>(1+AVERAGE(Variáveis!N171:N173))^12-1</f>
        <v>-1.7065052416996851E-2</v>
      </c>
      <c r="Z20" s="387">
        <f>Cupom_dívida!$AR$42</f>
        <v>6.9565907455999776E-2</v>
      </c>
      <c r="AA20" s="380">
        <f t="shared" si="3"/>
        <v>7.9513025356026334E-2</v>
      </c>
      <c r="AB20" s="381">
        <f t="shared" si="4"/>
        <v>4.4525630843124553E-2</v>
      </c>
      <c r="AC20" s="381">
        <f t="shared" si="5"/>
        <v>9.1705921740338869E-2</v>
      </c>
      <c r="AD20" s="382">
        <f t="shared" si="7"/>
        <v>5.6868047507394819E-2</v>
      </c>
      <c r="AE20" s="388">
        <v>3301559.1723500001</v>
      </c>
      <c r="AF20" s="349"/>
      <c r="AG20" s="349"/>
      <c r="AH20" s="349"/>
      <c r="AI20" s="349"/>
      <c r="AJ20" s="349"/>
      <c r="AK20" s="104"/>
      <c r="AL20" s="104"/>
      <c r="AN20" s="419">
        <v>43252</v>
      </c>
      <c r="AO20" s="417">
        <v>4.5304000000000002</v>
      </c>
      <c r="AP20" s="420">
        <v>4.0599999999999997E-2</v>
      </c>
      <c r="AQ20" s="420">
        <f t="shared" si="6"/>
        <v>4.0633972665671259E-2</v>
      </c>
      <c r="AR20" s="421"/>
      <c r="AS20" s="417"/>
    </row>
    <row r="21" spans="1:45" x14ac:dyDescent="0.3">
      <c r="A21" s="104"/>
      <c r="B21" s="104"/>
      <c r="C21" s="410" t="s">
        <v>5894</v>
      </c>
      <c r="D21" s="350"/>
      <c r="E21" s="350"/>
      <c r="F21" s="360"/>
      <c r="G21" s="365"/>
      <c r="H21" s="365"/>
      <c r="I21" s="365"/>
      <c r="J21" s="365"/>
      <c r="K21" s="366"/>
      <c r="L21" s="360"/>
      <c r="M21" s="372"/>
      <c r="N21" s="371">
        <f t="shared" si="0"/>
        <v>0</v>
      </c>
      <c r="O21" s="371">
        <f>SUM(F21:I21,L21:M21)</f>
        <v>0</v>
      </c>
      <c r="P21" s="104"/>
      <c r="Q21" s="104"/>
      <c r="R21" s="410" t="s">
        <v>5894</v>
      </c>
      <c r="S21" s="389"/>
      <c r="T21" s="389"/>
      <c r="U21" s="389"/>
      <c r="V21" s="389"/>
      <c r="W21" s="389"/>
      <c r="X21" s="390"/>
      <c r="Y21" s="391"/>
      <c r="Z21" s="392"/>
      <c r="AA21" s="351"/>
      <c r="AB21" s="352"/>
      <c r="AC21" s="352"/>
      <c r="AD21" s="353"/>
      <c r="AE21" s="393"/>
      <c r="AF21" s="349"/>
      <c r="AG21" s="349"/>
      <c r="AH21" s="349"/>
      <c r="AI21" s="349"/>
      <c r="AJ21" s="349"/>
      <c r="AK21" s="104"/>
      <c r="AL21" s="104"/>
      <c r="AN21" s="419">
        <v>43282</v>
      </c>
      <c r="AO21" s="417">
        <v>4.3932000000000002</v>
      </c>
      <c r="AP21" s="420">
        <v>-3.0300000000000001E-2</v>
      </c>
      <c r="AQ21" s="420">
        <f t="shared" si="6"/>
        <v>-3.0284301606922082E-2</v>
      </c>
      <c r="AR21" s="420">
        <f>(1+AP21)*(1+AP22)*(1+AP23)-1</f>
        <v>3.7600023095999857E-2</v>
      </c>
      <c r="AS21" s="417" t="s">
        <v>6259</v>
      </c>
    </row>
    <row r="22" spans="1:45" x14ac:dyDescent="0.3">
      <c r="A22" s="104"/>
      <c r="B22" s="104"/>
      <c r="C22" s="410" t="s">
        <v>5895</v>
      </c>
      <c r="D22" s="350"/>
      <c r="E22" s="350"/>
      <c r="F22" s="360"/>
      <c r="G22" s="365"/>
      <c r="H22" s="365"/>
      <c r="I22" s="365"/>
      <c r="J22" s="365"/>
      <c r="K22" s="366"/>
      <c r="L22" s="360"/>
      <c r="M22" s="372"/>
      <c r="N22" s="371">
        <f t="shared" si="0"/>
        <v>0</v>
      </c>
      <c r="O22" s="371">
        <f t="shared" si="2"/>
        <v>0</v>
      </c>
      <c r="P22" s="104"/>
      <c r="Q22" s="104"/>
      <c r="R22" s="410" t="s">
        <v>5895</v>
      </c>
      <c r="S22" s="389"/>
      <c r="T22" s="389"/>
      <c r="U22" s="389"/>
      <c r="V22" s="389"/>
      <c r="W22" s="389"/>
      <c r="X22" s="390"/>
      <c r="Y22" s="391"/>
      <c r="Z22" s="392"/>
      <c r="AA22" s="351"/>
      <c r="AB22" s="352"/>
      <c r="AC22" s="352"/>
      <c r="AD22" s="353"/>
      <c r="AE22" s="393"/>
      <c r="AF22" s="349"/>
      <c r="AG22" s="349"/>
      <c r="AH22" s="349"/>
      <c r="AI22" s="349"/>
      <c r="AJ22" s="349"/>
      <c r="AK22" s="104"/>
      <c r="AL22" s="104"/>
      <c r="AN22" s="419">
        <v>43313</v>
      </c>
      <c r="AO22" s="417">
        <v>4.7058</v>
      </c>
      <c r="AP22" s="420">
        <v>7.1199999999999999E-2</v>
      </c>
      <c r="AQ22" s="420">
        <f t="shared" si="6"/>
        <v>7.1155422015842573E-2</v>
      </c>
      <c r="AR22" s="421"/>
      <c r="AS22" s="417"/>
    </row>
    <row r="23" spans="1:45" x14ac:dyDescent="0.3">
      <c r="A23" s="104"/>
      <c r="B23" s="104"/>
      <c r="C23" s="410" t="s">
        <v>5896</v>
      </c>
      <c r="D23" s="350"/>
      <c r="E23" s="350"/>
      <c r="F23" s="360"/>
      <c r="G23" s="365"/>
      <c r="H23" s="365"/>
      <c r="I23" s="365"/>
      <c r="J23" s="365"/>
      <c r="K23" s="366"/>
      <c r="L23" s="360"/>
      <c r="M23" s="372"/>
      <c r="N23" s="371">
        <f t="shared" si="0"/>
        <v>0</v>
      </c>
      <c r="O23" s="371">
        <f t="shared" si="2"/>
        <v>0</v>
      </c>
      <c r="P23" s="104"/>
      <c r="Q23" s="104"/>
      <c r="R23" s="410" t="s">
        <v>5896</v>
      </c>
      <c r="S23" s="389"/>
      <c r="T23" s="389"/>
      <c r="U23" s="389"/>
      <c r="V23" s="389"/>
      <c r="W23" s="389"/>
      <c r="X23" s="390"/>
      <c r="Y23" s="391"/>
      <c r="Z23" s="392"/>
      <c r="AA23" s="351"/>
      <c r="AB23" s="352"/>
      <c r="AC23" s="352"/>
      <c r="AD23" s="353"/>
      <c r="AE23" s="393"/>
      <c r="AF23" s="349"/>
      <c r="AG23" s="349"/>
      <c r="AH23" s="349"/>
      <c r="AI23" s="349"/>
      <c r="AJ23" s="349"/>
      <c r="AK23" s="104"/>
      <c r="AL23" s="104"/>
      <c r="AN23" s="419">
        <v>43344</v>
      </c>
      <c r="AO23" s="417">
        <v>4.7005999999999997</v>
      </c>
      <c r="AP23" s="420">
        <v>-1.1000000000000001E-3</v>
      </c>
      <c r="AQ23" s="420">
        <f t="shared" si="6"/>
        <v>-1.1050193378384643E-3</v>
      </c>
      <c r="AR23" s="421"/>
      <c r="AS23" s="417"/>
    </row>
    <row r="24" spans="1:45" x14ac:dyDescent="0.3">
      <c r="A24" s="104"/>
      <c r="B24" s="104"/>
      <c r="C24" s="408" t="s">
        <v>5897</v>
      </c>
      <c r="D24" s="367"/>
      <c r="E24" s="367"/>
      <c r="F24" s="368"/>
      <c r="G24" s="367"/>
      <c r="H24" s="367"/>
      <c r="I24" s="367"/>
      <c r="J24" s="367"/>
      <c r="K24" s="369"/>
      <c r="L24" s="368"/>
      <c r="M24" s="373"/>
      <c r="N24" s="371">
        <f t="shared" si="0"/>
        <v>0</v>
      </c>
      <c r="O24" s="371">
        <f t="shared" si="2"/>
        <v>0</v>
      </c>
      <c r="P24" s="104"/>
      <c r="Q24" s="104"/>
      <c r="R24" s="408" t="s">
        <v>5897</v>
      </c>
      <c r="S24" s="394"/>
      <c r="T24" s="394"/>
      <c r="U24" s="394"/>
      <c r="V24" s="394"/>
      <c r="W24" s="394"/>
      <c r="X24" s="395"/>
      <c r="Y24" s="394"/>
      <c r="Z24" s="396"/>
      <c r="AA24" s="377"/>
      <c r="AB24" s="378"/>
      <c r="AC24" s="378"/>
      <c r="AD24" s="379"/>
      <c r="AE24" s="397"/>
      <c r="AF24" s="349"/>
      <c r="AG24" s="349"/>
      <c r="AH24" s="349"/>
      <c r="AI24" s="349"/>
      <c r="AJ24" s="349"/>
      <c r="AK24" s="104"/>
      <c r="AL24" s="104"/>
      <c r="AN24" s="419">
        <v>43374</v>
      </c>
      <c r="AO24" s="417">
        <v>4.2100999999999997</v>
      </c>
      <c r="AP24" s="420">
        <v>-0.1043</v>
      </c>
      <c r="AQ24" s="420">
        <f t="shared" si="6"/>
        <v>-0.10434838105773725</v>
      </c>
      <c r="AR24" s="420">
        <f>(1+AP24)*(1+AP25)*(1+AP26)-1</f>
        <v>-5.2903282965999887E-2</v>
      </c>
      <c r="AS24" s="417" t="s">
        <v>6258</v>
      </c>
    </row>
    <row r="25" spans="1:45" ht="8.4" customHeight="1" x14ac:dyDescent="0.3">
      <c r="A25" s="104"/>
      <c r="B25" s="104"/>
      <c r="C25" s="341"/>
      <c r="D25" s="221"/>
      <c r="E25" s="221"/>
      <c r="F25" s="344"/>
      <c r="G25" s="344"/>
      <c r="H25" s="344"/>
      <c r="I25" s="344"/>
      <c r="J25" s="344"/>
      <c r="K25" s="344"/>
      <c r="L25" s="344"/>
      <c r="M25" s="344"/>
      <c r="N25" s="371"/>
      <c r="O25" s="370"/>
      <c r="P25" s="104"/>
      <c r="Q25" s="104"/>
      <c r="R25" s="104"/>
      <c r="S25" s="104"/>
      <c r="T25" s="104"/>
      <c r="U25" s="104"/>
      <c r="V25" s="104"/>
      <c r="W25" s="104"/>
      <c r="X25" s="104"/>
      <c r="Y25" s="302"/>
      <c r="Z25" s="104"/>
      <c r="AA25" s="104"/>
      <c r="AB25" s="104"/>
      <c r="AC25" s="104"/>
      <c r="AD25" s="344"/>
      <c r="AE25" s="104"/>
      <c r="AF25" s="104"/>
      <c r="AG25" s="104"/>
      <c r="AH25" s="104"/>
      <c r="AI25" s="104"/>
      <c r="AJ25" s="104"/>
      <c r="AK25" s="104"/>
      <c r="AL25" s="104"/>
      <c r="AN25" s="419">
        <v>43405</v>
      </c>
      <c r="AO25" s="417">
        <v>4.3761000000000001</v>
      </c>
      <c r="AP25" s="420">
        <v>3.9399999999999998E-2</v>
      </c>
      <c r="AQ25" s="420">
        <f t="shared" si="6"/>
        <v>3.9428992185458922E-2</v>
      </c>
      <c r="AR25" s="421"/>
      <c r="AS25" s="417"/>
    </row>
    <row r="26" spans="1:45" x14ac:dyDescent="0.3">
      <c r="A26" s="104"/>
      <c r="B26" s="104"/>
      <c r="C26" s="402" t="s">
        <v>28</v>
      </c>
      <c r="D26" s="406">
        <f>AVERAGE(D9:D20)</f>
        <v>6.7833333333333343E-2</v>
      </c>
      <c r="E26" s="406">
        <f t="shared" ref="E26:M26" si="8">AVERAGE(E9:E20)</f>
        <v>6.8933180206344966E-2</v>
      </c>
      <c r="F26" s="406">
        <f t="shared" si="8"/>
        <v>0.21319444444444446</v>
      </c>
      <c r="G26" s="406">
        <f t="shared" si="8"/>
        <v>0.25652777777777774</v>
      </c>
      <c r="H26" s="406">
        <f t="shared" si="8"/>
        <v>0.2006944444444444</v>
      </c>
      <c r="I26" s="406">
        <f t="shared" si="8"/>
        <v>0.19569444444444442</v>
      </c>
      <c r="J26" s="406">
        <f t="shared" si="8"/>
        <v>0.10152777777777779</v>
      </c>
      <c r="K26" s="406">
        <f t="shared" si="8"/>
        <v>3.2361111111111118E-2</v>
      </c>
      <c r="L26" s="406">
        <f t="shared" si="8"/>
        <v>7.2669253766976208E-2</v>
      </c>
      <c r="M26" s="406">
        <f t="shared" si="8"/>
        <v>6.1219635121912676E-2</v>
      </c>
      <c r="N26" s="343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402" t="s">
        <v>28</v>
      </c>
      <c r="AE26" s="402" t="s">
        <v>6250</v>
      </c>
      <c r="AF26" s="104"/>
      <c r="AG26" s="104"/>
      <c r="AH26" s="104"/>
      <c r="AI26" s="104"/>
      <c r="AJ26" s="104"/>
      <c r="AK26" s="104"/>
      <c r="AL26" s="104"/>
      <c r="AN26" s="419">
        <v>43435</v>
      </c>
      <c r="AO26" s="417">
        <v>4.452</v>
      </c>
      <c r="AP26" s="420">
        <v>1.7299999999999999E-2</v>
      </c>
      <c r="AQ26" s="420">
        <f t="shared" si="6"/>
        <v>1.7344210598478016E-2</v>
      </c>
      <c r="AR26" s="421"/>
      <c r="AS26" s="417"/>
    </row>
    <row r="27" spans="1:45" x14ac:dyDescent="0.3">
      <c r="A27" s="104"/>
      <c r="B27" s="104"/>
      <c r="C27" s="104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415">
        <f>AVERAGE(AD9:AD20)</f>
        <v>7.9972633580930583E-2</v>
      </c>
      <c r="AE27" s="416">
        <f>SUMPRODUCT(AD9:AD20,AE9:AE20)/SUM(AE9:AE20)</f>
        <v>7.9974315884491776E-2</v>
      </c>
      <c r="AF27" s="104"/>
      <c r="AG27" s="104"/>
      <c r="AH27" s="104"/>
      <c r="AI27" s="104"/>
      <c r="AJ27" s="104"/>
      <c r="AK27" s="104"/>
      <c r="AL27" s="104"/>
      <c r="AN27" s="419">
        <v>43466</v>
      </c>
      <c r="AO27" s="417">
        <v>4.1712999999999996</v>
      </c>
      <c r="AP27" s="420">
        <v>-6.3100000000000003E-2</v>
      </c>
      <c r="AQ27" s="420">
        <f t="shared" si="6"/>
        <v>-6.3050314465408874E-2</v>
      </c>
      <c r="AR27" s="420">
        <f>(1+AP27)*(1+AP28)*(1+AP29)-1</f>
        <v>-1.1171886526000097E-2</v>
      </c>
      <c r="AS27" s="417" t="s">
        <v>6257</v>
      </c>
    </row>
    <row r="28" spans="1:45" x14ac:dyDescent="0.3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354"/>
      <c r="AE28" s="354"/>
      <c r="AF28" s="104"/>
      <c r="AG28" s="104"/>
      <c r="AH28" s="104"/>
      <c r="AI28" s="104"/>
      <c r="AJ28" s="104"/>
      <c r="AK28" s="104"/>
      <c r="AL28" s="104"/>
      <c r="AN28" s="419">
        <v>43497</v>
      </c>
      <c r="AO28" s="417">
        <v>4.2656999999999998</v>
      </c>
      <c r="AP28" s="420">
        <v>2.2599999999999999E-2</v>
      </c>
      <c r="AQ28" s="420">
        <f t="shared" si="6"/>
        <v>2.2630834512022746E-2</v>
      </c>
      <c r="AR28" s="421"/>
      <c r="AS28" s="417"/>
    </row>
    <row r="29" spans="1:45" x14ac:dyDescent="0.3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344"/>
      <c r="AE29" s="104"/>
      <c r="AF29" s="104"/>
      <c r="AG29" s="104"/>
      <c r="AH29" s="104"/>
      <c r="AI29" s="104"/>
      <c r="AJ29" s="104"/>
      <c r="AK29" s="104"/>
      <c r="AL29" s="104"/>
      <c r="AN29" s="419">
        <v>43525</v>
      </c>
      <c r="AO29" s="417">
        <v>4.4027000000000003</v>
      </c>
      <c r="AP29" s="420">
        <v>3.2099999999999997E-2</v>
      </c>
      <c r="AQ29" s="420">
        <f t="shared" si="6"/>
        <v>3.2116651428839349E-2</v>
      </c>
      <c r="AR29" s="421"/>
      <c r="AS29" s="417"/>
    </row>
    <row r="30" spans="1:45" x14ac:dyDescent="0.3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344"/>
      <c r="AE30" s="104"/>
      <c r="AF30" s="104"/>
      <c r="AG30" s="104"/>
      <c r="AH30" s="104"/>
      <c r="AI30" s="104"/>
      <c r="AJ30" s="104"/>
      <c r="AK30" s="104"/>
      <c r="AL30" s="104"/>
      <c r="AN30" s="419">
        <v>43556</v>
      </c>
      <c r="AO30" s="417">
        <v>4.3978000000000002</v>
      </c>
      <c r="AP30" s="420">
        <v>-1.1000000000000001E-3</v>
      </c>
      <c r="AQ30" s="420">
        <f t="shared" si="6"/>
        <v>-1.1129534149499909E-3</v>
      </c>
      <c r="AR30" s="420">
        <f>(1+AP30)*(1+AP31)*(1+AP32)-1</f>
        <v>-5.5900155439998489E-3</v>
      </c>
      <c r="AS30" s="417" t="s">
        <v>6256</v>
      </c>
    </row>
    <row r="31" spans="1:45" x14ac:dyDescent="0.3">
      <c r="A31" s="104"/>
      <c r="B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344"/>
      <c r="AE31" s="104"/>
      <c r="AF31" s="104"/>
      <c r="AG31" s="104"/>
      <c r="AH31" s="104"/>
      <c r="AI31" s="104"/>
      <c r="AJ31" s="104"/>
      <c r="AK31" s="104"/>
      <c r="AL31" s="104"/>
      <c r="AN31" s="419">
        <v>43586</v>
      </c>
      <c r="AO31" s="417">
        <v>4.3871000000000002</v>
      </c>
      <c r="AP31" s="420">
        <v>-2.3999999999999998E-3</v>
      </c>
      <c r="AQ31" s="420">
        <f t="shared" si="6"/>
        <v>-2.4330346991677798E-3</v>
      </c>
      <c r="AR31" s="421"/>
      <c r="AS31" s="417"/>
    </row>
    <row r="32" spans="1:45" x14ac:dyDescent="0.3">
      <c r="A32" s="104"/>
      <c r="B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344"/>
      <c r="AE32" s="104"/>
      <c r="AF32" s="104"/>
      <c r="AG32" s="104"/>
      <c r="AH32" s="104"/>
      <c r="AI32" s="104"/>
      <c r="AJ32" s="104"/>
      <c r="AK32" s="104"/>
      <c r="AL32" s="104"/>
      <c r="AN32" s="419">
        <v>43617</v>
      </c>
      <c r="AO32" s="417">
        <v>4.3780000000000001</v>
      </c>
      <c r="AP32" s="420">
        <v>-2.0999999999999999E-3</v>
      </c>
      <c r="AQ32" s="420">
        <f t="shared" si="6"/>
        <v>-2.0742631806888179E-3</v>
      </c>
      <c r="AR32" s="421"/>
      <c r="AS32" s="417"/>
    </row>
    <row r="33" spans="1:45" x14ac:dyDescent="0.3">
      <c r="A33" s="104"/>
      <c r="B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344"/>
      <c r="AE33" s="104"/>
      <c r="AF33" s="104"/>
      <c r="AG33" s="104"/>
      <c r="AH33" s="104"/>
      <c r="AI33" s="104"/>
      <c r="AJ33" s="104"/>
      <c r="AK33" s="104"/>
      <c r="AL33" s="104"/>
      <c r="AN33" s="419">
        <v>43647</v>
      </c>
      <c r="AO33" s="417">
        <v>4.2245999999999997</v>
      </c>
      <c r="AP33" s="420">
        <v>-3.5000000000000003E-2</v>
      </c>
      <c r="AQ33" s="420">
        <f t="shared" si="6"/>
        <v>-3.5038830516217589E-2</v>
      </c>
      <c r="AR33" s="420">
        <f>(1+AP33)*(1+AP34)*(1+AP35)-1</f>
        <v>3.46605804500002E-2</v>
      </c>
      <c r="AS33" s="417" t="s">
        <v>6255</v>
      </c>
    </row>
    <row r="34" spans="1:45" x14ac:dyDescent="0.3">
      <c r="A34" s="104"/>
      <c r="B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344"/>
      <c r="AE34" s="104"/>
      <c r="AF34" s="104"/>
      <c r="AG34" s="104"/>
      <c r="AH34" s="104"/>
      <c r="AI34" s="104"/>
      <c r="AJ34" s="104"/>
      <c r="AK34" s="104"/>
      <c r="AL34" s="104"/>
      <c r="AN34" s="419">
        <v>43678</v>
      </c>
      <c r="AO34" s="417">
        <v>4.5537999999999998</v>
      </c>
      <c r="AP34" s="420">
        <v>7.7899999999999997E-2</v>
      </c>
      <c r="AQ34" s="420">
        <f t="shared" si="6"/>
        <v>7.7924537234294489E-2</v>
      </c>
      <c r="AR34" s="421"/>
      <c r="AS34" s="417"/>
    </row>
    <row r="35" spans="1:45" x14ac:dyDescent="0.3">
      <c r="A35" s="104"/>
      <c r="B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344"/>
      <c r="AE35" s="104"/>
      <c r="AF35" s="104"/>
      <c r="AG35" s="104"/>
      <c r="AH35" s="104"/>
      <c r="AI35" s="104"/>
      <c r="AJ35" s="104"/>
      <c r="AK35" s="104"/>
      <c r="AL35" s="104"/>
      <c r="AN35" s="419">
        <v>43709</v>
      </c>
      <c r="AO35" s="417">
        <v>4.5296000000000003</v>
      </c>
      <c r="AP35" s="420">
        <v>-5.3E-3</v>
      </c>
      <c r="AQ35" s="420">
        <f t="shared" si="6"/>
        <v>-5.3142430497605808E-3</v>
      </c>
      <c r="AR35" s="421"/>
      <c r="AS35" s="417"/>
    </row>
    <row r="36" spans="1:45" x14ac:dyDescent="0.3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344"/>
      <c r="AE36" s="104"/>
      <c r="AF36" s="104"/>
      <c r="AG36" s="104"/>
      <c r="AH36" s="104"/>
      <c r="AI36" s="104"/>
      <c r="AJ36" s="104"/>
      <c r="AK36" s="104"/>
      <c r="AL36" s="104"/>
      <c r="AN36" s="419">
        <v>43739</v>
      </c>
      <c r="AO36" s="417">
        <v>4.4813000000000001</v>
      </c>
      <c r="AP36" s="420">
        <v>-1.0699999999999999E-2</v>
      </c>
      <c r="AQ36" s="420">
        <f t="shared" si="6"/>
        <v>-1.0663193217944289E-2</v>
      </c>
      <c r="AR36" s="420">
        <f>(1+AP36)*(1+AP37)*(1+AP38)-1</f>
        <v>-5.0958133599999789E-3</v>
      </c>
      <c r="AS36" s="417" t="s">
        <v>6254</v>
      </c>
    </row>
    <row r="37" spans="1:45" x14ac:dyDescent="0.3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344"/>
      <c r="AE37" s="104"/>
      <c r="AF37" s="104"/>
      <c r="AG37" s="104"/>
      <c r="AH37" s="104"/>
      <c r="AI37" s="104"/>
      <c r="AJ37" s="104"/>
      <c r="AK37" s="104"/>
      <c r="AL37" s="104"/>
      <c r="AN37" s="419">
        <v>43770</v>
      </c>
      <c r="AO37" s="417">
        <v>4.6675000000000004</v>
      </c>
      <c r="AP37" s="420">
        <v>4.1599999999999998E-2</v>
      </c>
      <c r="AQ37" s="420">
        <f t="shared" si="6"/>
        <v>4.1550442951822086E-2</v>
      </c>
      <c r="AR37" s="421"/>
      <c r="AS37" s="417"/>
    </row>
    <row r="38" spans="1:45" x14ac:dyDescent="0.3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344"/>
      <c r="AE38" s="104"/>
      <c r="AF38" s="104"/>
      <c r="AG38" s="104"/>
      <c r="AH38" s="104"/>
      <c r="AI38" s="104"/>
      <c r="AJ38" s="104"/>
      <c r="AK38" s="104"/>
      <c r="AL38" s="104"/>
      <c r="AN38" s="419">
        <v>43800</v>
      </c>
      <c r="AO38" s="417">
        <v>4.5065999999999997</v>
      </c>
      <c r="AP38" s="420">
        <v>-3.4500000000000003E-2</v>
      </c>
      <c r="AQ38" s="420">
        <f t="shared" si="6"/>
        <v>-3.4472415640064424E-2</v>
      </c>
      <c r="AR38" s="421"/>
      <c r="AS38" s="417"/>
    </row>
    <row r="39" spans="1:45" x14ac:dyDescent="0.3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344"/>
      <c r="AE39" s="104"/>
      <c r="AF39" s="104"/>
      <c r="AG39" s="104"/>
      <c r="AH39" s="104"/>
      <c r="AI39" s="104"/>
      <c r="AJ39" s="104"/>
      <c r="AK39" s="104"/>
      <c r="AL39" s="104"/>
      <c r="AN39" s="419">
        <v>43831</v>
      </c>
      <c r="AO39" s="417">
        <v>4.7507999999999999</v>
      </c>
      <c r="AP39" s="420">
        <v>5.4199999999999998E-2</v>
      </c>
      <c r="AQ39" s="420">
        <f t="shared" si="6"/>
        <v>5.4187192118226646E-2</v>
      </c>
      <c r="AR39" s="420">
        <f>(1+AP39)*(1+AP40)*(1+AP41)-1</f>
        <v>0.27419575862599976</v>
      </c>
      <c r="AS39" s="417" t="s">
        <v>6253</v>
      </c>
    </row>
    <row r="40" spans="1:45" x14ac:dyDescent="0.3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344"/>
      <c r="AE40" s="104"/>
      <c r="AF40" s="104"/>
      <c r="AG40" s="104"/>
      <c r="AH40" s="104"/>
      <c r="AI40" s="104"/>
      <c r="AJ40" s="104"/>
      <c r="AK40" s="104"/>
      <c r="AL40" s="104"/>
      <c r="AN40" s="419">
        <v>43862</v>
      </c>
      <c r="AO40" s="417">
        <v>4.9328000000000003</v>
      </c>
      <c r="AP40" s="420">
        <v>3.8300000000000001E-2</v>
      </c>
      <c r="AQ40" s="420">
        <f t="shared" si="6"/>
        <v>3.8309337374758057E-2</v>
      </c>
      <c r="AR40" s="421"/>
      <c r="AS40" s="417"/>
    </row>
    <row r="41" spans="1:45" x14ac:dyDescent="0.3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344"/>
      <c r="AE41" s="104"/>
      <c r="AF41" s="104"/>
      <c r="AG41" s="104"/>
      <c r="AH41" s="104"/>
      <c r="AI41" s="104"/>
      <c r="AJ41" s="104"/>
      <c r="AK41" s="104"/>
      <c r="AL41" s="104"/>
      <c r="AN41" s="419">
        <v>43891</v>
      </c>
      <c r="AO41" s="417">
        <v>5.7420999999999998</v>
      </c>
      <c r="AP41" s="420">
        <v>0.1641</v>
      </c>
      <c r="AQ41" s="420">
        <f t="shared" si="6"/>
        <v>0.16406503405773587</v>
      </c>
      <c r="AR41" s="421"/>
      <c r="AS41" s="417"/>
    </row>
    <row r="42" spans="1:45" x14ac:dyDescent="0.3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344"/>
      <c r="AE42" s="104"/>
      <c r="AF42" s="104"/>
      <c r="AG42" s="104"/>
      <c r="AH42" s="104"/>
      <c r="AI42" s="104"/>
      <c r="AJ42" s="104"/>
      <c r="AK42" s="104"/>
      <c r="AL42" s="104"/>
      <c r="AN42" s="419">
        <v>43922</v>
      </c>
      <c r="AO42" s="417">
        <v>6.0126999999999997</v>
      </c>
      <c r="AP42" s="420">
        <v>4.7100000000000003E-2</v>
      </c>
      <c r="AQ42" s="420">
        <f t="shared" si="6"/>
        <v>4.7125616063809384E-2</v>
      </c>
      <c r="AR42" s="420">
        <f>(1+AP42)*(1+AP43)*(1+AP44)-1</f>
        <v>6.9565907455999776E-2</v>
      </c>
      <c r="AS42" s="417" t="s">
        <v>6252</v>
      </c>
    </row>
    <row r="43" spans="1:45" x14ac:dyDescent="0.3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344"/>
      <c r="AE43" s="104"/>
      <c r="AF43" s="104"/>
      <c r="AG43" s="104"/>
      <c r="AH43" s="104"/>
      <c r="AI43" s="104"/>
      <c r="AJ43" s="104"/>
      <c r="AK43" s="104"/>
      <c r="AL43" s="104"/>
      <c r="AN43" s="419">
        <v>43952</v>
      </c>
      <c r="AO43" s="417">
        <v>5.9236000000000004</v>
      </c>
      <c r="AP43" s="420">
        <v>-1.4800000000000001E-2</v>
      </c>
      <c r="AQ43" s="420">
        <f t="shared" si="6"/>
        <v>-1.4818633891595989E-2</v>
      </c>
      <c r="AR43" s="421"/>
      <c r="AS43" s="417"/>
    </row>
    <row r="44" spans="1:45" x14ac:dyDescent="0.3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344"/>
      <c r="AE44" s="104"/>
      <c r="AF44" s="104"/>
      <c r="AG44" s="104"/>
      <c r="AH44" s="104"/>
      <c r="AI44" s="104"/>
      <c r="AJ44" s="104"/>
      <c r="AK44" s="104"/>
      <c r="AL44" s="104"/>
      <c r="AN44" s="422">
        <v>43983</v>
      </c>
      <c r="AO44" s="423">
        <v>6.1413000000000002</v>
      </c>
      <c r="AP44" s="424">
        <v>3.6799999999999999E-2</v>
      </c>
      <c r="AQ44" s="424">
        <f t="shared" si="6"/>
        <v>3.6751299885204869E-2</v>
      </c>
      <c r="AR44" s="425"/>
      <c r="AS44" s="423"/>
    </row>
    <row r="45" spans="1:45" x14ac:dyDescent="0.3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344"/>
      <c r="AE45" s="104"/>
      <c r="AF45" s="104"/>
      <c r="AG45" s="104"/>
      <c r="AH45" s="104"/>
      <c r="AI45" s="104"/>
      <c r="AJ45" s="104"/>
      <c r="AK45" s="104"/>
      <c r="AL45" s="104"/>
      <c r="AN45" s="419">
        <v>44013</v>
      </c>
      <c r="AO45" s="417">
        <v>6.1536</v>
      </c>
      <c r="AP45" s="420">
        <v>2E-3</v>
      </c>
      <c r="AQ45" s="420">
        <f t="shared" si="6"/>
        <v>2.0028332763422085E-3</v>
      </c>
      <c r="AR45" s="420"/>
      <c r="AS45" s="417" t="s">
        <v>6251</v>
      </c>
    </row>
    <row r="46" spans="1:45" x14ac:dyDescent="0.3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344"/>
      <c r="AE46" s="104"/>
      <c r="AF46" s="104"/>
      <c r="AG46" s="104"/>
      <c r="AH46" s="104"/>
      <c r="AI46" s="104"/>
      <c r="AJ46" s="104"/>
      <c r="AK46" s="104"/>
      <c r="AL46" s="104"/>
      <c r="AN46" s="419">
        <v>44044</v>
      </c>
      <c r="AO46" s="417">
        <v>6.5852000000000004</v>
      </c>
      <c r="AP46" s="420">
        <v>7.0099999999999996E-2</v>
      </c>
      <c r="AQ46" s="420">
        <f t="shared" si="6"/>
        <v>7.0137805512220597E-2</v>
      </c>
      <c r="AR46" s="421"/>
      <c r="AS46" s="417"/>
    </row>
    <row r="47" spans="1:45" x14ac:dyDescent="0.3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344"/>
      <c r="AE47" s="104"/>
      <c r="AF47" s="104"/>
      <c r="AG47" s="104"/>
      <c r="AH47" s="104"/>
      <c r="AI47" s="104"/>
      <c r="AJ47" s="104"/>
      <c r="AK47" s="104"/>
      <c r="AL47" s="104"/>
    </row>
    <row r="48" spans="1:45" x14ac:dyDescent="0.3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344"/>
      <c r="AE48" s="104"/>
      <c r="AF48" s="104"/>
      <c r="AG48" s="104"/>
      <c r="AH48" s="104"/>
      <c r="AI48" s="104"/>
      <c r="AJ48" s="104"/>
      <c r="AK48" s="104"/>
      <c r="AL48" s="104"/>
    </row>
    <row r="49" spans="1:38" x14ac:dyDescent="0.3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344"/>
      <c r="AE49" s="104"/>
      <c r="AF49" s="104"/>
      <c r="AG49" s="104"/>
      <c r="AH49" s="104"/>
      <c r="AI49" s="104"/>
      <c r="AJ49" s="104"/>
      <c r="AK49" s="104"/>
      <c r="AL49" s="104"/>
    </row>
    <row r="50" spans="1:38" x14ac:dyDescent="0.3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344"/>
      <c r="AE50" s="104"/>
      <c r="AF50" s="104"/>
      <c r="AG50" s="104"/>
      <c r="AH50" s="104"/>
      <c r="AI50" s="104"/>
      <c r="AJ50" s="104"/>
      <c r="AK50" s="104"/>
      <c r="AL50" s="104"/>
    </row>
    <row r="51" spans="1:38" x14ac:dyDescent="0.3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344"/>
      <c r="AE51" s="104"/>
      <c r="AF51" s="104"/>
      <c r="AG51" s="104"/>
      <c r="AH51" s="104"/>
      <c r="AI51" s="104"/>
      <c r="AJ51" s="104"/>
      <c r="AK51" s="104"/>
      <c r="AL51" s="104"/>
    </row>
    <row r="52" spans="1:38" x14ac:dyDescent="0.3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344"/>
      <c r="AE52" s="104"/>
      <c r="AF52" s="104"/>
      <c r="AG52" s="104"/>
      <c r="AH52" s="104"/>
      <c r="AI52" s="104"/>
      <c r="AJ52" s="104"/>
      <c r="AK52" s="104"/>
      <c r="AL52" s="104"/>
    </row>
    <row r="53" spans="1:38" x14ac:dyDescent="0.3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344"/>
      <c r="AE53" s="104"/>
      <c r="AF53" s="104"/>
      <c r="AG53" s="104"/>
      <c r="AH53" s="104"/>
      <c r="AI53" s="104"/>
      <c r="AJ53" s="104"/>
      <c r="AK53" s="104"/>
      <c r="AL53" s="104"/>
    </row>
    <row r="54" spans="1:38" x14ac:dyDescent="0.3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344"/>
      <c r="AE54" s="104"/>
      <c r="AF54" s="104"/>
      <c r="AG54" s="104"/>
      <c r="AH54" s="104"/>
      <c r="AI54" s="104"/>
      <c r="AJ54" s="104"/>
      <c r="AK54" s="104"/>
      <c r="AL54" s="104"/>
    </row>
    <row r="55" spans="1:38" x14ac:dyDescent="0.3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344"/>
      <c r="AE55" s="104"/>
      <c r="AF55" s="104"/>
      <c r="AG55" s="104"/>
      <c r="AH55" s="104"/>
      <c r="AI55" s="104"/>
      <c r="AJ55" s="104"/>
      <c r="AK55" s="104"/>
      <c r="AL55" s="104"/>
    </row>
    <row r="56" spans="1:38" x14ac:dyDescent="0.3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344"/>
      <c r="AE56" s="104"/>
      <c r="AF56" s="104"/>
      <c r="AG56" s="104"/>
      <c r="AH56" s="104"/>
      <c r="AI56" s="104"/>
      <c r="AJ56" s="104"/>
      <c r="AK56" s="104"/>
      <c r="AL56" s="104"/>
    </row>
    <row r="57" spans="1:38" x14ac:dyDescent="0.3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344"/>
      <c r="AE57" s="104"/>
      <c r="AF57" s="104"/>
      <c r="AG57" s="104"/>
      <c r="AH57" s="104"/>
      <c r="AI57" s="104"/>
      <c r="AJ57" s="104"/>
      <c r="AK57" s="104"/>
      <c r="AL57" s="104"/>
    </row>
    <row r="58" spans="1:38" x14ac:dyDescent="0.3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344"/>
      <c r="AE58" s="104"/>
      <c r="AF58" s="104"/>
      <c r="AG58" s="104"/>
      <c r="AH58" s="104"/>
      <c r="AI58" s="104"/>
      <c r="AJ58" s="104"/>
      <c r="AK58" s="104"/>
      <c r="AL58" s="104"/>
    </row>
    <row r="59" spans="1:38" x14ac:dyDescent="0.3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344"/>
      <c r="AE59" s="104"/>
      <c r="AF59" s="104"/>
      <c r="AG59" s="104"/>
      <c r="AH59" s="104"/>
      <c r="AI59" s="104"/>
      <c r="AJ59" s="104"/>
      <c r="AK59" s="104"/>
      <c r="AL59" s="104"/>
    </row>
    <row r="60" spans="1:38" x14ac:dyDescent="0.3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344"/>
      <c r="AE60" s="104"/>
      <c r="AF60" s="104"/>
      <c r="AG60" s="104"/>
      <c r="AH60" s="104"/>
      <c r="AI60" s="104"/>
      <c r="AJ60" s="104"/>
      <c r="AK60" s="104"/>
      <c r="AL60" s="104"/>
    </row>
    <row r="61" spans="1:38" x14ac:dyDescent="0.3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344"/>
      <c r="AE61" s="104"/>
      <c r="AF61" s="104"/>
      <c r="AG61" s="104"/>
      <c r="AH61" s="104"/>
      <c r="AI61" s="104"/>
      <c r="AJ61" s="104"/>
      <c r="AK61" s="104"/>
      <c r="AL61" s="104"/>
    </row>
    <row r="62" spans="1:38" x14ac:dyDescent="0.3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344"/>
      <c r="AE62" s="104"/>
      <c r="AF62" s="104"/>
      <c r="AG62" s="104"/>
      <c r="AH62" s="104"/>
      <c r="AI62" s="104"/>
      <c r="AJ62" s="104"/>
      <c r="AK62" s="104"/>
      <c r="AL62" s="104"/>
    </row>
    <row r="63" spans="1:38" x14ac:dyDescent="0.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344"/>
      <c r="AE63" s="104"/>
      <c r="AF63" s="104"/>
      <c r="AG63" s="104"/>
      <c r="AH63" s="104"/>
      <c r="AI63" s="104"/>
      <c r="AJ63" s="104"/>
      <c r="AK63" s="104"/>
      <c r="AL63" s="104"/>
    </row>
    <row r="64" spans="1:38" x14ac:dyDescent="0.3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344"/>
      <c r="AE64" s="104"/>
      <c r="AF64" s="104"/>
      <c r="AG64" s="104"/>
      <c r="AH64" s="104"/>
      <c r="AI64" s="104"/>
      <c r="AJ64" s="104"/>
      <c r="AK64" s="104"/>
      <c r="AL64" s="104"/>
    </row>
    <row r="65" spans="1:38" x14ac:dyDescent="0.3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344"/>
      <c r="AE65" s="104"/>
      <c r="AF65" s="104"/>
      <c r="AG65" s="104"/>
      <c r="AH65" s="104"/>
      <c r="AI65" s="104"/>
      <c r="AJ65" s="104"/>
      <c r="AK65" s="104"/>
      <c r="AL65" s="104"/>
    </row>
    <row r="66" spans="1:38" x14ac:dyDescent="0.3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344"/>
      <c r="AE66" s="104"/>
      <c r="AF66" s="104"/>
      <c r="AG66" s="104"/>
      <c r="AH66" s="104"/>
      <c r="AI66" s="104"/>
      <c r="AJ66" s="104"/>
      <c r="AK66" s="104"/>
      <c r="AL66" s="104"/>
    </row>
    <row r="67" spans="1:38" x14ac:dyDescent="0.3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344"/>
      <c r="AE67" s="104"/>
      <c r="AF67" s="104"/>
      <c r="AG67" s="104"/>
      <c r="AH67" s="104"/>
      <c r="AI67" s="104"/>
      <c r="AJ67" s="104"/>
      <c r="AK67" s="104"/>
      <c r="AL67" s="104"/>
    </row>
    <row r="68" spans="1:38" x14ac:dyDescent="0.3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344"/>
      <c r="AE68" s="104"/>
      <c r="AF68" s="104"/>
      <c r="AG68" s="104"/>
      <c r="AH68" s="104"/>
      <c r="AI68" s="104"/>
      <c r="AJ68" s="104"/>
      <c r="AK68" s="104"/>
      <c r="AL68" s="104"/>
    </row>
    <row r="69" spans="1:38" x14ac:dyDescent="0.3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344"/>
      <c r="AE69" s="104"/>
      <c r="AF69" s="104"/>
      <c r="AG69" s="104"/>
      <c r="AH69" s="104"/>
      <c r="AI69" s="104"/>
      <c r="AJ69" s="104"/>
      <c r="AK69" s="104"/>
      <c r="AL69" s="104"/>
    </row>
    <row r="70" spans="1:38" x14ac:dyDescent="0.3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344"/>
      <c r="AE70" s="104"/>
      <c r="AF70" s="104"/>
      <c r="AG70" s="104"/>
      <c r="AH70" s="104"/>
      <c r="AI70" s="104"/>
      <c r="AJ70" s="104"/>
      <c r="AK70" s="104"/>
      <c r="AL70" s="104"/>
    </row>
    <row r="71" spans="1:38" x14ac:dyDescent="0.3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344"/>
      <c r="AE71" s="104"/>
      <c r="AF71" s="104"/>
      <c r="AG71" s="104"/>
      <c r="AH71" s="104"/>
      <c r="AI71" s="104"/>
      <c r="AJ71" s="104"/>
      <c r="AK71" s="104"/>
      <c r="AL71" s="104"/>
    </row>
    <row r="72" spans="1:38" x14ac:dyDescent="0.3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344"/>
      <c r="AE72" s="104"/>
      <c r="AF72" s="104"/>
      <c r="AG72" s="104"/>
      <c r="AH72" s="104"/>
      <c r="AI72" s="104"/>
      <c r="AJ72" s="104"/>
      <c r="AK72" s="104"/>
      <c r="AL72" s="104"/>
    </row>
    <row r="73" spans="1:38" x14ac:dyDescent="0.3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344"/>
      <c r="AE73" s="104"/>
      <c r="AF73" s="104"/>
      <c r="AG73" s="104"/>
      <c r="AH73" s="104"/>
      <c r="AI73" s="104"/>
      <c r="AJ73" s="104"/>
      <c r="AK73" s="104"/>
      <c r="AL73" s="104"/>
    </row>
    <row r="74" spans="1:38" x14ac:dyDescent="0.3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344"/>
      <c r="AE74" s="104"/>
      <c r="AF74" s="104"/>
      <c r="AG74" s="104"/>
      <c r="AH74" s="104"/>
      <c r="AI74" s="104"/>
      <c r="AJ74" s="104"/>
      <c r="AK74" s="104"/>
      <c r="AL74" s="104"/>
    </row>
    <row r="75" spans="1:38" x14ac:dyDescent="0.3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344"/>
      <c r="AE75" s="104"/>
      <c r="AF75" s="104"/>
      <c r="AG75" s="104"/>
      <c r="AH75" s="104"/>
      <c r="AI75" s="104"/>
      <c r="AJ75" s="104"/>
      <c r="AK75" s="104"/>
      <c r="AL75" s="104"/>
    </row>
    <row r="76" spans="1:38" x14ac:dyDescent="0.3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344"/>
      <c r="AE76" s="104"/>
      <c r="AF76" s="104"/>
      <c r="AG76" s="104"/>
      <c r="AH76" s="104"/>
      <c r="AI76" s="104"/>
      <c r="AJ76" s="104"/>
      <c r="AK76" s="104"/>
      <c r="AL76" s="104"/>
    </row>
    <row r="77" spans="1:38" x14ac:dyDescent="0.3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344"/>
      <c r="AE77" s="104"/>
      <c r="AF77" s="104"/>
      <c r="AG77" s="104"/>
      <c r="AH77" s="104"/>
      <c r="AI77" s="104"/>
      <c r="AJ77" s="104"/>
      <c r="AK77" s="104"/>
      <c r="AL77" s="104"/>
    </row>
    <row r="78" spans="1:38" x14ac:dyDescent="0.3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344"/>
      <c r="AE78" s="104"/>
      <c r="AF78" s="104"/>
      <c r="AG78" s="104"/>
      <c r="AH78" s="104"/>
      <c r="AI78" s="104"/>
      <c r="AJ78" s="104"/>
      <c r="AK78" s="104"/>
      <c r="AL78" s="104"/>
    </row>
    <row r="79" spans="1:38" x14ac:dyDescent="0.3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344"/>
      <c r="AE79" s="104"/>
      <c r="AF79" s="104"/>
      <c r="AG79" s="104"/>
      <c r="AH79" s="104"/>
      <c r="AI79" s="104"/>
      <c r="AJ79" s="104"/>
      <c r="AK79" s="104"/>
      <c r="AL79" s="104"/>
    </row>
    <row r="80" spans="1:38" x14ac:dyDescent="0.3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344"/>
      <c r="AE80" s="104"/>
      <c r="AF80" s="104"/>
      <c r="AG80" s="104"/>
      <c r="AH80" s="104"/>
      <c r="AI80" s="104"/>
      <c r="AJ80" s="104"/>
      <c r="AK80" s="104"/>
      <c r="AL80" s="104"/>
    </row>
    <row r="81" spans="1:38" x14ac:dyDescent="0.3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344"/>
      <c r="AE81" s="104"/>
      <c r="AF81" s="104"/>
      <c r="AG81" s="104"/>
      <c r="AH81" s="104"/>
      <c r="AI81" s="104"/>
      <c r="AJ81" s="104"/>
      <c r="AK81" s="104"/>
      <c r="AL81" s="104"/>
    </row>
    <row r="82" spans="1:38" x14ac:dyDescent="0.3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344"/>
      <c r="AE82" s="104"/>
      <c r="AF82" s="104"/>
      <c r="AG82" s="104"/>
      <c r="AH82" s="104"/>
      <c r="AI82" s="104"/>
      <c r="AJ82" s="104"/>
      <c r="AK82" s="104"/>
      <c r="AL82" s="104"/>
    </row>
    <row r="83" spans="1:38" x14ac:dyDescent="0.3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344"/>
      <c r="AE83" s="104"/>
      <c r="AF83" s="104"/>
      <c r="AG83" s="104"/>
      <c r="AH83" s="104"/>
      <c r="AI83" s="104"/>
      <c r="AJ83" s="104"/>
      <c r="AK83" s="104"/>
      <c r="AL83" s="104"/>
    </row>
    <row r="84" spans="1:38" x14ac:dyDescent="0.3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344"/>
      <c r="AE84" s="104"/>
      <c r="AF84" s="104"/>
      <c r="AG84" s="104"/>
      <c r="AH84" s="104"/>
      <c r="AI84" s="104"/>
      <c r="AJ84" s="104"/>
      <c r="AK84" s="104"/>
      <c r="AL84" s="104"/>
    </row>
    <row r="85" spans="1:38" x14ac:dyDescent="0.3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344"/>
      <c r="AE85" s="104"/>
      <c r="AF85" s="104"/>
      <c r="AG85" s="104"/>
      <c r="AH85" s="104"/>
      <c r="AI85" s="104"/>
      <c r="AJ85" s="104"/>
      <c r="AK85" s="104"/>
      <c r="AL85" s="104"/>
    </row>
    <row r="86" spans="1:38" x14ac:dyDescent="0.3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344"/>
      <c r="AE86" s="104"/>
      <c r="AF86" s="104"/>
      <c r="AG86" s="104"/>
      <c r="AH86" s="104"/>
      <c r="AI86" s="104"/>
      <c r="AJ86" s="104"/>
      <c r="AK86" s="104"/>
      <c r="AL86" s="104"/>
    </row>
    <row r="87" spans="1:38" x14ac:dyDescent="0.3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344"/>
      <c r="AE87" s="104"/>
      <c r="AF87" s="104"/>
      <c r="AG87" s="104"/>
      <c r="AH87" s="104"/>
      <c r="AI87" s="104"/>
      <c r="AJ87" s="104"/>
      <c r="AK87" s="104"/>
      <c r="AL87" s="104"/>
    </row>
    <row r="88" spans="1:38" x14ac:dyDescent="0.3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344"/>
      <c r="AE88" s="104"/>
      <c r="AF88" s="104"/>
      <c r="AG88" s="104"/>
      <c r="AH88" s="104"/>
      <c r="AI88" s="104"/>
      <c r="AJ88" s="104"/>
      <c r="AK88" s="104"/>
      <c r="AL88" s="104"/>
    </row>
    <row r="89" spans="1:38" x14ac:dyDescent="0.3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344"/>
      <c r="AE89" s="104"/>
      <c r="AF89" s="104"/>
      <c r="AG89" s="104"/>
      <c r="AH89" s="104"/>
      <c r="AI89" s="104"/>
      <c r="AJ89" s="104"/>
      <c r="AK89" s="104"/>
      <c r="AL89" s="104"/>
    </row>
    <row r="90" spans="1:38" x14ac:dyDescent="0.3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344"/>
      <c r="AE90" s="104"/>
      <c r="AF90" s="104"/>
      <c r="AG90" s="104"/>
      <c r="AH90" s="104"/>
      <c r="AI90" s="104"/>
      <c r="AJ90" s="104"/>
      <c r="AK90" s="104"/>
      <c r="AL90" s="104"/>
    </row>
    <row r="91" spans="1:38" x14ac:dyDescent="0.3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344"/>
      <c r="AE91" s="104"/>
      <c r="AF91" s="104"/>
      <c r="AG91" s="104"/>
      <c r="AH91" s="104"/>
      <c r="AI91" s="104"/>
      <c r="AJ91" s="104"/>
      <c r="AK91" s="104"/>
      <c r="AL91" s="104"/>
    </row>
    <row r="92" spans="1:38" x14ac:dyDescent="0.3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344"/>
      <c r="AE92" s="104"/>
      <c r="AF92" s="104"/>
      <c r="AG92" s="104"/>
      <c r="AH92" s="104"/>
      <c r="AI92" s="104"/>
      <c r="AJ92" s="104"/>
      <c r="AK92" s="104"/>
      <c r="AL92" s="104"/>
    </row>
    <row r="93" spans="1:38" x14ac:dyDescent="0.3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344"/>
      <c r="AE93" s="104"/>
      <c r="AF93" s="104"/>
      <c r="AG93" s="104"/>
      <c r="AH93" s="104"/>
      <c r="AI93" s="104"/>
      <c r="AJ93" s="104"/>
      <c r="AK93" s="104"/>
      <c r="AL93" s="104"/>
    </row>
    <row r="94" spans="1:38" x14ac:dyDescent="0.3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344"/>
      <c r="AE94" s="104"/>
      <c r="AF94" s="104"/>
      <c r="AG94" s="104"/>
      <c r="AH94" s="104"/>
      <c r="AI94" s="104"/>
      <c r="AJ94" s="104"/>
      <c r="AK94" s="104"/>
      <c r="AL94" s="104"/>
    </row>
    <row r="95" spans="1:38" x14ac:dyDescent="0.3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344"/>
      <c r="AE95" s="104"/>
      <c r="AF95" s="104"/>
      <c r="AG95" s="104"/>
      <c r="AH95" s="104"/>
      <c r="AI95" s="104"/>
      <c r="AJ95" s="104"/>
      <c r="AK95" s="104"/>
      <c r="AL95" s="104"/>
    </row>
    <row r="96" spans="1:38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344"/>
      <c r="AE96" s="104"/>
      <c r="AF96" s="104"/>
      <c r="AG96" s="104"/>
      <c r="AH96" s="104"/>
      <c r="AI96" s="104"/>
      <c r="AJ96" s="104"/>
      <c r="AK96" s="104"/>
      <c r="AL96" s="104"/>
    </row>
    <row r="97" spans="1:38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344"/>
      <c r="AE97" s="104"/>
      <c r="AF97" s="104"/>
      <c r="AG97" s="104"/>
      <c r="AH97" s="104"/>
      <c r="AI97" s="104"/>
      <c r="AJ97" s="104"/>
      <c r="AK97" s="104"/>
      <c r="AL97" s="104"/>
    </row>
    <row r="98" spans="1:38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344"/>
      <c r="AE98" s="104"/>
      <c r="AF98" s="104"/>
      <c r="AG98" s="104"/>
      <c r="AH98" s="104"/>
      <c r="AI98" s="104"/>
      <c r="AJ98" s="104"/>
      <c r="AK98" s="104"/>
      <c r="AL98" s="104"/>
    </row>
    <row r="99" spans="1:38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344"/>
      <c r="AE99" s="104"/>
      <c r="AF99" s="104"/>
      <c r="AG99" s="104"/>
      <c r="AH99" s="104"/>
      <c r="AI99" s="104"/>
      <c r="AJ99" s="104"/>
      <c r="AK99" s="104"/>
      <c r="AL99" s="104"/>
    </row>
    <row r="100" spans="1:38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344"/>
      <c r="AE100" s="104"/>
      <c r="AF100" s="104"/>
      <c r="AG100" s="104"/>
      <c r="AH100" s="104"/>
      <c r="AI100" s="104"/>
      <c r="AJ100" s="104"/>
      <c r="AK100" s="104"/>
      <c r="AL100" s="104"/>
    </row>
    <row r="101" spans="1:38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344"/>
      <c r="AE101" s="104"/>
      <c r="AF101" s="104"/>
      <c r="AG101" s="104"/>
      <c r="AH101" s="104"/>
      <c r="AI101" s="104"/>
      <c r="AJ101" s="104"/>
      <c r="AK101" s="104"/>
      <c r="AL101" s="104"/>
    </row>
    <row r="102" spans="1:38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344"/>
      <c r="AE102" s="104"/>
      <c r="AF102" s="104"/>
      <c r="AG102" s="104"/>
      <c r="AH102" s="104"/>
      <c r="AI102" s="104"/>
      <c r="AJ102" s="104"/>
      <c r="AK102" s="104"/>
      <c r="AL102" s="104"/>
    </row>
    <row r="103" spans="1:38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344"/>
      <c r="AE103" s="104"/>
      <c r="AF103" s="104"/>
      <c r="AG103" s="104"/>
      <c r="AH103" s="104"/>
      <c r="AI103" s="104"/>
      <c r="AJ103" s="104"/>
      <c r="AK103" s="104"/>
      <c r="AL103" s="104"/>
    </row>
    <row r="104" spans="1:38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344"/>
      <c r="AE104" s="104"/>
      <c r="AF104" s="104"/>
      <c r="AG104" s="104"/>
      <c r="AH104" s="104"/>
      <c r="AI104" s="104"/>
      <c r="AJ104" s="104"/>
      <c r="AK104" s="104"/>
      <c r="AL104" s="104"/>
    </row>
    <row r="105" spans="1:38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344"/>
      <c r="AE105" s="104"/>
      <c r="AF105" s="104"/>
      <c r="AG105" s="104"/>
      <c r="AH105" s="104"/>
      <c r="AI105" s="104"/>
      <c r="AJ105" s="104"/>
      <c r="AK105" s="104"/>
      <c r="AL105" s="104"/>
    </row>
    <row r="106" spans="1:38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344"/>
      <c r="AE106" s="104"/>
      <c r="AF106" s="104"/>
      <c r="AG106" s="104"/>
      <c r="AH106" s="104"/>
      <c r="AI106" s="104"/>
      <c r="AJ106" s="104"/>
      <c r="AK106" s="104"/>
      <c r="AL106" s="104"/>
    </row>
    <row r="107" spans="1:38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344"/>
      <c r="AE107" s="104"/>
      <c r="AF107" s="104"/>
      <c r="AG107" s="104"/>
      <c r="AH107" s="104"/>
      <c r="AI107" s="104"/>
      <c r="AJ107" s="104"/>
      <c r="AK107" s="104"/>
      <c r="AL107" s="104"/>
    </row>
    <row r="108" spans="1:38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344"/>
      <c r="AE108" s="104"/>
      <c r="AF108" s="104"/>
      <c r="AG108" s="104"/>
      <c r="AH108" s="104"/>
      <c r="AI108" s="104"/>
      <c r="AJ108" s="104"/>
      <c r="AK108" s="104"/>
      <c r="AL108" s="104"/>
    </row>
    <row r="109" spans="1:38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344"/>
      <c r="AE109" s="104"/>
      <c r="AF109" s="104"/>
      <c r="AG109" s="104"/>
      <c r="AH109" s="104"/>
      <c r="AI109" s="104"/>
      <c r="AJ109" s="104"/>
      <c r="AK109" s="104"/>
      <c r="AL109" s="104"/>
    </row>
    <row r="110" spans="1:38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344"/>
      <c r="AE110" s="104"/>
      <c r="AF110" s="104"/>
      <c r="AG110" s="104"/>
      <c r="AH110" s="104"/>
      <c r="AI110" s="104"/>
      <c r="AJ110" s="104"/>
      <c r="AK110" s="104"/>
      <c r="AL110" s="104"/>
    </row>
    <row r="111" spans="1:38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344"/>
      <c r="AE111" s="104"/>
      <c r="AF111" s="104"/>
      <c r="AG111" s="104"/>
      <c r="AH111" s="104"/>
      <c r="AI111" s="104"/>
      <c r="AJ111" s="104"/>
      <c r="AK111" s="104"/>
      <c r="AL111" s="104"/>
    </row>
    <row r="112" spans="1:38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344"/>
      <c r="AE112" s="104"/>
      <c r="AF112" s="104"/>
      <c r="AG112" s="104"/>
      <c r="AH112" s="104"/>
      <c r="AI112" s="104"/>
      <c r="AJ112" s="104"/>
      <c r="AK112" s="104"/>
      <c r="AL112" s="104"/>
    </row>
    <row r="113" spans="1:38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344"/>
      <c r="AE113" s="104"/>
      <c r="AF113" s="104"/>
      <c r="AG113" s="104"/>
      <c r="AH113" s="104"/>
      <c r="AI113" s="104"/>
      <c r="AJ113" s="104"/>
      <c r="AK113" s="104"/>
      <c r="AL113" s="104"/>
    </row>
    <row r="114" spans="1:38" x14ac:dyDescent="0.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344"/>
      <c r="AE114" s="104"/>
      <c r="AF114" s="104"/>
      <c r="AG114" s="104"/>
      <c r="AH114" s="104"/>
      <c r="AI114" s="104"/>
      <c r="AJ114" s="104"/>
      <c r="AK114" s="104"/>
      <c r="AL114" s="104"/>
    </row>
    <row r="115" spans="1:38" x14ac:dyDescent="0.3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344"/>
      <c r="AE115" s="104"/>
      <c r="AF115" s="104"/>
      <c r="AG115" s="104"/>
      <c r="AH115" s="104"/>
      <c r="AI115" s="104"/>
      <c r="AJ115" s="104"/>
      <c r="AK115" s="104"/>
      <c r="AL115" s="104"/>
    </row>
    <row r="116" spans="1:38" x14ac:dyDescent="0.3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344"/>
      <c r="AE116" s="104"/>
      <c r="AF116" s="104"/>
      <c r="AG116" s="104"/>
      <c r="AH116" s="104"/>
      <c r="AI116" s="104"/>
      <c r="AJ116" s="104"/>
      <c r="AK116" s="104"/>
      <c r="AL116" s="104"/>
    </row>
    <row r="117" spans="1:38" x14ac:dyDescent="0.3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344"/>
      <c r="AE117" s="104"/>
      <c r="AF117" s="104"/>
      <c r="AG117" s="104"/>
      <c r="AH117" s="104"/>
      <c r="AI117" s="104"/>
      <c r="AJ117" s="104"/>
      <c r="AK117" s="104"/>
      <c r="AL117" s="104"/>
    </row>
    <row r="118" spans="1:38" x14ac:dyDescent="0.3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344"/>
      <c r="AE118" s="104"/>
      <c r="AF118" s="104"/>
      <c r="AG118" s="104"/>
      <c r="AH118" s="104"/>
      <c r="AI118" s="104"/>
      <c r="AJ118" s="104"/>
      <c r="AK118" s="104"/>
      <c r="AL118" s="104"/>
    </row>
    <row r="119" spans="1:38" x14ac:dyDescent="0.3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344"/>
      <c r="AE119" s="104"/>
      <c r="AF119" s="104"/>
      <c r="AG119" s="104"/>
      <c r="AH119" s="104"/>
      <c r="AI119" s="104"/>
      <c r="AJ119" s="104"/>
      <c r="AK119" s="104"/>
      <c r="AL119" s="104"/>
    </row>
    <row r="120" spans="1:38" x14ac:dyDescent="0.3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344"/>
      <c r="AE120" s="104"/>
      <c r="AF120" s="104"/>
      <c r="AG120" s="104"/>
      <c r="AH120" s="104"/>
      <c r="AI120" s="104"/>
      <c r="AJ120" s="104"/>
      <c r="AK120" s="104"/>
      <c r="AL120" s="104"/>
    </row>
    <row r="121" spans="1:38" x14ac:dyDescent="0.3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344"/>
      <c r="AE121" s="104"/>
      <c r="AF121" s="104"/>
      <c r="AG121" s="104"/>
      <c r="AH121" s="104"/>
      <c r="AI121" s="104"/>
      <c r="AJ121" s="104"/>
      <c r="AK121" s="104"/>
      <c r="AL121" s="104"/>
    </row>
    <row r="122" spans="1:38" x14ac:dyDescent="0.3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344"/>
      <c r="AE122" s="104"/>
      <c r="AF122" s="104"/>
      <c r="AG122" s="104"/>
      <c r="AH122" s="104"/>
      <c r="AI122" s="104"/>
      <c r="AJ122" s="104"/>
      <c r="AK122" s="104"/>
      <c r="AL122" s="104"/>
    </row>
    <row r="123" spans="1:38" x14ac:dyDescent="0.3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344"/>
      <c r="AE123" s="104"/>
      <c r="AF123" s="104"/>
      <c r="AG123" s="104"/>
      <c r="AH123" s="104"/>
      <c r="AI123" s="104"/>
      <c r="AJ123" s="104"/>
      <c r="AK123" s="104"/>
      <c r="AL123" s="104"/>
    </row>
    <row r="124" spans="1:38" x14ac:dyDescent="0.3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344"/>
      <c r="AE124" s="104"/>
      <c r="AF124" s="104"/>
      <c r="AG124" s="104"/>
      <c r="AH124" s="104"/>
      <c r="AI124" s="104"/>
      <c r="AJ124" s="104"/>
      <c r="AK124" s="104"/>
      <c r="AL124" s="104"/>
    </row>
    <row r="125" spans="1:38" x14ac:dyDescent="0.3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344"/>
      <c r="AE125" s="104"/>
      <c r="AF125" s="104"/>
      <c r="AG125" s="104"/>
      <c r="AH125" s="104"/>
      <c r="AI125" s="104"/>
      <c r="AJ125" s="104"/>
      <c r="AK125" s="104"/>
      <c r="AL125" s="104"/>
    </row>
    <row r="126" spans="1:38" x14ac:dyDescent="0.3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344"/>
      <c r="AE126" s="104"/>
      <c r="AF126" s="104"/>
      <c r="AG126" s="104"/>
      <c r="AH126" s="104"/>
      <c r="AI126" s="104"/>
      <c r="AJ126" s="104"/>
      <c r="AK126" s="104"/>
      <c r="AL126" s="104"/>
    </row>
    <row r="127" spans="1:38" x14ac:dyDescent="0.3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344"/>
      <c r="AE127" s="104"/>
      <c r="AF127" s="104"/>
      <c r="AG127" s="104"/>
      <c r="AH127" s="104"/>
      <c r="AI127" s="104"/>
      <c r="AJ127" s="104"/>
      <c r="AK127" s="104"/>
      <c r="AL127" s="104"/>
    </row>
    <row r="128" spans="1:38" x14ac:dyDescent="0.3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344"/>
      <c r="AE128" s="104"/>
      <c r="AF128" s="104"/>
      <c r="AG128" s="104"/>
      <c r="AH128" s="104"/>
      <c r="AI128" s="104"/>
      <c r="AJ128" s="104"/>
      <c r="AK128" s="104"/>
      <c r="AL128" s="104"/>
    </row>
    <row r="129" spans="1:38" x14ac:dyDescent="0.3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344"/>
      <c r="AE129" s="104"/>
      <c r="AF129" s="104"/>
      <c r="AG129" s="104"/>
      <c r="AH129" s="104"/>
      <c r="AI129" s="104"/>
      <c r="AJ129" s="104"/>
      <c r="AK129" s="104"/>
      <c r="AL129" s="104"/>
    </row>
    <row r="130" spans="1:38" x14ac:dyDescent="0.3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344"/>
      <c r="AE130" s="104"/>
      <c r="AF130" s="104"/>
      <c r="AG130" s="104"/>
      <c r="AH130" s="104"/>
      <c r="AI130" s="104"/>
      <c r="AJ130" s="104"/>
      <c r="AK130" s="104"/>
      <c r="AL130" s="104"/>
    </row>
    <row r="131" spans="1:38" x14ac:dyDescent="0.3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344"/>
      <c r="AE131" s="104"/>
      <c r="AF131" s="104"/>
      <c r="AG131" s="104"/>
      <c r="AH131" s="104"/>
      <c r="AI131" s="104"/>
      <c r="AJ131" s="104"/>
      <c r="AK131" s="104"/>
      <c r="AL131" s="104"/>
    </row>
    <row r="132" spans="1:38" x14ac:dyDescent="0.3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344"/>
      <c r="AE132" s="104"/>
      <c r="AF132" s="104"/>
      <c r="AG132" s="104"/>
      <c r="AH132" s="104"/>
      <c r="AI132" s="104"/>
      <c r="AJ132" s="104"/>
      <c r="AK132" s="104"/>
      <c r="AL132" s="104"/>
    </row>
    <row r="133" spans="1:38" x14ac:dyDescent="0.3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344"/>
      <c r="AE133" s="104"/>
      <c r="AF133" s="104"/>
      <c r="AG133" s="104"/>
      <c r="AH133" s="104"/>
      <c r="AI133" s="104"/>
      <c r="AJ133" s="104"/>
      <c r="AK133" s="104"/>
      <c r="AL133" s="104"/>
    </row>
    <row r="134" spans="1:38" x14ac:dyDescent="0.3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344"/>
      <c r="AE134" s="104"/>
      <c r="AF134" s="104"/>
      <c r="AG134" s="104"/>
      <c r="AH134" s="104"/>
      <c r="AI134" s="104"/>
      <c r="AJ134" s="104"/>
      <c r="AK134" s="104"/>
      <c r="AL134" s="104"/>
    </row>
    <row r="135" spans="1:38" x14ac:dyDescent="0.3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344"/>
      <c r="AE135" s="104"/>
      <c r="AF135" s="104"/>
      <c r="AG135" s="104"/>
      <c r="AH135" s="104"/>
      <c r="AI135" s="104"/>
      <c r="AJ135" s="104"/>
      <c r="AK135" s="104"/>
      <c r="AL135" s="104"/>
    </row>
    <row r="136" spans="1:38" x14ac:dyDescent="0.3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344"/>
      <c r="AE136" s="104"/>
      <c r="AF136" s="104"/>
      <c r="AG136" s="104"/>
      <c r="AH136" s="104"/>
      <c r="AI136" s="104"/>
      <c r="AJ136" s="104"/>
      <c r="AK136" s="104"/>
      <c r="AL136" s="104"/>
    </row>
    <row r="137" spans="1:38" x14ac:dyDescent="0.3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344"/>
      <c r="AE137" s="104"/>
      <c r="AF137" s="104"/>
      <c r="AG137" s="104"/>
      <c r="AH137" s="104"/>
      <c r="AI137" s="104"/>
      <c r="AJ137" s="104"/>
      <c r="AK137" s="104"/>
      <c r="AL137" s="104"/>
    </row>
    <row r="138" spans="1:38" x14ac:dyDescent="0.3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344"/>
      <c r="AE138" s="104"/>
      <c r="AF138" s="104"/>
      <c r="AG138" s="104"/>
      <c r="AH138" s="104"/>
      <c r="AI138" s="104"/>
      <c r="AJ138" s="104"/>
      <c r="AK138" s="104"/>
      <c r="AL138" s="104"/>
    </row>
    <row r="139" spans="1:38" x14ac:dyDescent="0.3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344"/>
      <c r="AE139" s="104"/>
      <c r="AF139" s="104"/>
      <c r="AG139" s="104"/>
      <c r="AH139" s="104"/>
      <c r="AI139" s="104"/>
      <c r="AJ139" s="104"/>
      <c r="AK139" s="104"/>
      <c r="AL139" s="104"/>
    </row>
    <row r="140" spans="1:38" x14ac:dyDescent="0.3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344"/>
      <c r="AE140" s="104"/>
      <c r="AF140" s="104"/>
      <c r="AG140" s="104"/>
      <c r="AH140" s="104"/>
      <c r="AI140" s="104"/>
      <c r="AJ140" s="104"/>
      <c r="AK140" s="104"/>
      <c r="AL140" s="104"/>
    </row>
    <row r="141" spans="1:38" x14ac:dyDescent="0.3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344"/>
      <c r="AE141" s="104"/>
      <c r="AF141" s="104"/>
      <c r="AG141" s="104"/>
      <c r="AH141" s="104"/>
      <c r="AI141" s="104"/>
      <c r="AJ141" s="104"/>
      <c r="AK141" s="104"/>
      <c r="AL141" s="104"/>
    </row>
    <row r="142" spans="1:38" x14ac:dyDescent="0.3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344"/>
      <c r="AE142" s="104"/>
      <c r="AF142" s="104"/>
      <c r="AG142" s="104"/>
      <c r="AH142" s="104"/>
      <c r="AI142" s="104"/>
      <c r="AJ142" s="104"/>
      <c r="AK142" s="104"/>
      <c r="AL142" s="104"/>
    </row>
    <row r="143" spans="1:38" x14ac:dyDescent="0.3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344"/>
      <c r="AE143" s="104"/>
      <c r="AF143" s="104"/>
      <c r="AG143" s="104"/>
      <c r="AH143" s="104"/>
      <c r="AI143" s="104"/>
      <c r="AJ143" s="104"/>
      <c r="AK143" s="104"/>
      <c r="AL143" s="104"/>
    </row>
    <row r="144" spans="1:38" x14ac:dyDescent="0.3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344"/>
      <c r="AE144" s="104"/>
      <c r="AF144" s="104"/>
      <c r="AG144" s="104"/>
      <c r="AH144" s="104"/>
      <c r="AI144" s="104"/>
      <c r="AJ144" s="104"/>
      <c r="AK144" s="104"/>
      <c r="AL144" s="104"/>
    </row>
    <row r="145" spans="1:38" x14ac:dyDescent="0.3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344"/>
      <c r="AE145" s="104"/>
      <c r="AF145" s="104"/>
      <c r="AG145" s="104"/>
      <c r="AH145" s="104"/>
      <c r="AI145" s="104"/>
      <c r="AJ145" s="104"/>
      <c r="AK145" s="104"/>
      <c r="AL145" s="104"/>
    </row>
    <row r="146" spans="1:38" x14ac:dyDescent="0.3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344"/>
      <c r="AE146" s="104"/>
      <c r="AF146" s="104"/>
      <c r="AG146" s="104"/>
      <c r="AH146" s="104"/>
      <c r="AI146" s="104"/>
      <c r="AJ146" s="104"/>
      <c r="AK146" s="104"/>
      <c r="AL146" s="104"/>
    </row>
    <row r="147" spans="1:38" x14ac:dyDescent="0.3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344"/>
      <c r="AE147" s="104"/>
      <c r="AF147" s="104"/>
      <c r="AG147" s="104"/>
      <c r="AH147" s="104"/>
      <c r="AI147" s="104"/>
      <c r="AJ147" s="104"/>
      <c r="AK147" s="104"/>
      <c r="AL147" s="104"/>
    </row>
    <row r="148" spans="1:38" x14ac:dyDescent="0.3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344"/>
      <c r="AE148" s="104"/>
      <c r="AF148" s="104"/>
      <c r="AG148" s="104"/>
      <c r="AH148" s="104"/>
      <c r="AI148" s="104"/>
      <c r="AJ148" s="104"/>
      <c r="AK148" s="104"/>
      <c r="AL148" s="104"/>
    </row>
    <row r="149" spans="1:38" x14ac:dyDescent="0.3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344"/>
      <c r="AE149" s="104"/>
      <c r="AF149" s="104"/>
      <c r="AG149" s="104"/>
      <c r="AH149" s="104"/>
      <c r="AI149" s="104"/>
      <c r="AJ149" s="104"/>
      <c r="AK149" s="104"/>
      <c r="AL149" s="104"/>
    </row>
    <row r="150" spans="1:38" x14ac:dyDescent="0.3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344"/>
      <c r="AE150" s="104"/>
      <c r="AF150" s="104"/>
      <c r="AG150" s="104"/>
      <c r="AH150" s="104"/>
      <c r="AI150" s="104"/>
      <c r="AJ150" s="104"/>
      <c r="AK150" s="104"/>
      <c r="AL150" s="104"/>
    </row>
    <row r="151" spans="1:38" x14ac:dyDescent="0.3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344"/>
      <c r="AE151" s="104"/>
      <c r="AF151" s="104"/>
      <c r="AG151" s="104"/>
      <c r="AH151" s="104"/>
      <c r="AI151" s="104"/>
      <c r="AJ151" s="104"/>
      <c r="AK151" s="104"/>
      <c r="AL151" s="104"/>
    </row>
    <row r="152" spans="1:38" x14ac:dyDescent="0.3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344"/>
      <c r="AE152" s="104"/>
      <c r="AF152" s="104"/>
      <c r="AG152" s="104"/>
      <c r="AH152" s="104"/>
      <c r="AI152" s="104"/>
      <c r="AJ152" s="104"/>
      <c r="AK152" s="104"/>
      <c r="AL152" s="104"/>
    </row>
    <row r="153" spans="1:38" x14ac:dyDescent="0.3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344"/>
      <c r="AE153" s="104"/>
      <c r="AF153" s="104"/>
      <c r="AG153" s="104"/>
      <c r="AH153" s="104"/>
      <c r="AI153" s="104"/>
      <c r="AJ153" s="104"/>
      <c r="AK153" s="104"/>
      <c r="AL153" s="104"/>
    </row>
    <row r="154" spans="1:38" x14ac:dyDescent="0.3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344"/>
      <c r="AE154" s="104"/>
      <c r="AF154" s="104"/>
      <c r="AG154" s="104"/>
      <c r="AH154" s="104"/>
      <c r="AI154" s="104"/>
      <c r="AJ154" s="104"/>
      <c r="AK154" s="104"/>
      <c r="AL154" s="104"/>
    </row>
    <row r="155" spans="1:38" x14ac:dyDescent="0.3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344"/>
      <c r="AE155" s="104"/>
      <c r="AF155" s="104"/>
      <c r="AG155" s="104"/>
      <c r="AH155" s="104"/>
      <c r="AI155" s="104"/>
      <c r="AJ155" s="104"/>
      <c r="AK155" s="104"/>
      <c r="AL155" s="104"/>
    </row>
    <row r="156" spans="1:38" x14ac:dyDescent="0.3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344"/>
      <c r="AE156" s="104"/>
      <c r="AF156" s="104"/>
      <c r="AG156" s="104"/>
      <c r="AH156" s="104"/>
      <c r="AI156" s="104"/>
      <c r="AJ156" s="104"/>
      <c r="AK156" s="104"/>
      <c r="AL156" s="104"/>
    </row>
    <row r="157" spans="1:38" x14ac:dyDescent="0.3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344"/>
      <c r="AE157" s="104"/>
      <c r="AF157" s="104"/>
      <c r="AG157" s="104"/>
      <c r="AH157" s="104"/>
      <c r="AI157" s="104"/>
      <c r="AJ157" s="104"/>
      <c r="AK157" s="104"/>
      <c r="AL157" s="104"/>
    </row>
    <row r="158" spans="1:38" x14ac:dyDescent="0.3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344"/>
      <c r="AE158" s="104"/>
      <c r="AF158" s="104"/>
      <c r="AG158" s="104"/>
      <c r="AH158" s="104"/>
      <c r="AI158" s="104"/>
      <c r="AJ158" s="104"/>
      <c r="AK158" s="104"/>
      <c r="AL158" s="104"/>
    </row>
    <row r="159" spans="1:38" x14ac:dyDescent="0.3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344"/>
      <c r="AE159" s="104"/>
      <c r="AF159" s="104"/>
      <c r="AG159" s="104"/>
      <c r="AH159" s="104"/>
      <c r="AI159" s="104"/>
      <c r="AJ159" s="104"/>
      <c r="AK159" s="104"/>
      <c r="AL159" s="104"/>
    </row>
    <row r="160" spans="1:38" x14ac:dyDescent="0.3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344"/>
      <c r="AE160" s="104"/>
      <c r="AF160" s="104"/>
      <c r="AG160" s="104"/>
      <c r="AH160" s="104"/>
      <c r="AI160" s="104"/>
      <c r="AJ160" s="104"/>
      <c r="AK160" s="104"/>
      <c r="AL160" s="104"/>
    </row>
    <row r="161" spans="1:38" x14ac:dyDescent="0.3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344"/>
      <c r="AE161" s="104"/>
      <c r="AF161" s="104"/>
      <c r="AG161" s="104"/>
      <c r="AH161" s="104"/>
      <c r="AI161" s="104"/>
      <c r="AJ161" s="104"/>
      <c r="AK161" s="104"/>
      <c r="AL161" s="104"/>
    </row>
    <row r="162" spans="1:38" x14ac:dyDescent="0.3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344"/>
      <c r="AE162" s="104"/>
      <c r="AF162" s="104"/>
      <c r="AG162" s="104"/>
      <c r="AH162" s="104"/>
      <c r="AI162" s="104"/>
      <c r="AJ162" s="104"/>
      <c r="AK162" s="104"/>
      <c r="AL162" s="104"/>
    </row>
    <row r="163" spans="1:38" x14ac:dyDescent="0.3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344"/>
      <c r="AE163" s="104"/>
      <c r="AF163" s="104"/>
      <c r="AG163" s="104"/>
      <c r="AH163" s="104"/>
      <c r="AI163" s="104"/>
      <c r="AJ163" s="104"/>
      <c r="AK163" s="104"/>
      <c r="AL163" s="104"/>
    </row>
    <row r="164" spans="1:38" x14ac:dyDescent="0.3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344"/>
      <c r="AE164" s="104"/>
      <c r="AF164" s="104"/>
      <c r="AG164" s="104"/>
      <c r="AH164" s="104"/>
      <c r="AI164" s="104"/>
      <c r="AJ164" s="104"/>
      <c r="AK164" s="104"/>
      <c r="AL164" s="104"/>
    </row>
    <row r="165" spans="1:38" x14ac:dyDescent="0.3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344"/>
      <c r="AE165" s="104"/>
      <c r="AF165" s="104"/>
      <c r="AG165" s="104"/>
      <c r="AH165" s="104"/>
      <c r="AI165" s="104"/>
      <c r="AJ165" s="104"/>
      <c r="AK165" s="104"/>
      <c r="AL165" s="104"/>
    </row>
    <row r="166" spans="1:38" x14ac:dyDescent="0.3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344"/>
      <c r="AE166" s="104"/>
      <c r="AF166" s="104"/>
      <c r="AG166" s="104"/>
      <c r="AH166" s="104"/>
      <c r="AI166" s="104"/>
      <c r="AJ166" s="104"/>
      <c r="AK166" s="104"/>
      <c r="AL166" s="104"/>
    </row>
    <row r="167" spans="1:38" x14ac:dyDescent="0.3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344"/>
      <c r="AE167" s="104"/>
      <c r="AF167" s="104"/>
      <c r="AG167" s="104"/>
      <c r="AH167" s="104"/>
      <c r="AI167" s="104"/>
      <c r="AJ167" s="104"/>
      <c r="AK167" s="104"/>
      <c r="AL167" s="104"/>
    </row>
    <row r="168" spans="1:38" x14ac:dyDescent="0.3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344"/>
      <c r="AE168" s="104"/>
      <c r="AF168" s="104"/>
      <c r="AG168" s="104"/>
      <c r="AH168" s="104"/>
      <c r="AI168" s="104"/>
      <c r="AJ168" s="104"/>
      <c r="AK168" s="104"/>
      <c r="AL168" s="104"/>
    </row>
    <row r="169" spans="1:38" x14ac:dyDescent="0.3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344"/>
      <c r="AE169" s="104"/>
      <c r="AF169" s="104"/>
      <c r="AG169" s="104"/>
      <c r="AH169" s="104"/>
      <c r="AI169" s="104"/>
      <c r="AJ169" s="104"/>
      <c r="AK169" s="104"/>
      <c r="AL169" s="104"/>
    </row>
    <row r="170" spans="1:38" x14ac:dyDescent="0.3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344"/>
      <c r="AE170" s="104"/>
      <c r="AF170" s="104"/>
      <c r="AG170" s="104"/>
      <c r="AH170" s="104"/>
      <c r="AI170" s="104"/>
      <c r="AJ170" s="104"/>
      <c r="AK170" s="104"/>
      <c r="AL170" s="104"/>
    </row>
    <row r="171" spans="1:38" x14ac:dyDescent="0.3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344"/>
      <c r="AE171" s="104"/>
      <c r="AF171" s="104"/>
      <c r="AG171" s="104"/>
      <c r="AH171" s="104"/>
      <c r="AI171" s="104"/>
      <c r="AJ171" s="104"/>
      <c r="AK171" s="104"/>
      <c r="AL171" s="104"/>
    </row>
    <row r="172" spans="1:38" x14ac:dyDescent="0.3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344"/>
      <c r="AE172" s="104"/>
      <c r="AF172" s="104"/>
      <c r="AG172" s="104"/>
      <c r="AH172" s="104"/>
      <c r="AI172" s="104"/>
      <c r="AJ172" s="104"/>
      <c r="AK172" s="104"/>
      <c r="AL172" s="104"/>
    </row>
    <row r="173" spans="1:38" x14ac:dyDescent="0.3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344"/>
      <c r="AE173" s="104"/>
      <c r="AF173" s="104"/>
      <c r="AG173" s="104"/>
      <c r="AH173" s="104"/>
      <c r="AI173" s="104"/>
      <c r="AJ173" s="104"/>
      <c r="AK173" s="104"/>
      <c r="AL173" s="104"/>
    </row>
    <row r="174" spans="1:38" x14ac:dyDescent="0.3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344"/>
      <c r="AE174" s="104"/>
      <c r="AF174" s="104"/>
      <c r="AG174" s="104"/>
      <c r="AH174" s="104"/>
      <c r="AI174" s="104"/>
      <c r="AJ174" s="104"/>
      <c r="AK174" s="104"/>
      <c r="AL174" s="104"/>
    </row>
    <row r="175" spans="1:38" x14ac:dyDescent="0.3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344"/>
      <c r="AE175" s="104"/>
      <c r="AF175" s="104"/>
      <c r="AG175" s="104"/>
      <c r="AH175" s="104"/>
      <c r="AI175" s="104"/>
      <c r="AJ175" s="104"/>
      <c r="AK175" s="104"/>
      <c r="AL175" s="104"/>
    </row>
    <row r="176" spans="1:38" x14ac:dyDescent="0.3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344"/>
      <c r="AE176" s="104"/>
      <c r="AF176" s="104"/>
      <c r="AG176" s="104"/>
      <c r="AH176" s="104"/>
      <c r="AI176" s="104"/>
      <c r="AJ176" s="104"/>
      <c r="AK176" s="104"/>
      <c r="AL176" s="104"/>
    </row>
    <row r="177" spans="1:38" x14ac:dyDescent="0.3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344"/>
      <c r="AE177" s="104"/>
      <c r="AF177" s="104"/>
      <c r="AG177" s="104"/>
      <c r="AH177" s="104"/>
      <c r="AI177" s="104"/>
      <c r="AJ177" s="104"/>
      <c r="AK177" s="104"/>
      <c r="AL177" s="104"/>
    </row>
    <row r="178" spans="1:38" x14ac:dyDescent="0.3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344"/>
      <c r="AE178" s="104"/>
      <c r="AF178" s="104"/>
      <c r="AG178" s="104"/>
      <c r="AH178" s="104"/>
      <c r="AI178" s="104"/>
      <c r="AJ178" s="104"/>
      <c r="AK178" s="104"/>
      <c r="AL178" s="104"/>
    </row>
    <row r="179" spans="1:38" x14ac:dyDescent="0.3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344"/>
      <c r="AE179" s="104"/>
      <c r="AF179" s="104"/>
      <c r="AG179" s="104"/>
      <c r="AH179" s="104"/>
      <c r="AI179" s="104"/>
      <c r="AJ179" s="104"/>
      <c r="AK179" s="104"/>
      <c r="AL179" s="104"/>
    </row>
    <row r="180" spans="1:38" x14ac:dyDescent="0.3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344"/>
      <c r="AE180" s="104"/>
      <c r="AF180" s="104"/>
      <c r="AG180" s="104"/>
      <c r="AH180" s="104"/>
      <c r="AI180" s="104"/>
      <c r="AJ180" s="104"/>
      <c r="AK180" s="104"/>
      <c r="AL180" s="104"/>
    </row>
    <row r="181" spans="1:38" x14ac:dyDescent="0.3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344"/>
      <c r="AE181" s="104"/>
      <c r="AF181" s="104"/>
      <c r="AG181" s="104"/>
      <c r="AH181" s="104"/>
      <c r="AI181" s="104"/>
      <c r="AJ181" s="104"/>
      <c r="AK181" s="104"/>
      <c r="AL181" s="104"/>
    </row>
    <row r="182" spans="1:38" x14ac:dyDescent="0.3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344"/>
      <c r="AE182" s="104"/>
      <c r="AF182" s="104"/>
      <c r="AG182" s="104"/>
      <c r="AH182" s="104"/>
      <c r="AI182" s="104"/>
      <c r="AJ182" s="104"/>
      <c r="AK182" s="104"/>
      <c r="AL182" s="104"/>
    </row>
    <row r="183" spans="1:38" x14ac:dyDescent="0.3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344"/>
      <c r="AE183" s="104"/>
      <c r="AF183" s="104"/>
      <c r="AG183" s="104"/>
      <c r="AH183" s="104"/>
      <c r="AI183" s="104"/>
      <c r="AJ183" s="104"/>
      <c r="AK183" s="104"/>
      <c r="AL183" s="104"/>
    </row>
    <row r="184" spans="1:38" x14ac:dyDescent="0.3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344"/>
      <c r="AE184" s="104"/>
      <c r="AF184" s="104"/>
      <c r="AG184" s="104"/>
      <c r="AH184" s="104"/>
      <c r="AI184" s="104"/>
      <c r="AJ184" s="104"/>
      <c r="AK184" s="104"/>
      <c r="AL184" s="104"/>
    </row>
    <row r="185" spans="1:38" x14ac:dyDescent="0.3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344"/>
      <c r="AE185" s="104"/>
      <c r="AF185" s="104"/>
      <c r="AG185" s="104"/>
      <c r="AH185" s="104"/>
      <c r="AI185" s="104"/>
      <c r="AJ185" s="104"/>
      <c r="AK185" s="104"/>
      <c r="AL185" s="104"/>
    </row>
    <row r="186" spans="1:38" x14ac:dyDescent="0.3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344"/>
      <c r="AE186" s="104"/>
      <c r="AF186" s="104"/>
      <c r="AG186" s="104"/>
      <c r="AH186" s="104"/>
      <c r="AI186" s="104"/>
      <c r="AJ186" s="104"/>
      <c r="AK186" s="104"/>
      <c r="AL186" s="104"/>
    </row>
    <row r="187" spans="1:38" x14ac:dyDescent="0.3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344"/>
      <c r="AE187" s="104"/>
      <c r="AF187" s="104"/>
      <c r="AG187" s="104"/>
      <c r="AH187" s="104"/>
      <c r="AI187" s="104"/>
      <c r="AJ187" s="104"/>
      <c r="AK187" s="104"/>
      <c r="AL187" s="104"/>
    </row>
    <row r="188" spans="1:38" x14ac:dyDescent="0.3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344"/>
      <c r="AE188" s="104"/>
      <c r="AF188" s="104"/>
      <c r="AG188" s="104"/>
      <c r="AH188" s="104"/>
      <c r="AI188" s="104"/>
      <c r="AJ188" s="104"/>
      <c r="AK188" s="104"/>
      <c r="AL188" s="104"/>
    </row>
    <row r="189" spans="1:38" x14ac:dyDescent="0.3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344"/>
      <c r="AE189" s="104"/>
      <c r="AF189" s="104"/>
      <c r="AG189" s="104"/>
      <c r="AH189" s="104"/>
      <c r="AI189" s="104"/>
      <c r="AJ189" s="104"/>
      <c r="AK189" s="104"/>
      <c r="AL189" s="104"/>
    </row>
    <row r="190" spans="1:38" x14ac:dyDescent="0.3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344"/>
      <c r="AE190" s="104"/>
      <c r="AF190" s="104"/>
      <c r="AG190" s="104"/>
      <c r="AH190" s="104"/>
      <c r="AI190" s="104"/>
      <c r="AJ190" s="104"/>
      <c r="AK190" s="104"/>
      <c r="AL190" s="104"/>
    </row>
    <row r="191" spans="1:38" x14ac:dyDescent="0.3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344"/>
      <c r="AE191" s="104"/>
      <c r="AF191" s="104"/>
      <c r="AG191" s="104"/>
      <c r="AH191" s="104"/>
      <c r="AI191" s="104"/>
      <c r="AJ191" s="104"/>
      <c r="AK191" s="104"/>
      <c r="AL191" s="104"/>
    </row>
    <row r="192" spans="1:38" x14ac:dyDescent="0.3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344"/>
      <c r="AE192" s="104"/>
      <c r="AF192" s="104"/>
      <c r="AG192" s="104"/>
      <c r="AH192" s="104"/>
      <c r="AI192" s="104"/>
      <c r="AJ192" s="104"/>
      <c r="AK192" s="104"/>
      <c r="AL192" s="104"/>
    </row>
    <row r="193" spans="1:38" x14ac:dyDescent="0.3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344"/>
      <c r="AE193" s="104"/>
      <c r="AF193" s="104"/>
      <c r="AG193" s="104"/>
      <c r="AH193" s="104"/>
      <c r="AI193" s="104"/>
      <c r="AJ193" s="104"/>
      <c r="AK193" s="104"/>
      <c r="AL193" s="104"/>
    </row>
    <row r="194" spans="1:38" x14ac:dyDescent="0.3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344"/>
      <c r="AE194" s="104"/>
      <c r="AF194" s="104"/>
      <c r="AG194" s="104"/>
      <c r="AH194" s="104"/>
      <c r="AI194" s="104"/>
      <c r="AJ194" s="104"/>
      <c r="AK194" s="104"/>
      <c r="AL194" s="104"/>
    </row>
    <row r="195" spans="1:38" x14ac:dyDescent="0.3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344"/>
      <c r="AE195" s="104"/>
      <c r="AF195" s="104"/>
      <c r="AG195" s="104"/>
      <c r="AH195" s="104"/>
      <c r="AI195" s="104"/>
      <c r="AJ195" s="104"/>
      <c r="AK195" s="104"/>
      <c r="AL195" s="104"/>
    </row>
    <row r="196" spans="1:38" x14ac:dyDescent="0.3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344"/>
      <c r="AE196" s="104"/>
      <c r="AF196" s="104"/>
      <c r="AG196" s="104"/>
      <c r="AH196" s="104"/>
      <c r="AI196" s="104"/>
      <c r="AJ196" s="104"/>
      <c r="AK196" s="104"/>
      <c r="AL196" s="104"/>
    </row>
    <row r="197" spans="1:38" x14ac:dyDescent="0.3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344"/>
      <c r="AE197" s="104"/>
      <c r="AF197" s="104"/>
      <c r="AG197" s="104"/>
      <c r="AH197" s="104"/>
      <c r="AI197" s="104"/>
      <c r="AJ197" s="104"/>
      <c r="AK197" s="104"/>
      <c r="AL197" s="104"/>
    </row>
    <row r="198" spans="1:38" x14ac:dyDescent="0.3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344"/>
      <c r="AE198" s="104"/>
      <c r="AF198" s="104"/>
      <c r="AG198" s="104"/>
      <c r="AH198" s="104"/>
      <c r="AI198" s="104"/>
      <c r="AJ198" s="104"/>
      <c r="AK198" s="104"/>
      <c r="AL198" s="104"/>
    </row>
    <row r="199" spans="1:38" x14ac:dyDescent="0.3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344"/>
      <c r="AE199" s="104"/>
      <c r="AF199" s="104"/>
      <c r="AG199" s="104"/>
      <c r="AH199" s="104"/>
      <c r="AI199" s="104"/>
      <c r="AJ199" s="104"/>
      <c r="AK199" s="104"/>
      <c r="AL199" s="104"/>
    </row>
    <row r="200" spans="1:38" x14ac:dyDescent="0.3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344"/>
      <c r="AE200" s="104"/>
      <c r="AF200" s="104"/>
      <c r="AG200" s="104"/>
      <c r="AH200" s="104"/>
      <c r="AI200" s="104"/>
      <c r="AJ200" s="104"/>
      <c r="AK200" s="104"/>
      <c r="AL200" s="104"/>
    </row>
    <row r="201" spans="1:38" x14ac:dyDescent="0.3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344"/>
      <c r="AE201" s="104"/>
      <c r="AF201" s="104"/>
      <c r="AG201" s="104"/>
      <c r="AH201" s="104"/>
      <c r="AI201" s="104"/>
      <c r="AJ201" s="104"/>
      <c r="AK201" s="104"/>
      <c r="AL201" s="104"/>
    </row>
  </sheetData>
  <sortState xmlns:xlrd2="http://schemas.microsoft.com/office/spreadsheetml/2017/richdata2" ref="Y38:Z49">
    <sortCondition descending="1" ref="Z38:Z49"/>
  </sortState>
  <mergeCells count="11">
    <mergeCell ref="AE7:AE8"/>
    <mergeCell ref="D7:D8"/>
    <mergeCell ref="C7:C8"/>
    <mergeCell ref="E7:E8"/>
    <mergeCell ref="F7:K7"/>
    <mergeCell ref="L7:M7"/>
    <mergeCell ref="AA7:AC7"/>
    <mergeCell ref="X7:Z7"/>
    <mergeCell ref="AD7:AD8"/>
    <mergeCell ref="S7:W7"/>
    <mergeCell ref="R7:R8"/>
  </mergeCells>
  <pageMargins left="0.511811024" right="0.511811024" top="0.78740157499999996" bottom="0.78740157499999996" header="0.31496062000000002" footer="0.31496062000000002"/>
  <ignoredErrors>
    <ignoredError sqref="O9:O20 N9:N20" formulaRange="1"/>
  </ignoredErrors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0"/>
  <dimension ref="A1:K7541"/>
  <sheetViews>
    <sheetView showGridLines="0" workbookViewId="0">
      <selection activeCell="L11" sqref="L11"/>
    </sheetView>
  </sheetViews>
  <sheetFormatPr defaultColWidth="14.44140625" defaultRowHeight="15.75" customHeight="1" x14ac:dyDescent="0.3"/>
  <cols>
    <col min="1" max="1" width="11.5546875" customWidth="1"/>
    <col min="2" max="2" width="12.5546875" customWidth="1"/>
    <col min="3" max="3" width="14.88671875" style="207" customWidth="1"/>
    <col min="4" max="4" width="6.33203125" hidden="1" customWidth="1"/>
    <col min="5" max="5" width="6.5546875" hidden="1" customWidth="1"/>
    <col min="6" max="6" width="10.33203125" hidden="1" customWidth="1"/>
    <col min="7" max="7" width="7" customWidth="1"/>
    <col min="8" max="8" width="8.44140625" customWidth="1"/>
    <col min="9" max="9" width="6.88671875" customWidth="1"/>
    <col min="10" max="10" width="10.33203125" customWidth="1"/>
  </cols>
  <sheetData>
    <row r="1" spans="1:11" ht="15" customHeight="1" x14ac:dyDescent="0.3">
      <c r="A1" s="147" t="s">
        <v>1</v>
      </c>
      <c r="C1" s="293"/>
      <c r="D1" s="106"/>
      <c r="E1" s="106"/>
      <c r="F1" s="107"/>
      <c r="G1" s="106"/>
    </row>
    <row r="2" spans="1:11" ht="27" customHeight="1" x14ac:dyDescent="0.3">
      <c r="B2" s="111" t="s">
        <v>6186</v>
      </c>
      <c r="C2" s="293"/>
      <c r="D2" s="106"/>
      <c r="E2" s="106"/>
      <c r="F2" s="107"/>
      <c r="G2" s="106"/>
    </row>
    <row r="3" spans="1:11" ht="12.75" customHeight="1" x14ac:dyDescent="0.3">
      <c r="B3" s="106"/>
      <c r="C3" s="293"/>
      <c r="D3" s="106"/>
      <c r="E3" s="106"/>
      <c r="F3" s="107"/>
      <c r="G3" s="106"/>
    </row>
    <row r="4" spans="1:11" ht="49.5" customHeight="1" thickBot="1" x14ac:dyDescent="0.35">
      <c r="B4" s="278" t="s">
        <v>99</v>
      </c>
      <c r="C4" s="289" t="s">
        <v>124</v>
      </c>
      <c r="D4" s="109" t="s">
        <v>125</v>
      </c>
      <c r="E4" s="109" t="s">
        <v>16</v>
      </c>
      <c r="F4" s="110" t="s">
        <v>126</v>
      </c>
      <c r="H4" s="462" t="s">
        <v>127</v>
      </c>
      <c r="I4" s="462"/>
      <c r="J4" s="462"/>
    </row>
    <row r="5" spans="1:11" ht="14.4" x14ac:dyDescent="0.3">
      <c r="A5" s="290" t="str">
        <f>CONCATENATE(MONTH(B5),"/",YEAR(B5))</f>
        <v>1/2000</v>
      </c>
      <c r="B5" s="279" t="s">
        <v>128</v>
      </c>
      <c r="C5" s="294"/>
      <c r="D5" s="279">
        <f t="shared" ref="D5:D259" si="0">DAY(B5)</f>
        <v>1</v>
      </c>
      <c r="E5" s="279">
        <f t="shared" ref="E5:E259" si="1">MONTH(B5)</f>
        <v>1</v>
      </c>
      <c r="F5" s="279" t="str">
        <f t="shared" ref="F5:F34" si="2">IF(D5=(D6-1),"",C5)</f>
        <v/>
      </c>
      <c r="G5" s="279"/>
      <c r="H5" s="286">
        <v>36526</v>
      </c>
      <c r="I5" s="291" t="s">
        <v>5925</v>
      </c>
      <c r="J5" s="288">
        <f>AVERAGEIF($A$5:$A$100000,I5,$C$5:$C$100000)/10000</f>
        <v>6.9324999999999998E-2</v>
      </c>
      <c r="K5" s="7"/>
    </row>
    <row r="6" spans="1:11" ht="14.4" x14ac:dyDescent="0.3">
      <c r="A6" s="290" t="str">
        <f t="shared" ref="A6:A69" si="3">CONCATENATE(MONTH(B6),"/",YEAR(B6))</f>
        <v>1/2000</v>
      </c>
      <c r="B6" s="279" t="s">
        <v>129</v>
      </c>
      <c r="C6" s="294"/>
      <c r="D6" s="279">
        <f t="shared" si="0"/>
        <v>2</v>
      </c>
      <c r="E6" s="279">
        <f t="shared" si="1"/>
        <v>1</v>
      </c>
      <c r="F6" s="279" t="str">
        <f t="shared" si="2"/>
        <v/>
      </c>
      <c r="G6" s="279"/>
      <c r="H6" s="286">
        <v>36557</v>
      </c>
      <c r="I6" s="291" t="s">
        <v>5926</v>
      </c>
      <c r="J6" s="288">
        <f t="shared" ref="J6:J69" si="4">AVERAGEIF($A$5:$A$100000,I6,$C$5:$C$100000)/10000</f>
        <v>7.0404999999999995E-2</v>
      </c>
      <c r="K6" s="7"/>
    </row>
    <row r="7" spans="1:11" ht="14.4" x14ac:dyDescent="0.3">
      <c r="A7" s="290" t="str">
        <f t="shared" si="3"/>
        <v>1/2000</v>
      </c>
      <c r="B7" s="279" t="s">
        <v>130</v>
      </c>
      <c r="C7" s="294">
        <v>626</v>
      </c>
      <c r="D7" s="279">
        <f t="shared" si="0"/>
        <v>3</v>
      </c>
      <c r="E7" s="279">
        <f t="shared" si="1"/>
        <v>1</v>
      </c>
      <c r="F7" s="279" t="str">
        <f t="shared" si="2"/>
        <v/>
      </c>
      <c r="G7" s="279"/>
      <c r="H7" s="286">
        <v>36586</v>
      </c>
      <c r="I7" s="291" t="s">
        <v>5927</v>
      </c>
      <c r="J7" s="288">
        <f t="shared" si="4"/>
        <v>6.5286956521739131E-2</v>
      </c>
      <c r="K7" s="7"/>
    </row>
    <row r="8" spans="1:11" ht="14.4" x14ac:dyDescent="0.3">
      <c r="A8" s="290" t="str">
        <f t="shared" si="3"/>
        <v>1/2000</v>
      </c>
      <c r="B8" s="279" t="s">
        <v>131</v>
      </c>
      <c r="C8" s="294">
        <v>675</v>
      </c>
      <c r="D8" s="279">
        <f t="shared" si="0"/>
        <v>4</v>
      </c>
      <c r="E8" s="279">
        <f t="shared" si="1"/>
        <v>1</v>
      </c>
      <c r="F8" s="279" t="str">
        <f t="shared" si="2"/>
        <v/>
      </c>
      <c r="G8" s="279"/>
      <c r="H8" s="286">
        <v>36617</v>
      </c>
      <c r="I8" s="291" t="s">
        <v>5928</v>
      </c>
      <c r="J8" s="288">
        <f t="shared" si="4"/>
        <v>7.4894736842105264E-2</v>
      </c>
      <c r="K8" s="7"/>
    </row>
    <row r="9" spans="1:11" ht="14.4" x14ac:dyDescent="0.3">
      <c r="A9" s="290" t="str">
        <f t="shared" si="3"/>
        <v>1/2000</v>
      </c>
      <c r="B9" s="279" t="s">
        <v>132</v>
      </c>
      <c r="C9" s="294">
        <v>677</v>
      </c>
      <c r="D9" s="279">
        <f t="shared" si="0"/>
        <v>5</v>
      </c>
      <c r="E9" s="279">
        <f t="shared" si="1"/>
        <v>1</v>
      </c>
      <c r="F9" s="279" t="str">
        <f t="shared" si="2"/>
        <v/>
      </c>
      <c r="G9" s="279"/>
      <c r="H9" s="286">
        <v>36647</v>
      </c>
      <c r="I9" s="291" t="s">
        <v>5929</v>
      </c>
      <c r="J9" s="288">
        <f t="shared" si="4"/>
        <v>8.086363636363636E-2</v>
      </c>
      <c r="K9" s="7"/>
    </row>
    <row r="10" spans="1:11" ht="14.4" x14ac:dyDescent="0.3">
      <c r="A10" s="290" t="str">
        <f t="shared" si="3"/>
        <v>1/2000</v>
      </c>
      <c r="B10" s="279" t="s">
        <v>133</v>
      </c>
      <c r="C10" s="294">
        <v>688</v>
      </c>
      <c r="D10" s="279">
        <f t="shared" si="0"/>
        <v>6</v>
      </c>
      <c r="E10" s="279">
        <f t="shared" si="1"/>
        <v>1</v>
      </c>
      <c r="F10" s="279" t="str">
        <f t="shared" si="2"/>
        <v/>
      </c>
      <c r="G10" s="279"/>
      <c r="H10" s="286">
        <v>36678</v>
      </c>
      <c r="I10" s="291" t="s">
        <v>5930</v>
      </c>
      <c r="J10" s="288">
        <f t="shared" si="4"/>
        <v>7.2213636363636369E-2</v>
      </c>
      <c r="K10" s="7"/>
    </row>
    <row r="11" spans="1:11" ht="14.4" x14ac:dyDescent="0.3">
      <c r="A11" s="290" t="str">
        <f t="shared" si="3"/>
        <v>1/2000</v>
      </c>
      <c r="B11" s="279" t="s">
        <v>134</v>
      </c>
      <c r="C11" s="294">
        <v>677</v>
      </c>
      <c r="D11" s="279">
        <f t="shared" si="0"/>
        <v>7</v>
      </c>
      <c r="E11" s="279">
        <f t="shared" si="1"/>
        <v>1</v>
      </c>
      <c r="F11" s="279" t="str">
        <f t="shared" si="2"/>
        <v/>
      </c>
      <c r="G11" s="279"/>
      <c r="H11" s="286">
        <v>36708</v>
      </c>
      <c r="I11" s="291" t="s">
        <v>5931</v>
      </c>
      <c r="J11" s="288">
        <f t="shared" si="4"/>
        <v>7.0374999999999993E-2</v>
      </c>
      <c r="K11" s="7"/>
    </row>
    <row r="12" spans="1:11" ht="14.4" x14ac:dyDescent="0.3">
      <c r="A12" s="290" t="str">
        <f t="shared" si="3"/>
        <v>1/2000</v>
      </c>
      <c r="B12" s="279" t="s">
        <v>135</v>
      </c>
      <c r="C12" s="294"/>
      <c r="D12" s="279">
        <f t="shared" si="0"/>
        <v>8</v>
      </c>
      <c r="E12" s="279">
        <f t="shared" si="1"/>
        <v>1</v>
      </c>
      <c r="F12" s="279" t="str">
        <f t="shared" si="2"/>
        <v/>
      </c>
      <c r="G12" s="279"/>
      <c r="H12" s="286">
        <v>36739</v>
      </c>
      <c r="I12" s="291" t="s">
        <v>5932</v>
      </c>
      <c r="J12" s="288">
        <f t="shared" si="4"/>
        <v>6.8378260869565208E-2</v>
      </c>
      <c r="K12" s="7"/>
    </row>
    <row r="13" spans="1:11" ht="14.4" x14ac:dyDescent="0.3">
      <c r="A13" s="290" t="str">
        <f t="shared" si="3"/>
        <v>1/2000</v>
      </c>
      <c r="B13" s="279" t="s">
        <v>136</v>
      </c>
      <c r="C13" s="294"/>
      <c r="D13" s="279">
        <f t="shared" si="0"/>
        <v>9</v>
      </c>
      <c r="E13" s="279">
        <f t="shared" si="1"/>
        <v>1</v>
      </c>
      <c r="F13" s="279" t="str">
        <f t="shared" si="2"/>
        <v/>
      </c>
      <c r="G13" s="279"/>
      <c r="H13" s="286">
        <v>36770</v>
      </c>
      <c r="I13" s="291" t="s">
        <v>5933</v>
      </c>
      <c r="J13" s="288">
        <f t="shared" si="4"/>
        <v>6.9894999999999999E-2</v>
      </c>
      <c r="K13" s="7"/>
    </row>
    <row r="14" spans="1:11" ht="14.4" x14ac:dyDescent="0.3">
      <c r="A14" s="290" t="str">
        <f t="shared" si="3"/>
        <v>1/2000</v>
      </c>
      <c r="B14" s="279" t="s">
        <v>137</v>
      </c>
      <c r="C14" s="294">
        <v>668</v>
      </c>
      <c r="D14" s="279">
        <f t="shared" si="0"/>
        <v>10</v>
      </c>
      <c r="E14" s="279">
        <f t="shared" si="1"/>
        <v>1</v>
      </c>
      <c r="F14" s="279" t="str">
        <f t="shared" si="2"/>
        <v/>
      </c>
      <c r="G14" s="279"/>
      <c r="H14" s="286">
        <v>36800</v>
      </c>
      <c r="I14" s="291" t="s">
        <v>5934</v>
      </c>
      <c r="J14" s="288">
        <f t="shared" si="4"/>
        <v>7.4990476190476191E-2</v>
      </c>
      <c r="K14" s="7"/>
    </row>
    <row r="15" spans="1:11" ht="14.4" x14ac:dyDescent="0.3">
      <c r="A15" s="290" t="str">
        <f t="shared" si="3"/>
        <v>1/2000</v>
      </c>
      <c r="B15" s="279" t="s">
        <v>138</v>
      </c>
      <c r="C15" s="294">
        <v>698</v>
      </c>
      <c r="D15" s="279">
        <f t="shared" si="0"/>
        <v>11</v>
      </c>
      <c r="E15" s="279">
        <f t="shared" si="1"/>
        <v>1</v>
      </c>
      <c r="F15" s="279" t="str">
        <f t="shared" si="2"/>
        <v/>
      </c>
      <c r="G15" s="279"/>
      <c r="H15" s="286">
        <v>36831</v>
      </c>
      <c r="I15" s="291" t="s">
        <v>5935</v>
      </c>
      <c r="J15" s="288">
        <f t="shared" si="4"/>
        <v>7.9542857142857151E-2</v>
      </c>
      <c r="K15" s="7"/>
    </row>
    <row r="16" spans="1:11" ht="14.4" x14ac:dyDescent="0.3">
      <c r="A16" s="290" t="str">
        <f t="shared" si="3"/>
        <v>1/2000</v>
      </c>
      <c r="B16" s="279" t="s">
        <v>139</v>
      </c>
      <c r="C16" s="294">
        <v>708</v>
      </c>
      <c r="D16" s="279">
        <f t="shared" si="0"/>
        <v>12</v>
      </c>
      <c r="E16" s="279">
        <f t="shared" si="1"/>
        <v>1</v>
      </c>
      <c r="F16" s="279" t="str">
        <f t="shared" si="2"/>
        <v/>
      </c>
      <c r="G16" s="279"/>
      <c r="H16" s="286">
        <v>36861</v>
      </c>
      <c r="I16" s="291" t="s">
        <v>5936</v>
      </c>
      <c r="J16" s="288">
        <f t="shared" si="4"/>
        <v>7.7339999999999992E-2</v>
      </c>
      <c r="K16" s="7"/>
    </row>
    <row r="17" spans="1:11" ht="14.4" x14ac:dyDescent="0.3">
      <c r="A17" s="290" t="str">
        <f t="shared" si="3"/>
        <v>1/2000</v>
      </c>
      <c r="B17" s="279" t="s">
        <v>140</v>
      </c>
      <c r="C17" s="294">
        <v>702</v>
      </c>
      <c r="D17" s="279">
        <f t="shared" si="0"/>
        <v>13</v>
      </c>
      <c r="E17" s="279">
        <f t="shared" si="1"/>
        <v>1</v>
      </c>
      <c r="F17" s="279" t="str">
        <f t="shared" si="2"/>
        <v/>
      </c>
      <c r="G17" s="279"/>
      <c r="H17" s="286">
        <v>36892</v>
      </c>
      <c r="I17" s="291" t="s">
        <v>5937</v>
      </c>
      <c r="J17" s="288">
        <f t="shared" si="4"/>
        <v>7.1919047619047619E-2</v>
      </c>
      <c r="K17" s="6"/>
    </row>
    <row r="18" spans="1:11" ht="14.4" x14ac:dyDescent="0.3">
      <c r="A18" s="290" t="str">
        <f t="shared" si="3"/>
        <v>1/2000</v>
      </c>
      <c r="B18" s="279" t="s">
        <v>141</v>
      </c>
      <c r="C18" s="294">
        <v>693</v>
      </c>
      <c r="D18" s="279">
        <f t="shared" si="0"/>
        <v>14</v>
      </c>
      <c r="E18" s="279">
        <f t="shared" si="1"/>
        <v>1</v>
      </c>
      <c r="F18" s="279" t="str">
        <f t="shared" si="2"/>
        <v/>
      </c>
      <c r="G18" s="279"/>
      <c r="H18" s="286">
        <v>36923</v>
      </c>
      <c r="I18" s="291" t="s">
        <v>5938</v>
      </c>
      <c r="J18" s="288">
        <f t="shared" si="4"/>
        <v>7.0752631578947359E-2</v>
      </c>
      <c r="K18" s="6"/>
    </row>
    <row r="19" spans="1:11" ht="14.4" x14ac:dyDescent="0.3">
      <c r="A19" s="290" t="str">
        <f t="shared" si="3"/>
        <v>1/2000</v>
      </c>
      <c r="B19" s="279" t="s">
        <v>142</v>
      </c>
      <c r="C19" s="294"/>
      <c r="D19" s="279">
        <f t="shared" si="0"/>
        <v>15</v>
      </c>
      <c r="E19" s="279">
        <f t="shared" si="1"/>
        <v>1</v>
      </c>
      <c r="F19" s="279" t="str">
        <f t="shared" si="2"/>
        <v/>
      </c>
      <c r="G19" s="279"/>
      <c r="H19" s="286">
        <v>36951</v>
      </c>
      <c r="I19" s="291" t="s">
        <v>5939</v>
      </c>
      <c r="J19" s="288">
        <f t="shared" si="4"/>
        <v>7.659545454545455E-2</v>
      </c>
      <c r="K19" s="6"/>
    </row>
    <row r="20" spans="1:11" ht="14.4" x14ac:dyDescent="0.3">
      <c r="A20" s="290" t="str">
        <f t="shared" si="3"/>
        <v>1/2000</v>
      </c>
      <c r="B20" s="279" t="s">
        <v>143</v>
      </c>
      <c r="C20" s="294"/>
      <c r="D20" s="279">
        <f t="shared" si="0"/>
        <v>16</v>
      </c>
      <c r="E20" s="279">
        <f t="shared" si="1"/>
        <v>1</v>
      </c>
      <c r="F20" s="279" t="str">
        <f t="shared" si="2"/>
        <v/>
      </c>
      <c r="G20" s="279"/>
      <c r="H20" s="286">
        <v>36982</v>
      </c>
      <c r="I20" s="291" t="s">
        <v>5940</v>
      </c>
      <c r="J20" s="288">
        <f t="shared" si="4"/>
        <v>8.1165000000000001E-2</v>
      </c>
      <c r="K20" s="6"/>
    </row>
    <row r="21" spans="1:11" ht="14.4" x14ac:dyDescent="0.3">
      <c r="A21" s="290" t="str">
        <f t="shared" si="3"/>
        <v>1/2000</v>
      </c>
      <c r="B21" s="279" t="s">
        <v>144</v>
      </c>
      <c r="C21" s="294"/>
      <c r="D21" s="279">
        <f t="shared" si="0"/>
        <v>17</v>
      </c>
      <c r="E21" s="279">
        <f t="shared" si="1"/>
        <v>1</v>
      </c>
      <c r="F21" s="279" t="str">
        <f t="shared" si="2"/>
        <v/>
      </c>
      <c r="G21" s="279"/>
      <c r="H21" s="286">
        <v>37012</v>
      </c>
      <c r="I21" s="291" t="s">
        <v>5941</v>
      </c>
      <c r="J21" s="288">
        <f t="shared" si="4"/>
        <v>8.3586363636363639E-2</v>
      </c>
      <c r="K21" s="6"/>
    </row>
    <row r="22" spans="1:11" ht="14.4" x14ac:dyDescent="0.3">
      <c r="A22" s="290" t="str">
        <f t="shared" si="3"/>
        <v>1/2000</v>
      </c>
      <c r="B22" s="279" t="s">
        <v>145</v>
      </c>
      <c r="C22" s="294">
        <v>687</v>
      </c>
      <c r="D22" s="279">
        <f t="shared" si="0"/>
        <v>18</v>
      </c>
      <c r="E22" s="279">
        <f t="shared" si="1"/>
        <v>1</v>
      </c>
      <c r="F22" s="279" t="str">
        <f t="shared" si="2"/>
        <v/>
      </c>
      <c r="G22" s="279"/>
      <c r="H22" s="286">
        <v>37043</v>
      </c>
      <c r="I22" s="291" t="s">
        <v>5942</v>
      </c>
      <c r="J22" s="288">
        <f t="shared" si="4"/>
        <v>8.36952380952381E-2</v>
      </c>
      <c r="K22" s="6"/>
    </row>
    <row r="23" spans="1:11" ht="14.4" x14ac:dyDescent="0.3">
      <c r="A23" s="290" t="str">
        <f t="shared" si="3"/>
        <v>1/2000</v>
      </c>
      <c r="B23" s="279" t="s">
        <v>146</v>
      </c>
      <c r="C23" s="294">
        <v>683</v>
      </c>
      <c r="D23" s="279">
        <f t="shared" si="0"/>
        <v>19</v>
      </c>
      <c r="E23" s="279">
        <f t="shared" si="1"/>
        <v>1</v>
      </c>
      <c r="F23" s="279" t="str">
        <f t="shared" si="2"/>
        <v/>
      </c>
      <c r="G23" s="279"/>
      <c r="H23" s="286">
        <v>37073</v>
      </c>
      <c r="I23" s="291" t="s">
        <v>5943</v>
      </c>
      <c r="J23" s="288">
        <f t="shared" si="4"/>
        <v>9.3966666666666657E-2</v>
      </c>
      <c r="K23" s="6"/>
    </row>
    <row r="24" spans="1:11" ht="14.4" x14ac:dyDescent="0.3">
      <c r="A24" s="290" t="str">
        <f t="shared" si="3"/>
        <v>1/2000</v>
      </c>
      <c r="B24" s="279" t="s">
        <v>147</v>
      </c>
      <c r="C24" s="294">
        <v>687</v>
      </c>
      <c r="D24" s="279">
        <f t="shared" si="0"/>
        <v>20</v>
      </c>
      <c r="E24" s="279">
        <f t="shared" si="1"/>
        <v>1</v>
      </c>
      <c r="F24" s="279" t="str">
        <f t="shared" si="2"/>
        <v/>
      </c>
      <c r="G24" s="279"/>
      <c r="H24" s="286">
        <v>37104</v>
      </c>
      <c r="I24" s="291" t="s">
        <v>5944</v>
      </c>
      <c r="J24" s="288">
        <f t="shared" si="4"/>
        <v>9.4682608695652176E-2</v>
      </c>
      <c r="K24" s="6"/>
    </row>
    <row r="25" spans="1:11" ht="14.4" x14ac:dyDescent="0.3">
      <c r="A25" s="290" t="str">
        <f t="shared" si="3"/>
        <v>1/2000</v>
      </c>
      <c r="B25" s="279" t="s">
        <v>148</v>
      </c>
      <c r="C25" s="294">
        <v>685</v>
      </c>
      <c r="D25" s="279">
        <f t="shared" si="0"/>
        <v>21</v>
      </c>
      <c r="E25" s="279">
        <f t="shared" si="1"/>
        <v>1</v>
      </c>
      <c r="F25" s="279" t="str">
        <f t="shared" si="2"/>
        <v/>
      </c>
      <c r="G25" s="279"/>
      <c r="H25" s="286">
        <v>37135</v>
      </c>
      <c r="I25" s="291" t="s">
        <v>5945</v>
      </c>
      <c r="J25" s="288">
        <f t="shared" si="4"/>
        <v>0.10697058823529412</v>
      </c>
      <c r="K25" s="6"/>
    </row>
    <row r="26" spans="1:11" ht="14.4" x14ac:dyDescent="0.3">
      <c r="A26" s="290" t="str">
        <f t="shared" si="3"/>
        <v>1/2000</v>
      </c>
      <c r="B26" s="279" t="s">
        <v>149</v>
      </c>
      <c r="C26" s="294"/>
      <c r="D26" s="279">
        <f t="shared" si="0"/>
        <v>22</v>
      </c>
      <c r="E26" s="279">
        <f t="shared" si="1"/>
        <v>1</v>
      </c>
      <c r="F26" s="279" t="str">
        <f t="shared" si="2"/>
        <v/>
      </c>
      <c r="G26" s="279"/>
      <c r="H26" s="286">
        <v>37165</v>
      </c>
      <c r="I26" s="291" t="s">
        <v>5946</v>
      </c>
      <c r="J26" s="288">
        <f t="shared" si="4"/>
        <v>0.11646818181818182</v>
      </c>
      <c r="K26" s="6"/>
    </row>
    <row r="27" spans="1:11" ht="14.4" x14ac:dyDescent="0.3">
      <c r="A27" s="290" t="str">
        <f t="shared" si="3"/>
        <v>1/2000</v>
      </c>
      <c r="B27" s="279" t="s">
        <v>150</v>
      </c>
      <c r="C27" s="294"/>
      <c r="D27" s="279">
        <f t="shared" si="0"/>
        <v>23</v>
      </c>
      <c r="E27" s="279">
        <f t="shared" si="1"/>
        <v>1</v>
      </c>
      <c r="F27" s="279" t="str">
        <f t="shared" si="2"/>
        <v/>
      </c>
      <c r="G27" s="279"/>
      <c r="H27" s="286">
        <v>37196</v>
      </c>
      <c r="I27" s="291" t="s">
        <v>5947</v>
      </c>
      <c r="J27" s="288">
        <f t="shared" si="4"/>
        <v>0.10030499999999999</v>
      </c>
      <c r="K27" s="6"/>
    </row>
    <row r="28" spans="1:11" ht="14.4" x14ac:dyDescent="0.3">
      <c r="A28" s="290" t="str">
        <f t="shared" si="3"/>
        <v>1/2000</v>
      </c>
      <c r="B28" s="279" t="s">
        <v>151</v>
      </c>
      <c r="C28" s="294">
        <v>688</v>
      </c>
      <c r="D28" s="279">
        <f t="shared" si="0"/>
        <v>24</v>
      </c>
      <c r="E28" s="279">
        <f t="shared" si="1"/>
        <v>1</v>
      </c>
      <c r="F28" s="279" t="str">
        <f t="shared" si="2"/>
        <v/>
      </c>
      <c r="G28" s="279"/>
      <c r="H28" s="286">
        <v>37226</v>
      </c>
      <c r="I28" s="291" t="s">
        <v>5948</v>
      </c>
      <c r="J28" s="288">
        <f t="shared" si="4"/>
        <v>8.8435E-2</v>
      </c>
      <c r="K28" s="6"/>
    </row>
    <row r="29" spans="1:11" ht="14.4" x14ac:dyDescent="0.3">
      <c r="A29" s="290" t="str">
        <f t="shared" si="3"/>
        <v>1/2000</v>
      </c>
      <c r="B29" s="279" t="s">
        <v>152</v>
      </c>
      <c r="C29" s="294">
        <v>706</v>
      </c>
      <c r="D29" s="279">
        <f t="shared" si="0"/>
        <v>25</v>
      </c>
      <c r="E29" s="279">
        <f t="shared" si="1"/>
        <v>1</v>
      </c>
      <c r="F29" s="279" t="str">
        <f t="shared" si="2"/>
        <v/>
      </c>
      <c r="G29" s="279"/>
      <c r="H29" s="286">
        <v>37257</v>
      </c>
      <c r="I29" s="291" t="s">
        <v>5949</v>
      </c>
      <c r="J29" s="288">
        <f t="shared" si="4"/>
        <v>8.434285714285715E-2</v>
      </c>
      <c r="K29" s="6"/>
    </row>
    <row r="30" spans="1:11" ht="14.4" x14ac:dyDescent="0.3">
      <c r="A30" s="290" t="str">
        <f t="shared" si="3"/>
        <v>1/2000</v>
      </c>
      <c r="B30" s="279" t="s">
        <v>153</v>
      </c>
      <c r="C30" s="294">
        <v>703</v>
      </c>
      <c r="D30" s="279">
        <f t="shared" si="0"/>
        <v>26</v>
      </c>
      <c r="E30" s="279">
        <f t="shared" si="1"/>
        <v>1</v>
      </c>
      <c r="F30" s="279" t="str">
        <f t="shared" si="2"/>
        <v/>
      </c>
      <c r="G30" s="279"/>
      <c r="H30" s="286">
        <v>37288</v>
      </c>
      <c r="I30" s="291" t="s">
        <v>5950</v>
      </c>
      <c r="J30" s="288">
        <f t="shared" si="4"/>
        <v>8.4336842105263155E-2</v>
      </c>
      <c r="K30" s="6"/>
    </row>
    <row r="31" spans="1:11" ht="14.4" x14ac:dyDescent="0.3">
      <c r="A31" s="290" t="str">
        <f t="shared" si="3"/>
        <v>1/2000</v>
      </c>
      <c r="B31" s="279" t="s">
        <v>154</v>
      </c>
      <c r="C31" s="294">
        <v>706</v>
      </c>
      <c r="D31" s="279">
        <f t="shared" si="0"/>
        <v>27</v>
      </c>
      <c r="E31" s="279">
        <f t="shared" si="1"/>
        <v>1</v>
      </c>
      <c r="F31" s="279" t="str">
        <f t="shared" si="2"/>
        <v/>
      </c>
      <c r="G31" s="279"/>
      <c r="H31" s="286">
        <v>37316</v>
      </c>
      <c r="I31" s="291" t="s">
        <v>5951</v>
      </c>
      <c r="J31" s="288">
        <f t="shared" si="4"/>
        <v>7.3255000000000001E-2</v>
      </c>
      <c r="K31" s="6"/>
    </row>
    <row r="32" spans="1:11" ht="14.4" x14ac:dyDescent="0.3">
      <c r="A32" s="290" t="str">
        <f t="shared" si="3"/>
        <v>1/2000</v>
      </c>
      <c r="B32" s="279" t="s">
        <v>155</v>
      </c>
      <c r="C32" s="294">
        <v>750</v>
      </c>
      <c r="D32" s="279">
        <f t="shared" si="0"/>
        <v>28</v>
      </c>
      <c r="E32" s="279">
        <f t="shared" si="1"/>
        <v>1</v>
      </c>
      <c r="F32" s="279" t="str">
        <f t="shared" si="2"/>
        <v/>
      </c>
      <c r="G32" s="279"/>
      <c r="H32" s="286">
        <v>37347</v>
      </c>
      <c r="I32" s="291" t="s">
        <v>5952</v>
      </c>
      <c r="J32" s="288">
        <f t="shared" si="4"/>
        <v>7.5695454545454552E-2</v>
      </c>
      <c r="K32" s="6"/>
    </row>
    <row r="33" spans="1:11" ht="14.4" x14ac:dyDescent="0.3">
      <c r="A33" s="290" t="str">
        <f t="shared" si="3"/>
        <v>1/2000</v>
      </c>
      <c r="B33" s="279" t="s">
        <v>156</v>
      </c>
      <c r="C33" s="294"/>
      <c r="D33" s="279">
        <f t="shared" si="0"/>
        <v>29</v>
      </c>
      <c r="E33" s="279">
        <f t="shared" si="1"/>
        <v>1</v>
      </c>
      <c r="F33" s="279" t="str">
        <f t="shared" si="2"/>
        <v/>
      </c>
      <c r="G33" s="279"/>
      <c r="H33" s="286">
        <v>37377</v>
      </c>
      <c r="I33" s="291" t="s">
        <v>5953</v>
      </c>
      <c r="J33" s="288">
        <f t="shared" si="4"/>
        <v>9.4022727272727272E-2</v>
      </c>
      <c r="K33" s="6"/>
    </row>
    <row r="34" spans="1:11" ht="14.4" x14ac:dyDescent="0.3">
      <c r="A34" s="290" t="str">
        <f t="shared" si="3"/>
        <v>1/2000</v>
      </c>
      <c r="B34" s="279" t="s">
        <v>157</v>
      </c>
      <c r="C34" s="294"/>
      <c r="D34" s="279">
        <f t="shared" si="0"/>
        <v>30</v>
      </c>
      <c r="E34" s="279">
        <f t="shared" si="1"/>
        <v>1</v>
      </c>
      <c r="F34" s="279" t="str">
        <f t="shared" si="2"/>
        <v/>
      </c>
      <c r="G34" s="279"/>
      <c r="H34" s="286">
        <v>37408</v>
      </c>
      <c r="I34" s="291" t="s">
        <v>5954</v>
      </c>
      <c r="J34" s="288">
        <f t="shared" si="4"/>
        <v>0.136125</v>
      </c>
      <c r="K34" s="6"/>
    </row>
    <row r="35" spans="1:11" ht="14.4" x14ac:dyDescent="0.3">
      <c r="A35" s="290" t="str">
        <f t="shared" si="3"/>
        <v>1/2000</v>
      </c>
      <c r="B35" s="279" t="s">
        <v>158</v>
      </c>
      <c r="C35" s="294">
        <v>758</v>
      </c>
      <c r="D35" s="279">
        <f t="shared" si="0"/>
        <v>31</v>
      </c>
      <c r="E35" s="279">
        <f t="shared" si="1"/>
        <v>1</v>
      </c>
      <c r="F35" s="281">
        <f t="shared" ref="F35" si="5">IF(D35=(D36-1),"",IF(AND(C35="",C34="",C33=""),C32/10000,(IF(AND(C35="",C34=""),C33/10000,IF(C35="",C34/10000,C35/10000)))))</f>
        <v>7.5800000000000006E-2</v>
      </c>
      <c r="G35" s="282"/>
      <c r="H35" s="286">
        <v>37438</v>
      </c>
      <c r="I35" s="291" t="s">
        <v>5955</v>
      </c>
      <c r="J35" s="288">
        <f t="shared" si="4"/>
        <v>0.17553636363636363</v>
      </c>
      <c r="K35" s="6"/>
    </row>
    <row r="36" spans="1:11" ht="14.4" x14ac:dyDescent="0.3">
      <c r="A36" s="290" t="str">
        <f t="shared" si="3"/>
        <v>2/2000</v>
      </c>
      <c r="B36" s="279" t="s">
        <v>159</v>
      </c>
      <c r="C36" s="294">
        <v>756</v>
      </c>
      <c r="D36" s="279">
        <f t="shared" si="0"/>
        <v>1</v>
      </c>
      <c r="E36" s="279">
        <f t="shared" si="1"/>
        <v>2</v>
      </c>
      <c r="F36" s="281" t="str">
        <f t="shared" ref="F36:F99" si="6">IF(D36=(D37-1),"",IF(AND(C36="",C35="",C34=""),C33/10000,(IF(AND(C36="",C35=""),C34/10000,IF(C36="",C35/10000,C36/10000)))))</f>
        <v/>
      </c>
      <c r="G36" s="282"/>
      <c r="H36" s="286">
        <v>37469</v>
      </c>
      <c r="I36" s="291" t="s">
        <v>5956</v>
      </c>
      <c r="J36" s="288">
        <f t="shared" si="4"/>
        <v>0.19824090909090911</v>
      </c>
      <c r="K36" s="6"/>
    </row>
    <row r="37" spans="1:11" ht="14.4" x14ac:dyDescent="0.3">
      <c r="A37" s="290" t="str">
        <f t="shared" si="3"/>
        <v>2/2000</v>
      </c>
      <c r="B37" s="279" t="s">
        <v>160</v>
      </c>
      <c r="C37" s="294">
        <v>763</v>
      </c>
      <c r="D37" s="279">
        <f t="shared" si="0"/>
        <v>2</v>
      </c>
      <c r="E37" s="279">
        <f t="shared" si="1"/>
        <v>2</v>
      </c>
      <c r="F37" s="281" t="str">
        <f t="shared" si="6"/>
        <v/>
      </c>
      <c r="G37" s="282"/>
      <c r="H37" s="286">
        <v>37500</v>
      </c>
      <c r="I37" s="291" t="s">
        <v>5957</v>
      </c>
      <c r="J37" s="288">
        <f t="shared" si="4"/>
        <v>0.19395000000000001</v>
      </c>
      <c r="K37" s="6"/>
    </row>
    <row r="38" spans="1:11" ht="14.4" x14ac:dyDescent="0.3">
      <c r="A38" s="290" t="str">
        <f t="shared" si="3"/>
        <v>2/2000</v>
      </c>
      <c r="B38" s="279" t="s">
        <v>161</v>
      </c>
      <c r="C38" s="294">
        <v>772</v>
      </c>
      <c r="D38" s="279">
        <f t="shared" si="0"/>
        <v>3</v>
      </c>
      <c r="E38" s="279">
        <f t="shared" si="1"/>
        <v>2</v>
      </c>
      <c r="F38" s="281" t="str">
        <f t="shared" si="6"/>
        <v/>
      </c>
      <c r="G38" s="282"/>
      <c r="H38" s="286">
        <v>37530</v>
      </c>
      <c r="I38" s="291" t="s">
        <v>5958</v>
      </c>
      <c r="J38" s="288">
        <f t="shared" si="4"/>
        <v>0.20391818181818183</v>
      </c>
      <c r="K38" s="6"/>
    </row>
    <row r="39" spans="1:11" ht="14.4" x14ac:dyDescent="0.3">
      <c r="A39" s="290" t="str">
        <f t="shared" si="3"/>
        <v>2/2000</v>
      </c>
      <c r="B39" s="279" t="s">
        <v>162</v>
      </c>
      <c r="C39" s="294">
        <v>719</v>
      </c>
      <c r="D39" s="279">
        <f t="shared" si="0"/>
        <v>4</v>
      </c>
      <c r="E39" s="279">
        <f t="shared" si="1"/>
        <v>2</v>
      </c>
      <c r="F39" s="281" t="str">
        <f t="shared" si="6"/>
        <v/>
      </c>
      <c r="G39" s="282"/>
      <c r="H39" s="286">
        <v>37561</v>
      </c>
      <c r="I39" s="291" t="s">
        <v>5959</v>
      </c>
      <c r="J39" s="288">
        <f t="shared" si="4"/>
        <v>0.16968947368421053</v>
      </c>
      <c r="K39" s="6"/>
    </row>
    <row r="40" spans="1:11" ht="14.4" x14ac:dyDescent="0.3">
      <c r="A40" s="290" t="str">
        <f t="shared" si="3"/>
        <v>2/2000</v>
      </c>
      <c r="B40" s="279" t="s">
        <v>163</v>
      </c>
      <c r="C40" s="294"/>
      <c r="D40" s="279">
        <f t="shared" si="0"/>
        <v>5</v>
      </c>
      <c r="E40" s="279">
        <f t="shared" si="1"/>
        <v>2</v>
      </c>
      <c r="F40" s="281" t="str">
        <f t="shared" si="6"/>
        <v/>
      </c>
      <c r="G40" s="282"/>
      <c r="H40" s="286">
        <v>37591</v>
      </c>
      <c r="I40" s="291" t="s">
        <v>5960</v>
      </c>
      <c r="J40" s="288">
        <f t="shared" si="4"/>
        <v>0.1525</v>
      </c>
      <c r="K40" s="6"/>
    </row>
    <row r="41" spans="1:11" ht="14.4" x14ac:dyDescent="0.3">
      <c r="A41" s="290" t="str">
        <f t="shared" si="3"/>
        <v>2/2000</v>
      </c>
      <c r="B41" s="279" t="s">
        <v>164</v>
      </c>
      <c r="C41" s="294"/>
      <c r="D41" s="279">
        <f t="shared" si="0"/>
        <v>6</v>
      </c>
      <c r="E41" s="279">
        <f t="shared" si="1"/>
        <v>2</v>
      </c>
      <c r="F41" s="281" t="str">
        <f t="shared" si="6"/>
        <v/>
      </c>
      <c r="G41" s="282"/>
      <c r="H41" s="286">
        <v>37622</v>
      </c>
      <c r="I41" s="291" t="s">
        <v>5961</v>
      </c>
      <c r="J41" s="288">
        <f t="shared" si="4"/>
        <v>0.13244285714285714</v>
      </c>
      <c r="K41" s="6"/>
    </row>
    <row r="42" spans="1:11" ht="14.4" x14ac:dyDescent="0.3">
      <c r="A42" s="290" t="str">
        <f t="shared" si="3"/>
        <v>2/2000</v>
      </c>
      <c r="B42" s="279" t="s">
        <v>165</v>
      </c>
      <c r="C42" s="294">
        <v>691</v>
      </c>
      <c r="D42" s="279">
        <f t="shared" si="0"/>
        <v>7</v>
      </c>
      <c r="E42" s="279">
        <f t="shared" si="1"/>
        <v>2</v>
      </c>
      <c r="F42" s="281" t="str">
        <f t="shared" si="6"/>
        <v/>
      </c>
      <c r="G42" s="282"/>
      <c r="H42" s="286">
        <v>37653</v>
      </c>
      <c r="I42" s="291" t="s">
        <v>5962</v>
      </c>
      <c r="J42" s="288">
        <f t="shared" si="4"/>
        <v>0.12952105263157893</v>
      </c>
      <c r="K42" s="6"/>
    </row>
    <row r="43" spans="1:11" ht="14.4" x14ac:dyDescent="0.3">
      <c r="A43" s="290" t="str">
        <f t="shared" si="3"/>
        <v>2/2000</v>
      </c>
      <c r="B43" s="279" t="s">
        <v>166</v>
      </c>
      <c r="C43" s="294">
        <v>677</v>
      </c>
      <c r="D43" s="279">
        <f t="shared" si="0"/>
        <v>8</v>
      </c>
      <c r="E43" s="279">
        <f t="shared" si="1"/>
        <v>2</v>
      </c>
      <c r="F43" s="281" t="str">
        <f t="shared" si="6"/>
        <v/>
      </c>
      <c r="G43" s="282"/>
      <c r="H43" s="286">
        <v>37681</v>
      </c>
      <c r="I43" s="291" t="s">
        <v>5963</v>
      </c>
      <c r="J43" s="288">
        <f t="shared" si="4"/>
        <v>0.1092952380952381</v>
      </c>
      <c r="K43" s="6"/>
    </row>
    <row r="44" spans="1:11" ht="14.4" x14ac:dyDescent="0.3">
      <c r="A44" s="290" t="str">
        <f t="shared" si="3"/>
        <v>2/2000</v>
      </c>
      <c r="B44" s="279" t="s">
        <v>167</v>
      </c>
      <c r="C44" s="294">
        <v>683</v>
      </c>
      <c r="D44" s="279">
        <f t="shared" si="0"/>
        <v>9</v>
      </c>
      <c r="E44" s="279">
        <f t="shared" si="1"/>
        <v>2</v>
      </c>
      <c r="F44" s="281" t="str">
        <f t="shared" si="6"/>
        <v/>
      </c>
      <c r="G44" s="282"/>
      <c r="H44" s="286">
        <v>37712</v>
      </c>
      <c r="I44" s="291" t="s">
        <v>5964</v>
      </c>
      <c r="J44" s="288">
        <f t="shared" si="4"/>
        <v>9.01E-2</v>
      </c>
      <c r="K44" s="6"/>
    </row>
    <row r="45" spans="1:11" ht="14.4" x14ac:dyDescent="0.3">
      <c r="A45" s="290" t="str">
        <f t="shared" si="3"/>
        <v>2/2000</v>
      </c>
      <c r="B45" s="279" t="s">
        <v>168</v>
      </c>
      <c r="C45" s="294">
        <v>668</v>
      </c>
      <c r="D45" s="279">
        <f t="shared" si="0"/>
        <v>10</v>
      </c>
      <c r="E45" s="279">
        <f t="shared" si="1"/>
        <v>2</v>
      </c>
      <c r="F45" s="281" t="str">
        <f t="shared" si="6"/>
        <v/>
      </c>
      <c r="G45" s="282"/>
      <c r="H45" s="286">
        <v>37742</v>
      </c>
      <c r="I45" s="291" t="s">
        <v>5965</v>
      </c>
      <c r="J45" s="288">
        <f t="shared" si="4"/>
        <v>7.8661904761904752E-2</v>
      </c>
      <c r="K45" s="6"/>
    </row>
    <row r="46" spans="1:11" ht="14.4" x14ac:dyDescent="0.3">
      <c r="A46" s="290" t="str">
        <f t="shared" si="3"/>
        <v>2/2000</v>
      </c>
      <c r="B46" s="279" t="s">
        <v>169</v>
      </c>
      <c r="C46" s="294">
        <v>673</v>
      </c>
      <c r="D46" s="279">
        <f t="shared" si="0"/>
        <v>11</v>
      </c>
      <c r="E46" s="279">
        <f t="shared" si="1"/>
        <v>2</v>
      </c>
      <c r="F46" s="281" t="str">
        <f t="shared" si="6"/>
        <v/>
      </c>
      <c r="G46" s="282"/>
      <c r="H46" s="286">
        <v>37773</v>
      </c>
      <c r="I46" s="291" t="s">
        <v>5966</v>
      </c>
      <c r="J46" s="288">
        <f t="shared" si="4"/>
        <v>7.5476190476190488E-2</v>
      </c>
      <c r="K46" s="6"/>
    </row>
    <row r="47" spans="1:11" ht="14.4" x14ac:dyDescent="0.3">
      <c r="A47" s="290" t="str">
        <f t="shared" si="3"/>
        <v>2/2000</v>
      </c>
      <c r="B47" s="279" t="s">
        <v>170</v>
      </c>
      <c r="C47" s="294"/>
      <c r="D47" s="279">
        <f t="shared" si="0"/>
        <v>12</v>
      </c>
      <c r="E47" s="279">
        <f t="shared" si="1"/>
        <v>2</v>
      </c>
      <c r="F47" s="281" t="str">
        <f t="shared" si="6"/>
        <v/>
      </c>
      <c r="G47" s="282"/>
      <c r="H47" s="286">
        <v>37803</v>
      </c>
      <c r="I47" s="291" t="s">
        <v>5967</v>
      </c>
      <c r="J47" s="288">
        <f t="shared" si="4"/>
        <v>7.8059090909090911E-2</v>
      </c>
      <c r="K47" s="6"/>
    </row>
    <row r="48" spans="1:11" ht="14.4" x14ac:dyDescent="0.3">
      <c r="A48" s="290" t="str">
        <f t="shared" si="3"/>
        <v>2/2000</v>
      </c>
      <c r="B48" s="279" t="s">
        <v>171</v>
      </c>
      <c r="C48" s="294"/>
      <c r="D48" s="279">
        <f t="shared" si="0"/>
        <v>13</v>
      </c>
      <c r="E48" s="279">
        <f t="shared" si="1"/>
        <v>2</v>
      </c>
      <c r="F48" s="281" t="str">
        <f t="shared" si="6"/>
        <v/>
      </c>
      <c r="G48" s="282"/>
      <c r="H48" s="286">
        <v>37834</v>
      </c>
      <c r="I48" s="291" t="s">
        <v>5968</v>
      </c>
      <c r="J48" s="288">
        <f t="shared" si="4"/>
        <v>7.8028571428571433E-2</v>
      </c>
      <c r="K48" s="6"/>
    </row>
    <row r="49" spans="1:11" ht="14.4" x14ac:dyDescent="0.3">
      <c r="A49" s="290" t="str">
        <f t="shared" si="3"/>
        <v>2/2000</v>
      </c>
      <c r="B49" s="279" t="s">
        <v>172</v>
      </c>
      <c r="C49" s="294">
        <v>686</v>
      </c>
      <c r="D49" s="279">
        <f t="shared" si="0"/>
        <v>14</v>
      </c>
      <c r="E49" s="279">
        <f t="shared" si="1"/>
        <v>2</v>
      </c>
      <c r="F49" s="281" t="str">
        <f t="shared" si="6"/>
        <v/>
      </c>
      <c r="G49" s="282"/>
      <c r="H49" s="286">
        <v>37865</v>
      </c>
      <c r="I49" s="291" t="s">
        <v>5969</v>
      </c>
      <c r="J49" s="288">
        <f t="shared" si="4"/>
        <v>6.7104761904761903E-2</v>
      </c>
      <c r="K49" s="6"/>
    </row>
    <row r="50" spans="1:11" ht="14.4" x14ac:dyDescent="0.3">
      <c r="A50" s="290" t="str">
        <f t="shared" si="3"/>
        <v>2/2000</v>
      </c>
      <c r="B50" s="279" t="s">
        <v>173</v>
      </c>
      <c r="C50" s="294">
        <v>680</v>
      </c>
      <c r="D50" s="279">
        <f t="shared" si="0"/>
        <v>15</v>
      </c>
      <c r="E50" s="279">
        <f t="shared" si="1"/>
        <v>2</v>
      </c>
      <c r="F50" s="281" t="str">
        <f t="shared" si="6"/>
        <v/>
      </c>
      <c r="G50" s="282"/>
      <c r="H50" s="286">
        <v>37895</v>
      </c>
      <c r="I50" s="291" t="s">
        <v>5970</v>
      </c>
      <c r="J50" s="288">
        <f t="shared" si="4"/>
        <v>6.2818181818181815E-2</v>
      </c>
      <c r="K50" s="6"/>
    </row>
    <row r="51" spans="1:11" ht="14.4" x14ac:dyDescent="0.3">
      <c r="A51" s="290" t="str">
        <f t="shared" si="3"/>
        <v>2/2000</v>
      </c>
      <c r="B51" s="279" t="s">
        <v>174</v>
      </c>
      <c r="C51" s="294">
        <v>691</v>
      </c>
      <c r="D51" s="279">
        <f t="shared" si="0"/>
        <v>16</v>
      </c>
      <c r="E51" s="279">
        <f t="shared" si="1"/>
        <v>2</v>
      </c>
      <c r="F51" s="281" t="str">
        <f t="shared" si="6"/>
        <v/>
      </c>
      <c r="G51" s="282"/>
      <c r="H51" s="286">
        <v>37926</v>
      </c>
      <c r="I51" s="291" t="s">
        <v>5971</v>
      </c>
      <c r="J51" s="288">
        <f t="shared" si="4"/>
        <v>5.6877777777777784E-2</v>
      </c>
      <c r="K51" s="6"/>
    </row>
    <row r="52" spans="1:11" ht="14.4" x14ac:dyDescent="0.3">
      <c r="A52" s="290" t="str">
        <f t="shared" si="3"/>
        <v>2/2000</v>
      </c>
      <c r="B52" s="279" t="s">
        <v>175</v>
      </c>
      <c r="C52" s="294">
        <v>689</v>
      </c>
      <c r="D52" s="279">
        <f t="shared" si="0"/>
        <v>17</v>
      </c>
      <c r="E52" s="279">
        <f t="shared" si="1"/>
        <v>2</v>
      </c>
      <c r="F52" s="281" t="str">
        <f t="shared" si="6"/>
        <v/>
      </c>
      <c r="G52" s="282"/>
      <c r="H52" s="286">
        <v>37956</v>
      </c>
      <c r="I52" s="291" t="s">
        <v>5972</v>
      </c>
      <c r="J52" s="288">
        <f t="shared" si="4"/>
        <v>4.8918181818181819E-2</v>
      </c>
      <c r="K52" s="6"/>
    </row>
    <row r="53" spans="1:11" ht="14.4" x14ac:dyDescent="0.3">
      <c r="A53" s="290" t="str">
        <f t="shared" si="3"/>
        <v>2/2000</v>
      </c>
      <c r="B53" s="279" t="s">
        <v>176</v>
      </c>
      <c r="C53" s="294">
        <v>707</v>
      </c>
      <c r="D53" s="279">
        <f t="shared" si="0"/>
        <v>18</v>
      </c>
      <c r="E53" s="279">
        <f t="shared" si="1"/>
        <v>2</v>
      </c>
      <c r="F53" s="281" t="str">
        <f t="shared" si="6"/>
        <v/>
      </c>
      <c r="G53" s="282"/>
      <c r="H53" s="286">
        <v>37987</v>
      </c>
      <c r="I53" s="291" t="s">
        <v>5973</v>
      </c>
      <c r="J53" s="288">
        <f t="shared" si="4"/>
        <v>4.3545E-2</v>
      </c>
      <c r="K53" s="6"/>
    </row>
    <row r="54" spans="1:11" ht="14.4" x14ac:dyDescent="0.3">
      <c r="A54" s="290" t="str">
        <f t="shared" si="3"/>
        <v>2/2000</v>
      </c>
      <c r="B54" s="279" t="s">
        <v>177</v>
      </c>
      <c r="C54" s="294"/>
      <c r="D54" s="279">
        <f t="shared" si="0"/>
        <v>19</v>
      </c>
      <c r="E54" s="279">
        <f t="shared" si="1"/>
        <v>2</v>
      </c>
      <c r="F54" s="281" t="str">
        <f t="shared" si="6"/>
        <v/>
      </c>
      <c r="G54" s="282"/>
      <c r="H54" s="286">
        <v>38018</v>
      </c>
      <c r="I54" s="291" t="s">
        <v>5974</v>
      </c>
      <c r="J54" s="288">
        <f t="shared" si="4"/>
        <v>5.4663157894736844E-2</v>
      </c>
      <c r="K54" s="6"/>
    </row>
    <row r="55" spans="1:11" ht="14.4" x14ac:dyDescent="0.3">
      <c r="A55" s="290" t="str">
        <f t="shared" si="3"/>
        <v>2/2000</v>
      </c>
      <c r="B55" s="279" t="s">
        <v>178</v>
      </c>
      <c r="C55" s="294"/>
      <c r="D55" s="279">
        <f t="shared" si="0"/>
        <v>20</v>
      </c>
      <c r="E55" s="279">
        <f t="shared" si="1"/>
        <v>2</v>
      </c>
      <c r="F55" s="281" t="str">
        <f t="shared" si="6"/>
        <v/>
      </c>
      <c r="G55" s="282"/>
      <c r="H55" s="286">
        <v>38047</v>
      </c>
      <c r="I55" s="291" t="s">
        <v>5975</v>
      </c>
      <c r="J55" s="288">
        <f t="shared" si="4"/>
        <v>5.5578260869565216E-2</v>
      </c>
      <c r="K55" s="6"/>
    </row>
    <row r="56" spans="1:11" ht="14.4" x14ac:dyDescent="0.3">
      <c r="A56" s="290" t="str">
        <f t="shared" si="3"/>
        <v>2/2000</v>
      </c>
      <c r="B56" s="279" t="s">
        <v>179</v>
      </c>
      <c r="C56" s="294"/>
      <c r="D56" s="279">
        <f t="shared" si="0"/>
        <v>21</v>
      </c>
      <c r="E56" s="279">
        <f t="shared" si="1"/>
        <v>2</v>
      </c>
      <c r="F56" s="281" t="str">
        <f t="shared" si="6"/>
        <v/>
      </c>
      <c r="G56" s="282"/>
      <c r="H56" s="286">
        <v>38078</v>
      </c>
      <c r="I56" s="291" t="s">
        <v>5976</v>
      </c>
      <c r="J56" s="288">
        <f t="shared" si="4"/>
        <v>5.9433333333333338E-2</v>
      </c>
      <c r="K56" s="6"/>
    </row>
    <row r="57" spans="1:11" ht="14.4" x14ac:dyDescent="0.3">
      <c r="A57" s="290" t="str">
        <f t="shared" si="3"/>
        <v>2/2000</v>
      </c>
      <c r="B57" s="279" t="s">
        <v>180</v>
      </c>
      <c r="C57" s="294">
        <v>727</v>
      </c>
      <c r="D57" s="279">
        <f t="shared" si="0"/>
        <v>22</v>
      </c>
      <c r="E57" s="279">
        <f t="shared" si="1"/>
        <v>2</v>
      </c>
      <c r="F57" s="281" t="str">
        <f t="shared" si="6"/>
        <v/>
      </c>
      <c r="G57" s="282"/>
      <c r="H57" s="286">
        <v>38108</v>
      </c>
      <c r="I57" s="291" t="s">
        <v>5977</v>
      </c>
      <c r="J57" s="288">
        <f t="shared" si="4"/>
        <v>7.2745000000000004E-2</v>
      </c>
      <c r="K57" s="6"/>
    </row>
    <row r="58" spans="1:11" ht="14.4" x14ac:dyDescent="0.3">
      <c r="A58" s="290" t="str">
        <f t="shared" si="3"/>
        <v>2/2000</v>
      </c>
      <c r="B58" s="279" t="s">
        <v>181</v>
      </c>
      <c r="C58" s="294">
        <v>699</v>
      </c>
      <c r="D58" s="279">
        <f t="shared" si="0"/>
        <v>23</v>
      </c>
      <c r="E58" s="279">
        <f t="shared" si="1"/>
        <v>2</v>
      </c>
      <c r="F58" s="281" t="str">
        <f t="shared" si="6"/>
        <v/>
      </c>
      <c r="G58" s="282"/>
      <c r="H58" s="286">
        <v>38139</v>
      </c>
      <c r="I58" s="291" t="s">
        <v>5978</v>
      </c>
      <c r="J58" s="288">
        <f t="shared" si="4"/>
        <v>6.6854545454545444E-2</v>
      </c>
      <c r="K58" s="6"/>
    </row>
    <row r="59" spans="1:11" ht="14.4" x14ac:dyDescent="0.3">
      <c r="A59" s="290" t="str">
        <f t="shared" si="3"/>
        <v>2/2000</v>
      </c>
      <c r="B59" s="279" t="s">
        <v>182</v>
      </c>
      <c r="C59" s="294">
        <v>716</v>
      </c>
      <c r="D59" s="279">
        <f t="shared" si="0"/>
        <v>24</v>
      </c>
      <c r="E59" s="279">
        <f t="shared" si="1"/>
        <v>2</v>
      </c>
      <c r="F59" s="281" t="str">
        <f t="shared" si="6"/>
        <v/>
      </c>
      <c r="G59" s="282"/>
      <c r="H59" s="286">
        <v>38169</v>
      </c>
      <c r="I59" s="291" t="s">
        <v>5979</v>
      </c>
      <c r="J59" s="288">
        <f t="shared" si="4"/>
        <v>6.1466666666666663E-2</v>
      </c>
      <c r="K59" s="6"/>
    </row>
    <row r="60" spans="1:11" ht="14.4" x14ac:dyDescent="0.3">
      <c r="A60" s="290" t="str">
        <f t="shared" si="3"/>
        <v>2/2000</v>
      </c>
      <c r="B60" s="279" t="s">
        <v>183</v>
      </c>
      <c r="C60" s="294">
        <v>702</v>
      </c>
      <c r="D60" s="279">
        <f t="shared" si="0"/>
        <v>25</v>
      </c>
      <c r="E60" s="279">
        <f t="shared" si="1"/>
        <v>2</v>
      </c>
      <c r="F60" s="281" t="str">
        <f t="shared" si="6"/>
        <v/>
      </c>
      <c r="G60" s="282"/>
      <c r="H60" s="286">
        <v>38200</v>
      </c>
      <c r="I60" s="291" t="s">
        <v>5980</v>
      </c>
      <c r="J60" s="288">
        <f t="shared" si="4"/>
        <v>5.5831818181818184E-2</v>
      </c>
      <c r="K60" s="6"/>
    </row>
    <row r="61" spans="1:11" ht="14.4" x14ac:dyDescent="0.3">
      <c r="A61" s="290" t="str">
        <f t="shared" si="3"/>
        <v>2/2000</v>
      </c>
      <c r="B61" s="279" t="s">
        <v>184</v>
      </c>
      <c r="C61" s="294"/>
      <c r="D61" s="279">
        <f t="shared" si="0"/>
        <v>26</v>
      </c>
      <c r="E61" s="279">
        <f t="shared" si="1"/>
        <v>2</v>
      </c>
      <c r="F61" s="281" t="str">
        <f t="shared" si="6"/>
        <v/>
      </c>
      <c r="G61" s="282"/>
      <c r="H61" s="286">
        <v>38231</v>
      </c>
      <c r="I61" s="291" t="s">
        <v>5981</v>
      </c>
      <c r="J61" s="288">
        <f t="shared" si="4"/>
        <v>4.8780952380952376E-2</v>
      </c>
      <c r="K61" s="6"/>
    </row>
    <row r="62" spans="1:11" ht="14.4" x14ac:dyDescent="0.3">
      <c r="A62" s="290" t="str">
        <f t="shared" si="3"/>
        <v>2/2000</v>
      </c>
      <c r="B62" s="279" t="s">
        <v>185</v>
      </c>
      <c r="C62" s="294"/>
      <c r="D62" s="279">
        <f t="shared" si="0"/>
        <v>27</v>
      </c>
      <c r="E62" s="279">
        <f t="shared" si="1"/>
        <v>2</v>
      </c>
      <c r="F62" s="281" t="str">
        <f t="shared" si="6"/>
        <v/>
      </c>
      <c r="G62" s="282"/>
      <c r="H62" s="286">
        <v>38261</v>
      </c>
      <c r="I62" s="291" t="s">
        <v>5982</v>
      </c>
      <c r="J62" s="288">
        <f t="shared" si="4"/>
        <v>4.7019999999999999E-2</v>
      </c>
      <c r="K62" s="6"/>
    </row>
    <row r="63" spans="1:11" ht="14.4" x14ac:dyDescent="0.3">
      <c r="A63" s="290" t="str">
        <f t="shared" si="3"/>
        <v>2/2000</v>
      </c>
      <c r="B63" s="279" t="s">
        <v>186</v>
      </c>
      <c r="C63" s="294">
        <v>694</v>
      </c>
      <c r="D63" s="279">
        <f t="shared" si="0"/>
        <v>28</v>
      </c>
      <c r="E63" s="279">
        <f t="shared" si="1"/>
        <v>2</v>
      </c>
      <c r="F63" s="281" t="str">
        <f t="shared" si="6"/>
        <v/>
      </c>
      <c r="G63" s="282"/>
      <c r="H63" s="286">
        <v>38292</v>
      </c>
      <c r="I63" s="291" t="s">
        <v>5983</v>
      </c>
      <c r="J63" s="288">
        <f t="shared" si="4"/>
        <v>4.3900000000000002E-2</v>
      </c>
      <c r="K63" s="6"/>
    </row>
    <row r="64" spans="1:11" ht="14.4" x14ac:dyDescent="0.3">
      <c r="A64" s="290" t="str">
        <f t="shared" si="3"/>
        <v>2/2000</v>
      </c>
      <c r="B64" s="279" t="s">
        <v>187</v>
      </c>
      <c r="C64" s="294">
        <v>688</v>
      </c>
      <c r="D64" s="279">
        <f t="shared" si="0"/>
        <v>29</v>
      </c>
      <c r="E64" s="279">
        <f t="shared" si="1"/>
        <v>2</v>
      </c>
      <c r="F64" s="281">
        <f>IF(D64=(D65-1),"",IF(AND(C64="",C63="",C62=""),C61/10000,(IF(AND(C64="",C63=""),C62/10000,IF(C64="",C63/10000,C64/10000)))))</f>
        <v>6.88E-2</v>
      </c>
      <c r="G64" s="282"/>
      <c r="H64" s="286">
        <v>38322</v>
      </c>
      <c r="I64" s="291" t="s">
        <v>5984</v>
      </c>
      <c r="J64" s="288">
        <f t="shared" si="4"/>
        <v>3.9849999999999997E-2</v>
      </c>
      <c r="K64" s="6"/>
    </row>
    <row r="65" spans="1:11" ht="14.4" x14ac:dyDescent="0.3">
      <c r="A65" s="290" t="str">
        <f t="shared" si="3"/>
        <v>3/2000</v>
      </c>
      <c r="B65" s="279" t="s">
        <v>188</v>
      </c>
      <c r="C65" s="294">
        <v>685</v>
      </c>
      <c r="D65" s="279">
        <f t="shared" si="0"/>
        <v>1</v>
      </c>
      <c r="E65" s="279">
        <f t="shared" si="1"/>
        <v>3</v>
      </c>
      <c r="F65" s="281" t="str">
        <f t="shared" si="6"/>
        <v/>
      </c>
      <c r="G65" s="282"/>
      <c r="H65" s="286">
        <v>38353</v>
      </c>
      <c r="I65" s="291" t="s">
        <v>5985</v>
      </c>
      <c r="J65" s="288">
        <f t="shared" si="4"/>
        <v>4.2174999999999997E-2</v>
      </c>
      <c r="K65" s="6"/>
    </row>
    <row r="66" spans="1:11" ht="14.4" x14ac:dyDescent="0.3">
      <c r="A66" s="290" t="str">
        <f t="shared" si="3"/>
        <v>3/2000</v>
      </c>
      <c r="B66" s="279" t="s">
        <v>189</v>
      </c>
      <c r="C66" s="294">
        <v>665</v>
      </c>
      <c r="D66" s="279">
        <f t="shared" si="0"/>
        <v>2</v>
      </c>
      <c r="E66" s="279">
        <f t="shared" si="1"/>
        <v>3</v>
      </c>
      <c r="F66" s="281" t="str">
        <f t="shared" si="6"/>
        <v/>
      </c>
      <c r="G66" s="282"/>
      <c r="H66" s="286">
        <v>38384</v>
      </c>
      <c r="I66" s="291" t="s">
        <v>5986</v>
      </c>
      <c r="J66" s="288">
        <f t="shared" si="4"/>
        <v>4.0563157894736843E-2</v>
      </c>
      <c r="K66" s="6"/>
    </row>
    <row r="67" spans="1:11" ht="14.4" x14ac:dyDescent="0.3">
      <c r="A67" s="290" t="str">
        <f t="shared" si="3"/>
        <v>3/2000</v>
      </c>
      <c r="B67" s="279" t="s">
        <v>190</v>
      </c>
      <c r="C67" s="294">
        <v>647</v>
      </c>
      <c r="D67" s="279">
        <f t="shared" si="0"/>
        <v>3</v>
      </c>
      <c r="E67" s="279">
        <f t="shared" si="1"/>
        <v>3</v>
      </c>
      <c r="F67" s="281" t="str">
        <f t="shared" si="6"/>
        <v/>
      </c>
      <c r="G67" s="282"/>
      <c r="H67" s="286">
        <v>38412</v>
      </c>
      <c r="I67" s="291" t="s">
        <v>5987</v>
      </c>
      <c r="J67" s="288">
        <f t="shared" si="4"/>
        <v>4.2250000000000003E-2</v>
      </c>
      <c r="K67" s="6"/>
    </row>
    <row r="68" spans="1:11" ht="14.4" x14ac:dyDescent="0.3">
      <c r="A68" s="290" t="str">
        <f t="shared" si="3"/>
        <v>3/2000</v>
      </c>
      <c r="B68" s="279" t="s">
        <v>191</v>
      </c>
      <c r="C68" s="294"/>
      <c r="D68" s="279">
        <f t="shared" si="0"/>
        <v>4</v>
      </c>
      <c r="E68" s="279">
        <f t="shared" si="1"/>
        <v>3</v>
      </c>
      <c r="F68" s="281" t="str">
        <f t="shared" si="6"/>
        <v/>
      </c>
      <c r="G68" s="282"/>
      <c r="H68" s="286">
        <v>38443</v>
      </c>
      <c r="I68" s="291" t="s">
        <v>5988</v>
      </c>
      <c r="J68" s="288">
        <f t="shared" si="4"/>
        <v>4.5509523809523805E-2</v>
      </c>
      <c r="K68" s="6"/>
    </row>
    <row r="69" spans="1:11" ht="14.4" x14ac:dyDescent="0.3">
      <c r="A69" s="290" t="str">
        <f t="shared" si="3"/>
        <v>3/2000</v>
      </c>
      <c r="B69" s="279" t="s">
        <v>192</v>
      </c>
      <c r="C69" s="294"/>
      <c r="D69" s="279">
        <f t="shared" si="0"/>
        <v>5</v>
      </c>
      <c r="E69" s="279">
        <f t="shared" si="1"/>
        <v>3</v>
      </c>
      <c r="F69" s="281" t="str">
        <f t="shared" si="6"/>
        <v/>
      </c>
      <c r="G69" s="282"/>
      <c r="H69" s="286">
        <v>38473</v>
      </c>
      <c r="I69" s="291" t="s">
        <v>5989</v>
      </c>
      <c r="J69" s="288">
        <f t="shared" si="4"/>
        <v>4.3704761904761906E-2</v>
      </c>
      <c r="K69" s="6"/>
    </row>
    <row r="70" spans="1:11" ht="14.4" x14ac:dyDescent="0.3">
      <c r="A70" s="290" t="str">
        <f t="shared" ref="A70:A133" si="7">CONCATENATE(MONTH(B70),"/",YEAR(B70))</f>
        <v>3/2000</v>
      </c>
      <c r="B70" s="279" t="s">
        <v>193</v>
      </c>
      <c r="C70" s="294">
        <v>646</v>
      </c>
      <c r="D70" s="279">
        <f t="shared" si="0"/>
        <v>6</v>
      </c>
      <c r="E70" s="279">
        <f t="shared" si="1"/>
        <v>3</v>
      </c>
      <c r="F70" s="281" t="str">
        <f t="shared" si="6"/>
        <v/>
      </c>
      <c r="G70" s="282"/>
      <c r="H70" s="286">
        <v>38504</v>
      </c>
      <c r="I70" s="291" t="s">
        <v>5990</v>
      </c>
      <c r="J70" s="288">
        <f t="shared" ref="J70:J133" si="8">AVERAGEIF($A$5:$A$100000,I70,$C$5:$C$100000)/10000</f>
        <v>4.2263636363636364E-2</v>
      </c>
      <c r="K70" s="6"/>
    </row>
    <row r="71" spans="1:11" ht="14.4" x14ac:dyDescent="0.3">
      <c r="A71" s="290" t="str">
        <f t="shared" si="7"/>
        <v>3/2000</v>
      </c>
      <c r="B71" s="279" t="s">
        <v>194</v>
      </c>
      <c r="C71" s="294">
        <v>638</v>
      </c>
      <c r="D71" s="279">
        <f t="shared" si="0"/>
        <v>7</v>
      </c>
      <c r="E71" s="279">
        <f t="shared" si="1"/>
        <v>3</v>
      </c>
      <c r="F71" s="281" t="str">
        <f t="shared" si="6"/>
        <v/>
      </c>
      <c r="G71" s="282"/>
      <c r="H71" s="286">
        <v>38534</v>
      </c>
      <c r="I71" s="291" t="s">
        <v>5991</v>
      </c>
      <c r="J71" s="288">
        <f t="shared" si="8"/>
        <v>4.0889999999999996E-2</v>
      </c>
      <c r="K71" s="6"/>
    </row>
    <row r="72" spans="1:11" ht="14.4" x14ac:dyDescent="0.3">
      <c r="A72" s="290" t="str">
        <f t="shared" si="7"/>
        <v>3/2000</v>
      </c>
      <c r="B72" s="279" t="s">
        <v>195</v>
      </c>
      <c r="C72" s="294">
        <v>638</v>
      </c>
      <c r="D72" s="279">
        <f t="shared" si="0"/>
        <v>8</v>
      </c>
      <c r="E72" s="279">
        <f t="shared" si="1"/>
        <v>3</v>
      </c>
      <c r="F72" s="281" t="str">
        <f t="shared" si="6"/>
        <v/>
      </c>
      <c r="G72" s="282"/>
      <c r="H72" s="286">
        <v>38565</v>
      </c>
      <c r="I72" s="291" t="s">
        <v>5992</v>
      </c>
      <c r="J72" s="288">
        <f t="shared" si="8"/>
        <v>4.013478260869565E-2</v>
      </c>
      <c r="K72" s="6"/>
    </row>
    <row r="73" spans="1:11" ht="14.4" x14ac:dyDescent="0.3">
      <c r="A73" s="290" t="str">
        <f t="shared" si="7"/>
        <v>3/2000</v>
      </c>
      <c r="B73" s="279" t="s">
        <v>196</v>
      </c>
      <c r="C73" s="294">
        <v>638</v>
      </c>
      <c r="D73" s="279">
        <f t="shared" si="0"/>
        <v>9</v>
      </c>
      <c r="E73" s="279">
        <f t="shared" si="1"/>
        <v>3</v>
      </c>
      <c r="F73" s="281" t="str">
        <f t="shared" si="6"/>
        <v/>
      </c>
      <c r="G73" s="282"/>
      <c r="H73" s="286">
        <v>38596</v>
      </c>
      <c r="I73" s="291" t="s">
        <v>5993</v>
      </c>
      <c r="J73" s="288">
        <f t="shared" si="8"/>
        <v>3.7457142857142856E-2</v>
      </c>
      <c r="K73" s="6"/>
    </row>
    <row r="74" spans="1:11" ht="14.4" x14ac:dyDescent="0.3">
      <c r="A74" s="290" t="str">
        <f t="shared" si="7"/>
        <v>3/2000</v>
      </c>
      <c r="B74" s="279" t="s">
        <v>197</v>
      </c>
      <c r="C74" s="294">
        <v>643</v>
      </c>
      <c r="D74" s="279">
        <f t="shared" si="0"/>
        <v>10</v>
      </c>
      <c r="E74" s="279">
        <f t="shared" si="1"/>
        <v>3</v>
      </c>
      <c r="F74" s="281" t="str">
        <f t="shared" si="6"/>
        <v/>
      </c>
      <c r="G74" s="282"/>
      <c r="H74" s="286">
        <v>38626</v>
      </c>
      <c r="I74" s="291" t="s">
        <v>5994</v>
      </c>
      <c r="J74" s="288">
        <f t="shared" si="8"/>
        <v>3.7170000000000002E-2</v>
      </c>
      <c r="K74" s="6"/>
    </row>
    <row r="75" spans="1:11" ht="14.4" x14ac:dyDescent="0.3">
      <c r="A75" s="290" t="str">
        <f t="shared" si="7"/>
        <v>3/2000</v>
      </c>
      <c r="B75" s="279" t="s">
        <v>198</v>
      </c>
      <c r="C75" s="294"/>
      <c r="D75" s="279">
        <f t="shared" si="0"/>
        <v>11</v>
      </c>
      <c r="E75" s="279">
        <f t="shared" si="1"/>
        <v>3</v>
      </c>
      <c r="F75" s="281" t="str">
        <f t="shared" si="6"/>
        <v/>
      </c>
      <c r="G75" s="282"/>
      <c r="H75" s="286">
        <v>38657</v>
      </c>
      <c r="I75" s="291" t="s">
        <v>5995</v>
      </c>
      <c r="J75" s="288">
        <f t="shared" si="8"/>
        <v>3.4935000000000001E-2</v>
      </c>
      <c r="K75" s="6"/>
    </row>
    <row r="76" spans="1:11" ht="14.4" x14ac:dyDescent="0.3">
      <c r="A76" s="290" t="str">
        <f t="shared" si="7"/>
        <v>3/2000</v>
      </c>
      <c r="B76" s="279" t="s">
        <v>199</v>
      </c>
      <c r="C76" s="294"/>
      <c r="D76" s="279">
        <f t="shared" si="0"/>
        <v>12</v>
      </c>
      <c r="E76" s="279">
        <f t="shared" si="1"/>
        <v>3</v>
      </c>
      <c r="F76" s="281" t="str">
        <f t="shared" si="6"/>
        <v/>
      </c>
      <c r="G76" s="282"/>
      <c r="H76" s="286">
        <v>38687</v>
      </c>
      <c r="I76" s="291" t="s">
        <v>5996</v>
      </c>
      <c r="J76" s="288">
        <f t="shared" si="8"/>
        <v>3.1404761904761901E-2</v>
      </c>
      <c r="K76" s="6"/>
    </row>
    <row r="77" spans="1:11" ht="14.4" x14ac:dyDescent="0.3">
      <c r="A77" s="290" t="str">
        <f t="shared" si="7"/>
        <v>3/2000</v>
      </c>
      <c r="B77" s="279" t="s">
        <v>200</v>
      </c>
      <c r="C77" s="294">
        <v>663</v>
      </c>
      <c r="D77" s="279">
        <f t="shared" si="0"/>
        <v>13</v>
      </c>
      <c r="E77" s="279">
        <f t="shared" si="1"/>
        <v>3</v>
      </c>
      <c r="F77" s="281" t="str">
        <f t="shared" si="6"/>
        <v/>
      </c>
      <c r="G77" s="282"/>
      <c r="H77" s="286">
        <v>38718</v>
      </c>
      <c r="I77" s="291" t="s">
        <v>5997</v>
      </c>
      <c r="J77" s="288">
        <f t="shared" si="8"/>
        <v>2.8094999999999998E-2</v>
      </c>
      <c r="K77" s="6"/>
    </row>
    <row r="78" spans="1:11" ht="14.4" x14ac:dyDescent="0.3">
      <c r="A78" s="290" t="str">
        <f t="shared" si="7"/>
        <v>3/2000</v>
      </c>
      <c r="B78" s="279" t="s">
        <v>201</v>
      </c>
      <c r="C78" s="294">
        <v>663</v>
      </c>
      <c r="D78" s="279">
        <f t="shared" si="0"/>
        <v>14</v>
      </c>
      <c r="E78" s="279">
        <f t="shared" si="1"/>
        <v>3</v>
      </c>
      <c r="F78" s="281" t="str">
        <f t="shared" si="6"/>
        <v/>
      </c>
      <c r="G78" s="282"/>
      <c r="H78" s="286">
        <v>38749</v>
      </c>
      <c r="I78" s="291" t="s">
        <v>5998</v>
      </c>
      <c r="J78" s="288">
        <f t="shared" si="8"/>
        <v>2.391578947368421E-2</v>
      </c>
      <c r="K78" s="6"/>
    </row>
    <row r="79" spans="1:11" ht="14.4" x14ac:dyDescent="0.3">
      <c r="A79" s="290" t="str">
        <f t="shared" si="7"/>
        <v>3/2000</v>
      </c>
      <c r="B79" s="279" t="s">
        <v>202</v>
      </c>
      <c r="C79" s="294">
        <v>680</v>
      </c>
      <c r="D79" s="279">
        <f t="shared" si="0"/>
        <v>15</v>
      </c>
      <c r="E79" s="279">
        <f t="shared" si="1"/>
        <v>3</v>
      </c>
      <c r="F79" s="281" t="str">
        <f t="shared" si="6"/>
        <v/>
      </c>
      <c r="G79" s="282"/>
      <c r="H79" s="286">
        <v>38777</v>
      </c>
      <c r="I79" s="291" t="s">
        <v>5999</v>
      </c>
      <c r="J79" s="288">
        <f t="shared" si="8"/>
        <v>2.2939130434782608E-2</v>
      </c>
      <c r="K79" s="6"/>
    </row>
    <row r="80" spans="1:11" ht="14.4" x14ac:dyDescent="0.3">
      <c r="A80" s="290" t="str">
        <f t="shared" si="7"/>
        <v>3/2000</v>
      </c>
      <c r="B80" s="279" t="s">
        <v>203</v>
      </c>
      <c r="C80" s="294">
        <v>665</v>
      </c>
      <c r="D80" s="279">
        <f t="shared" si="0"/>
        <v>16</v>
      </c>
      <c r="E80" s="279">
        <f t="shared" si="1"/>
        <v>3</v>
      </c>
      <c r="F80" s="281" t="str">
        <f t="shared" si="6"/>
        <v/>
      </c>
      <c r="G80" s="282"/>
      <c r="H80" s="286">
        <v>38808</v>
      </c>
      <c r="I80" s="291" t="s">
        <v>6000</v>
      </c>
      <c r="J80" s="288">
        <f t="shared" si="8"/>
        <v>2.3400000000000001E-2</v>
      </c>
      <c r="K80" s="6"/>
    </row>
    <row r="81" spans="1:11" ht="14.4" x14ac:dyDescent="0.3">
      <c r="A81" s="290" t="str">
        <f t="shared" si="7"/>
        <v>3/2000</v>
      </c>
      <c r="B81" s="279" t="s">
        <v>204</v>
      </c>
      <c r="C81" s="294">
        <v>657</v>
      </c>
      <c r="D81" s="279">
        <f t="shared" si="0"/>
        <v>17</v>
      </c>
      <c r="E81" s="279">
        <f t="shared" si="1"/>
        <v>3</v>
      </c>
      <c r="F81" s="281" t="str">
        <f t="shared" si="6"/>
        <v/>
      </c>
      <c r="G81" s="282"/>
      <c r="H81" s="286">
        <v>38838</v>
      </c>
      <c r="I81" s="291" t="s">
        <v>6001</v>
      </c>
      <c r="J81" s="288">
        <f t="shared" si="8"/>
        <v>2.4504545454545452E-2</v>
      </c>
      <c r="K81" s="6"/>
    </row>
    <row r="82" spans="1:11" ht="14.4" x14ac:dyDescent="0.3">
      <c r="A82" s="290" t="str">
        <f t="shared" si="7"/>
        <v>3/2000</v>
      </c>
      <c r="B82" s="279" t="s">
        <v>205</v>
      </c>
      <c r="C82" s="294"/>
      <c r="D82" s="279">
        <f t="shared" si="0"/>
        <v>18</v>
      </c>
      <c r="E82" s="279">
        <f t="shared" si="1"/>
        <v>3</v>
      </c>
      <c r="F82" s="281" t="str">
        <f t="shared" si="6"/>
        <v/>
      </c>
      <c r="G82" s="282"/>
      <c r="H82" s="286">
        <v>38869</v>
      </c>
      <c r="I82" s="291" t="s">
        <v>6002</v>
      </c>
      <c r="J82" s="288">
        <f t="shared" si="8"/>
        <v>2.6213636363636363E-2</v>
      </c>
      <c r="K82" s="6"/>
    </row>
    <row r="83" spans="1:11" ht="14.4" x14ac:dyDescent="0.3">
      <c r="A83" s="290" t="str">
        <f t="shared" si="7"/>
        <v>3/2000</v>
      </c>
      <c r="B83" s="279" t="s">
        <v>206</v>
      </c>
      <c r="C83" s="294"/>
      <c r="D83" s="279">
        <f t="shared" si="0"/>
        <v>19</v>
      </c>
      <c r="E83" s="279">
        <f t="shared" si="1"/>
        <v>3</v>
      </c>
      <c r="F83" s="281" t="str">
        <f t="shared" si="6"/>
        <v/>
      </c>
      <c r="G83" s="282"/>
      <c r="H83" s="286">
        <v>38899</v>
      </c>
      <c r="I83" s="291" t="s">
        <v>6003</v>
      </c>
      <c r="J83" s="288">
        <f t="shared" si="8"/>
        <v>2.392E-2</v>
      </c>
      <c r="K83" s="6"/>
    </row>
    <row r="84" spans="1:11" ht="14.4" x14ac:dyDescent="0.3">
      <c r="A84" s="290" t="str">
        <f t="shared" si="7"/>
        <v>3/2000</v>
      </c>
      <c r="B84" s="279" t="s">
        <v>207</v>
      </c>
      <c r="C84" s="294">
        <v>658</v>
      </c>
      <c r="D84" s="279">
        <f t="shared" si="0"/>
        <v>20</v>
      </c>
      <c r="E84" s="279">
        <f t="shared" si="1"/>
        <v>3</v>
      </c>
      <c r="F84" s="281" t="str">
        <f t="shared" si="6"/>
        <v/>
      </c>
      <c r="G84" s="282"/>
      <c r="H84" s="286">
        <v>38930</v>
      </c>
      <c r="I84" s="291" t="s">
        <v>6004</v>
      </c>
      <c r="J84" s="288">
        <f t="shared" si="8"/>
        <v>2.1817391304347827E-2</v>
      </c>
      <c r="K84" s="6"/>
    </row>
    <row r="85" spans="1:11" ht="14.4" x14ac:dyDescent="0.3">
      <c r="A85" s="290" t="str">
        <f t="shared" si="7"/>
        <v>3/2000</v>
      </c>
      <c r="B85" s="279" t="s">
        <v>208</v>
      </c>
      <c r="C85" s="294">
        <v>651</v>
      </c>
      <c r="D85" s="279">
        <f t="shared" si="0"/>
        <v>21</v>
      </c>
      <c r="E85" s="279">
        <f t="shared" si="1"/>
        <v>3</v>
      </c>
      <c r="F85" s="281" t="str">
        <f t="shared" si="6"/>
        <v/>
      </c>
      <c r="G85" s="282"/>
      <c r="H85" s="286">
        <v>38961</v>
      </c>
      <c r="I85" s="291" t="s">
        <v>6005</v>
      </c>
      <c r="J85" s="288">
        <f t="shared" si="8"/>
        <v>2.2919999999999999E-2</v>
      </c>
      <c r="K85" s="6"/>
    </row>
    <row r="86" spans="1:11" ht="14.4" x14ac:dyDescent="0.3">
      <c r="A86" s="290" t="str">
        <f t="shared" si="7"/>
        <v>3/2000</v>
      </c>
      <c r="B86" s="279" t="s">
        <v>209</v>
      </c>
      <c r="C86" s="294">
        <v>633</v>
      </c>
      <c r="D86" s="279">
        <f t="shared" si="0"/>
        <v>22</v>
      </c>
      <c r="E86" s="279">
        <f t="shared" si="1"/>
        <v>3</v>
      </c>
      <c r="F86" s="281" t="str">
        <f t="shared" si="6"/>
        <v/>
      </c>
      <c r="G86" s="282"/>
      <c r="H86" s="286">
        <v>38991</v>
      </c>
      <c r="I86" s="291" t="s">
        <v>6006</v>
      </c>
      <c r="J86" s="288">
        <f t="shared" si="8"/>
        <v>2.1747619047619047E-2</v>
      </c>
      <c r="K86" s="6"/>
    </row>
    <row r="87" spans="1:11" ht="14.4" x14ac:dyDescent="0.3">
      <c r="A87" s="290" t="str">
        <f t="shared" si="7"/>
        <v>3/2000</v>
      </c>
      <c r="B87" s="279" t="s">
        <v>210</v>
      </c>
      <c r="C87" s="294">
        <v>650</v>
      </c>
      <c r="D87" s="279">
        <f t="shared" si="0"/>
        <v>23</v>
      </c>
      <c r="E87" s="279">
        <f t="shared" si="1"/>
        <v>3</v>
      </c>
      <c r="F87" s="281" t="str">
        <f t="shared" si="6"/>
        <v/>
      </c>
      <c r="G87" s="282"/>
      <c r="H87" s="286">
        <v>39022</v>
      </c>
      <c r="I87" s="291" t="s">
        <v>6007</v>
      </c>
      <c r="J87" s="288">
        <f t="shared" si="8"/>
        <v>2.1985714285714286E-2</v>
      </c>
      <c r="K87" s="6"/>
    </row>
    <row r="88" spans="1:11" ht="14.4" x14ac:dyDescent="0.3">
      <c r="A88" s="290" t="str">
        <f t="shared" si="7"/>
        <v>3/2000</v>
      </c>
      <c r="B88" s="279" t="s">
        <v>211</v>
      </c>
      <c r="C88" s="294">
        <v>633</v>
      </c>
      <c r="D88" s="279">
        <f t="shared" si="0"/>
        <v>24</v>
      </c>
      <c r="E88" s="279">
        <f t="shared" si="1"/>
        <v>3</v>
      </c>
      <c r="F88" s="281" t="str">
        <f t="shared" si="6"/>
        <v/>
      </c>
      <c r="G88" s="282"/>
      <c r="H88" s="286">
        <v>39052</v>
      </c>
      <c r="I88" s="291" t="s">
        <v>6008</v>
      </c>
      <c r="J88" s="288">
        <f t="shared" si="8"/>
        <v>2.0650000000000002E-2</v>
      </c>
      <c r="K88" s="6"/>
    </row>
    <row r="89" spans="1:11" ht="14.4" x14ac:dyDescent="0.3">
      <c r="A89" s="290" t="str">
        <f t="shared" si="7"/>
        <v>3/2000</v>
      </c>
      <c r="B89" s="279" t="s">
        <v>212</v>
      </c>
      <c r="C89" s="294"/>
      <c r="D89" s="279">
        <f t="shared" si="0"/>
        <v>25</v>
      </c>
      <c r="E89" s="279">
        <f t="shared" si="1"/>
        <v>3</v>
      </c>
      <c r="F89" s="281" t="str">
        <f t="shared" si="6"/>
        <v/>
      </c>
      <c r="G89" s="282"/>
      <c r="H89" s="286">
        <v>39083</v>
      </c>
      <c r="I89" s="291" t="s">
        <v>6009</v>
      </c>
      <c r="J89" s="288">
        <f t="shared" si="8"/>
        <v>1.9157142857142859E-2</v>
      </c>
      <c r="K89" s="6"/>
    </row>
    <row r="90" spans="1:11" ht="14.4" x14ac:dyDescent="0.3">
      <c r="A90" s="290" t="str">
        <f t="shared" si="7"/>
        <v>3/2000</v>
      </c>
      <c r="B90" s="279" t="s">
        <v>213</v>
      </c>
      <c r="C90" s="294"/>
      <c r="D90" s="279">
        <f t="shared" si="0"/>
        <v>26</v>
      </c>
      <c r="E90" s="279">
        <f t="shared" si="1"/>
        <v>3</v>
      </c>
      <c r="F90" s="281" t="str">
        <f t="shared" si="6"/>
        <v/>
      </c>
      <c r="G90" s="282"/>
      <c r="H90" s="286">
        <v>39114</v>
      </c>
      <c r="I90" s="291" t="s">
        <v>6010</v>
      </c>
      <c r="J90" s="288">
        <f t="shared" si="8"/>
        <v>1.8321052631578946E-2</v>
      </c>
      <c r="K90" s="6">
        <f>J90-Variáveis!L13</f>
        <v>0</v>
      </c>
    </row>
    <row r="91" spans="1:11" ht="14.4" x14ac:dyDescent="0.3">
      <c r="A91" s="290" t="str">
        <f t="shared" si="7"/>
        <v>3/2000</v>
      </c>
      <c r="B91" s="279" t="s">
        <v>214</v>
      </c>
      <c r="C91" s="294">
        <v>630</v>
      </c>
      <c r="D91" s="279">
        <f t="shared" si="0"/>
        <v>27</v>
      </c>
      <c r="E91" s="279">
        <f t="shared" si="1"/>
        <v>3</v>
      </c>
      <c r="F91" s="281" t="str">
        <f t="shared" si="6"/>
        <v/>
      </c>
      <c r="G91" s="282"/>
      <c r="H91" s="286">
        <v>39142</v>
      </c>
      <c r="I91" s="291" t="s">
        <v>6011</v>
      </c>
      <c r="J91" s="288">
        <f t="shared" si="8"/>
        <v>1.8663636363636361E-2</v>
      </c>
      <c r="K91" s="6">
        <f>J91-Variáveis!L14</f>
        <v>0</v>
      </c>
    </row>
    <row r="92" spans="1:11" ht="14.4" x14ac:dyDescent="0.3">
      <c r="A92" s="290" t="str">
        <f t="shared" si="7"/>
        <v>3/2000</v>
      </c>
      <c r="B92" s="279" t="s">
        <v>215</v>
      </c>
      <c r="C92" s="294">
        <v>632</v>
      </c>
      <c r="D92" s="279">
        <f t="shared" si="0"/>
        <v>28</v>
      </c>
      <c r="E92" s="279">
        <f t="shared" si="1"/>
        <v>3</v>
      </c>
      <c r="F92" s="281" t="str">
        <f t="shared" si="6"/>
        <v/>
      </c>
      <c r="G92" s="282"/>
      <c r="H92" s="286">
        <v>39173</v>
      </c>
      <c r="I92" s="291" t="s">
        <v>6012</v>
      </c>
      <c r="J92" s="288">
        <f t="shared" si="8"/>
        <v>1.5469999999999999E-2</v>
      </c>
      <c r="K92" s="6">
        <f>J92-Variáveis!L15</f>
        <v>0</v>
      </c>
    </row>
    <row r="93" spans="1:11" ht="14.4" x14ac:dyDescent="0.3">
      <c r="A93" s="290" t="str">
        <f t="shared" si="7"/>
        <v>3/2000</v>
      </c>
      <c r="B93" s="279" t="s">
        <v>216</v>
      </c>
      <c r="C93" s="294">
        <v>643</v>
      </c>
      <c r="D93" s="279">
        <f t="shared" si="0"/>
        <v>29</v>
      </c>
      <c r="E93" s="279">
        <f t="shared" si="1"/>
        <v>3</v>
      </c>
      <c r="F93" s="281" t="str">
        <f t="shared" si="6"/>
        <v/>
      </c>
      <c r="G93" s="282"/>
      <c r="H93" s="286">
        <v>39203</v>
      </c>
      <c r="I93" s="291" t="s">
        <v>6013</v>
      </c>
      <c r="J93" s="288">
        <f t="shared" si="8"/>
        <v>1.4786363636363637E-2</v>
      </c>
      <c r="K93" s="6">
        <f>J93-Variáveis!L16</f>
        <v>0</v>
      </c>
    </row>
    <row r="94" spans="1:11" ht="14.4" x14ac:dyDescent="0.3">
      <c r="A94" s="290" t="str">
        <f t="shared" si="7"/>
        <v>3/2000</v>
      </c>
      <c r="B94" s="279" t="s">
        <v>217</v>
      </c>
      <c r="C94" s="294">
        <v>679</v>
      </c>
      <c r="D94" s="279">
        <f t="shared" si="0"/>
        <v>30</v>
      </c>
      <c r="E94" s="279">
        <f t="shared" si="1"/>
        <v>3</v>
      </c>
      <c r="F94" s="281" t="str">
        <f t="shared" si="6"/>
        <v/>
      </c>
      <c r="G94" s="282"/>
      <c r="H94" s="286">
        <v>39234</v>
      </c>
      <c r="I94" s="291" t="s">
        <v>6014</v>
      </c>
      <c r="J94" s="288">
        <f t="shared" si="8"/>
        <v>1.4709523809523809E-2</v>
      </c>
      <c r="K94" s="6">
        <f>J94-Variáveis!L17</f>
        <v>0</v>
      </c>
    </row>
    <row r="95" spans="1:11" ht="16.5" customHeight="1" x14ac:dyDescent="0.3">
      <c r="A95" s="290" t="str">
        <f t="shared" si="7"/>
        <v>3/2000</v>
      </c>
      <c r="B95" s="279" t="s">
        <v>218</v>
      </c>
      <c r="C95" s="294">
        <v>679</v>
      </c>
      <c r="D95" s="279">
        <f t="shared" si="0"/>
        <v>31</v>
      </c>
      <c r="E95" s="279">
        <f t="shared" si="1"/>
        <v>3</v>
      </c>
      <c r="F95" s="281">
        <f t="shared" si="6"/>
        <v>6.7900000000000002E-2</v>
      </c>
      <c r="G95" s="282"/>
      <c r="H95" s="286">
        <v>39264</v>
      </c>
      <c r="I95" s="291" t="s">
        <v>6015</v>
      </c>
      <c r="J95" s="288">
        <f t="shared" si="8"/>
        <v>1.6942857142857141E-2</v>
      </c>
      <c r="K95" s="6">
        <f>J95-Variáveis!L18</f>
        <v>0</v>
      </c>
    </row>
    <row r="96" spans="1:11" ht="14.4" x14ac:dyDescent="0.3">
      <c r="A96" s="290" t="str">
        <f t="shared" si="7"/>
        <v>4/2000</v>
      </c>
      <c r="B96" s="279" t="s">
        <v>219</v>
      </c>
      <c r="C96" s="294"/>
      <c r="D96" s="279">
        <f t="shared" si="0"/>
        <v>1</v>
      </c>
      <c r="E96" s="279">
        <f t="shared" si="1"/>
        <v>4</v>
      </c>
      <c r="F96" s="281" t="str">
        <f t="shared" si="6"/>
        <v/>
      </c>
      <c r="G96" s="282"/>
      <c r="H96" s="286">
        <v>39295</v>
      </c>
      <c r="I96" s="291" t="s">
        <v>6016</v>
      </c>
      <c r="J96" s="288">
        <f t="shared" si="8"/>
        <v>2.0139130434782611E-2</v>
      </c>
      <c r="K96" s="6">
        <f>J96-Variáveis!L19</f>
        <v>0</v>
      </c>
    </row>
    <row r="97" spans="1:11" ht="14.4" x14ac:dyDescent="0.3">
      <c r="A97" s="290" t="str">
        <f t="shared" si="7"/>
        <v>4/2000</v>
      </c>
      <c r="B97" s="279" t="s">
        <v>220</v>
      </c>
      <c r="C97" s="294"/>
      <c r="D97" s="279">
        <f t="shared" si="0"/>
        <v>2</v>
      </c>
      <c r="E97" s="279">
        <f t="shared" si="1"/>
        <v>4</v>
      </c>
      <c r="F97" s="281" t="str">
        <f t="shared" si="6"/>
        <v/>
      </c>
      <c r="G97" s="282"/>
      <c r="H97" s="286">
        <v>39326</v>
      </c>
      <c r="I97" s="291" t="s">
        <v>6017</v>
      </c>
      <c r="J97" s="288">
        <f t="shared" si="8"/>
        <v>1.9089473684210528E-2</v>
      </c>
      <c r="K97" s="6">
        <f>J97-Variáveis!L20</f>
        <v>0</v>
      </c>
    </row>
    <row r="98" spans="1:11" ht="14.4" x14ac:dyDescent="0.3">
      <c r="A98" s="290" t="str">
        <f t="shared" si="7"/>
        <v>4/2000</v>
      </c>
      <c r="B98" s="279" t="s">
        <v>221</v>
      </c>
      <c r="C98" s="294">
        <v>695</v>
      </c>
      <c r="D98" s="279">
        <f t="shared" si="0"/>
        <v>3</v>
      </c>
      <c r="E98" s="279">
        <f t="shared" si="1"/>
        <v>4</v>
      </c>
      <c r="F98" s="281" t="str">
        <f t="shared" si="6"/>
        <v/>
      </c>
      <c r="G98" s="282"/>
      <c r="H98" s="286">
        <v>39356</v>
      </c>
      <c r="I98" s="291" t="s">
        <v>6018</v>
      </c>
      <c r="J98" s="288">
        <f t="shared" si="8"/>
        <v>1.7013636363636363E-2</v>
      </c>
      <c r="K98" s="6">
        <f>J98-Variáveis!L21</f>
        <v>0</v>
      </c>
    </row>
    <row r="99" spans="1:11" ht="14.4" x14ac:dyDescent="0.3">
      <c r="A99" s="290" t="str">
        <f t="shared" si="7"/>
        <v>4/2000</v>
      </c>
      <c r="B99" s="279" t="s">
        <v>222</v>
      </c>
      <c r="C99" s="294">
        <v>722</v>
      </c>
      <c r="D99" s="279">
        <f t="shared" si="0"/>
        <v>4</v>
      </c>
      <c r="E99" s="279">
        <f t="shared" si="1"/>
        <v>4</v>
      </c>
      <c r="F99" s="281" t="str">
        <f t="shared" si="6"/>
        <v/>
      </c>
      <c r="G99" s="282"/>
      <c r="H99" s="286">
        <v>39387</v>
      </c>
      <c r="I99" s="291" t="s">
        <v>6019</v>
      </c>
      <c r="J99" s="288">
        <f t="shared" si="8"/>
        <v>2.1149999999999999E-2</v>
      </c>
      <c r="K99" s="6">
        <f>J99-Variáveis!L22</f>
        <v>0</v>
      </c>
    </row>
    <row r="100" spans="1:11" ht="14.4" x14ac:dyDescent="0.3">
      <c r="A100" s="290" t="str">
        <f t="shared" si="7"/>
        <v>4/2000</v>
      </c>
      <c r="B100" s="279" t="s">
        <v>223</v>
      </c>
      <c r="C100" s="294">
        <v>736</v>
      </c>
      <c r="D100" s="279">
        <f t="shared" si="0"/>
        <v>5</v>
      </c>
      <c r="E100" s="279">
        <f t="shared" si="1"/>
        <v>4</v>
      </c>
      <c r="F100" s="281" t="str">
        <f t="shared" ref="F100:F163" si="9">IF(D100=(D101-1),"",IF(AND(C100="",C99="",C98=""),C97/10000,(IF(AND(C100="",C99=""),C98/10000,IF(C100="",C99/10000,C100/10000)))))</f>
        <v/>
      </c>
      <c r="G100" s="282"/>
      <c r="H100" s="286">
        <v>39417</v>
      </c>
      <c r="I100" s="291" t="s">
        <v>6020</v>
      </c>
      <c r="J100" s="288">
        <f t="shared" si="8"/>
        <v>2.1509999999999998E-2</v>
      </c>
      <c r="K100" s="6">
        <f>J100-Variáveis!L23</f>
        <v>0</v>
      </c>
    </row>
    <row r="101" spans="1:11" ht="14.4" x14ac:dyDescent="0.3">
      <c r="A101" s="290" t="str">
        <f t="shared" si="7"/>
        <v>4/2000</v>
      </c>
      <c r="B101" s="279" t="s">
        <v>224</v>
      </c>
      <c r="C101" s="294">
        <v>726</v>
      </c>
      <c r="D101" s="279">
        <f t="shared" si="0"/>
        <v>6</v>
      </c>
      <c r="E101" s="279">
        <f t="shared" si="1"/>
        <v>4</v>
      </c>
      <c r="F101" s="281" t="str">
        <f t="shared" si="9"/>
        <v/>
      </c>
      <c r="G101" s="282"/>
      <c r="H101" s="286">
        <v>39448</v>
      </c>
      <c r="I101" s="291" t="s">
        <v>6021</v>
      </c>
      <c r="J101" s="288">
        <f t="shared" si="8"/>
        <v>2.4299999999999999E-2</v>
      </c>
      <c r="K101" s="6">
        <f>J101-Variáveis!L24</f>
        <v>0</v>
      </c>
    </row>
    <row r="102" spans="1:11" ht="14.4" x14ac:dyDescent="0.3">
      <c r="A102" s="290" t="str">
        <f t="shared" si="7"/>
        <v>4/2000</v>
      </c>
      <c r="B102" s="279" t="s">
        <v>225</v>
      </c>
      <c r="C102" s="294">
        <v>730</v>
      </c>
      <c r="D102" s="279">
        <f t="shared" si="0"/>
        <v>7</v>
      </c>
      <c r="E102" s="279">
        <f t="shared" si="1"/>
        <v>4</v>
      </c>
      <c r="F102" s="281" t="str">
        <f t="shared" si="9"/>
        <v/>
      </c>
      <c r="G102" s="282"/>
      <c r="H102" s="286">
        <v>39479</v>
      </c>
      <c r="I102" s="291" t="s">
        <v>6022</v>
      </c>
      <c r="J102" s="288">
        <f t="shared" si="8"/>
        <v>2.5660000000000002E-2</v>
      </c>
      <c r="K102" s="6">
        <f>J102-Variáveis!L25</f>
        <v>0</v>
      </c>
    </row>
    <row r="103" spans="1:11" ht="14.4" x14ac:dyDescent="0.3">
      <c r="A103" s="290" t="str">
        <f t="shared" si="7"/>
        <v>4/2000</v>
      </c>
      <c r="B103" s="279" t="s">
        <v>226</v>
      </c>
      <c r="C103" s="294"/>
      <c r="D103" s="279">
        <f t="shared" si="0"/>
        <v>8</v>
      </c>
      <c r="E103" s="279">
        <f t="shared" si="1"/>
        <v>4</v>
      </c>
      <c r="F103" s="281" t="str">
        <f t="shared" si="9"/>
        <v/>
      </c>
      <c r="G103" s="282"/>
      <c r="H103" s="286">
        <v>39508</v>
      </c>
      <c r="I103" s="291" t="s">
        <v>6023</v>
      </c>
      <c r="J103" s="288">
        <f t="shared" si="8"/>
        <v>2.7625E-2</v>
      </c>
      <c r="K103" s="6">
        <f>J103-Variáveis!L26</f>
        <v>0</v>
      </c>
    </row>
    <row r="104" spans="1:11" ht="14.4" x14ac:dyDescent="0.3">
      <c r="A104" s="290" t="str">
        <f t="shared" si="7"/>
        <v>4/2000</v>
      </c>
      <c r="B104" s="279" t="s">
        <v>227</v>
      </c>
      <c r="C104" s="294"/>
      <c r="D104" s="279">
        <f t="shared" si="0"/>
        <v>9</v>
      </c>
      <c r="E104" s="279">
        <f t="shared" si="1"/>
        <v>4</v>
      </c>
      <c r="F104" s="281" t="str">
        <f t="shared" si="9"/>
        <v/>
      </c>
      <c r="G104" s="282"/>
      <c r="H104" s="286">
        <v>39539</v>
      </c>
      <c r="I104" s="291" t="s">
        <v>6024</v>
      </c>
      <c r="J104" s="288">
        <f t="shared" si="8"/>
        <v>2.4404545454545453E-2</v>
      </c>
      <c r="K104" s="6">
        <f>J104-Variáveis!L27</f>
        <v>0</v>
      </c>
    </row>
    <row r="105" spans="1:11" ht="14.4" x14ac:dyDescent="0.3">
      <c r="A105" s="290" t="str">
        <f t="shared" si="7"/>
        <v>4/2000</v>
      </c>
      <c r="B105" s="279" t="s">
        <v>228</v>
      </c>
      <c r="C105" s="294">
        <v>735</v>
      </c>
      <c r="D105" s="279">
        <f t="shared" si="0"/>
        <v>10</v>
      </c>
      <c r="E105" s="279">
        <f t="shared" si="1"/>
        <v>4</v>
      </c>
      <c r="F105" s="281" t="str">
        <f t="shared" si="9"/>
        <v/>
      </c>
      <c r="G105" s="282"/>
      <c r="H105" s="286">
        <v>39569</v>
      </c>
      <c r="I105" s="291" t="s">
        <v>6025</v>
      </c>
      <c r="J105" s="288">
        <f t="shared" si="8"/>
        <v>2.0485714285714288E-2</v>
      </c>
      <c r="K105" s="6">
        <f>J105-Variáveis!L28</f>
        <v>0</v>
      </c>
    </row>
    <row r="106" spans="1:11" ht="14.4" x14ac:dyDescent="0.3">
      <c r="A106" s="290" t="str">
        <f t="shared" si="7"/>
        <v>4/2000</v>
      </c>
      <c r="B106" s="279" t="s">
        <v>229</v>
      </c>
      <c r="C106" s="294">
        <v>739</v>
      </c>
      <c r="D106" s="279">
        <f t="shared" si="0"/>
        <v>11</v>
      </c>
      <c r="E106" s="279">
        <f t="shared" si="1"/>
        <v>4</v>
      </c>
      <c r="F106" s="281" t="str">
        <f t="shared" si="9"/>
        <v/>
      </c>
      <c r="G106" s="282"/>
      <c r="H106" s="286">
        <v>39600</v>
      </c>
      <c r="I106" s="291" t="s">
        <v>6026</v>
      </c>
      <c r="J106" s="288">
        <f t="shared" si="8"/>
        <v>1.9523809523809523E-2</v>
      </c>
      <c r="K106" s="6">
        <f>J106-Variáveis!L29</f>
        <v>0</v>
      </c>
    </row>
    <row r="107" spans="1:11" ht="14.4" x14ac:dyDescent="0.3">
      <c r="A107" s="290" t="str">
        <f t="shared" si="7"/>
        <v>4/2000</v>
      </c>
      <c r="B107" s="279" t="s">
        <v>230</v>
      </c>
      <c r="C107" s="294">
        <v>739</v>
      </c>
      <c r="D107" s="279">
        <f t="shared" si="0"/>
        <v>12</v>
      </c>
      <c r="E107" s="279">
        <f t="shared" si="1"/>
        <v>4</v>
      </c>
      <c r="F107" s="281" t="str">
        <f t="shared" si="9"/>
        <v/>
      </c>
      <c r="G107" s="282"/>
      <c r="H107" s="286">
        <v>39630</v>
      </c>
      <c r="I107" s="291" t="s">
        <v>6027</v>
      </c>
      <c r="J107" s="288">
        <f t="shared" si="8"/>
        <v>2.3218181818181818E-2</v>
      </c>
      <c r="K107" s="6">
        <f>J107-Variáveis!L30</f>
        <v>0</v>
      </c>
    </row>
    <row r="108" spans="1:11" ht="14.4" x14ac:dyDescent="0.3">
      <c r="A108" s="290" t="str">
        <f t="shared" si="7"/>
        <v>4/2000</v>
      </c>
      <c r="B108" s="279" t="s">
        <v>231</v>
      </c>
      <c r="C108" s="294">
        <v>754</v>
      </c>
      <c r="D108" s="279">
        <f t="shared" si="0"/>
        <v>13</v>
      </c>
      <c r="E108" s="279">
        <f t="shared" si="1"/>
        <v>4</v>
      </c>
      <c r="F108" s="281" t="str">
        <f t="shared" si="9"/>
        <v/>
      </c>
      <c r="G108" s="282"/>
      <c r="H108" s="286">
        <v>39661</v>
      </c>
      <c r="I108" s="291" t="s">
        <v>6028</v>
      </c>
      <c r="J108" s="288">
        <f t="shared" si="8"/>
        <v>2.3599999999999999E-2</v>
      </c>
      <c r="K108" s="6">
        <f>J108-Variáveis!L31</f>
        <v>0</v>
      </c>
    </row>
    <row r="109" spans="1:11" ht="14.4" x14ac:dyDescent="0.3">
      <c r="A109" s="290" t="str">
        <f t="shared" si="7"/>
        <v>4/2000</v>
      </c>
      <c r="B109" s="279" t="s">
        <v>232</v>
      </c>
      <c r="C109" s="294">
        <v>780</v>
      </c>
      <c r="D109" s="279">
        <f t="shared" si="0"/>
        <v>14</v>
      </c>
      <c r="E109" s="279">
        <f t="shared" si="1"/>
        <v>4</v>
      </c>
      <c r="F109" s="281" t="str">
        <f t="shared" si="9"/>
        <v/>
      </c>
      <c r="G109" s="282"/>
      <c r="H109" s="286">
        <v>39692</v>
      </c>
      <c r="I109" s="291" t="s">
        <v>6029</v>
      </c>
      <c r="J109" s="288">
        <f t="shared" si="8"/>
        <v>2.9133333333333331E-2</v>
      </c>
      <c r="K109" s="6">
        <f>J109-Variáveis!L32</f>
        <v>0</v>
      </c>
    </row>
    <row r="110" spans="1:11" ht="14.4" x14ac:dyDescent="0.3">
      <c r="A110" s="290" t="str">
        <f t="shared" si="7"/>
        <v>4/2000</v>
      </c>
      <c r="B110" s="279" t="s">
        <v>233</v>
      </c>
      <c r="C110" s="294"/>
      <c r="D110" s="279">
        <f t="shared" si="0"/>
        <v>15</v>
      </c>
      <c r="E110" s="279">
        <f t="shared" si="1"/>
        <v>4</v>
      </c>
      <c r="F110" s="281" t="str">
        <f t="shared" si="9"/>
        <v/>
      </c>
      <c r="G110" s="282"/>
      <c r="H110" s="286">
        <v>39722</v>
      </c>
      <c r="I110" s="291" t="s">
        <v>6030</v>
      </c>
      <c r="J110" s="288">
        <f t="shared" si="8"/>
        <v>4.9104545454545456E-2</v>
      </c>
      <c r="K110" s="6">
        <f>J110-Variáveis!L33</f>
        <v>0</v>
      </c>
    </row>
    <row r="111" spans="1:11" ht="14.4" x14ac:dyDescent="0.3">
      <c r="A111" s="290" t="str">
        <f t="shared" si="7"/>
        <v>4/2000</v>
      </c>
      <c r="B111" s="279" t="s">
        <v>234</v>
      </c>
      <c r="C111" s="294"/>
      <c r="D111" s="279">
        <f t="shared" si="0"/>
        <v>16</v>
      </c>
      <c r="E111" s="279">
        <f t="shared" si="1"/>
        <v>4</v>
      </c>
      <c r="F111" s="281" t="str">
        <f t="shared" si="9"/>
        <v/>
      </c>
      <c r="G111" s="282"/>
      <c r="H111" s="286">
        <v>39753</v>
      </c>
      <c r="I111" s="291" t="s">
        <v>6031</v>
      </c>
      <c r="J111" s="288">
        <f t="shared" si="8"/>
        <v>4.6938888888888891E-2</v>
      </c>
      <c r="K111" s="6">
        <f>J111-Variáveis!L34</f>
        <v>0</v>
      </c>
    </row>
    <row r="112" spans="1:11" ht="14.4" x14ac:dyDescent="0.3">
      <c r="A112" s="290" t="str">
        <f t="shared" si="7"/>
        <v>4/2000</v>
      </c>
      <c r="B112" s="279" t="s">
        <v>235</v>
      </c>
      <c r="C112" s="294">
        <v>801</v>
      </c>
      <c r="D112" s="279">
        <f t="shared" si="0"/>
        <v>17</v>
      </c>
      <c r="E112" s="279">
        <f t="shared" si="1"/>
        <v>4</v>
      </c>
      <c r="F112" s="281" t="str">
        <f t="shared" si="9"/>
        <v/>
      </c>
      <c r="G112" s="282"/>
      <c r="H112" s="286">
        <v>39783</v>
      </c>
      <c r="I112" s="291" t="s">
        <v>6032</v>
      </c>
      <c r="J112" s="288">
        <f t="shared" si="8"/>
        <v>4.7854545454545455E-2</v>
      </c>
      <c r="K112" s="6">
        <f>J112-Variáveis!L35</f>
        <v>0</v>
      </c>
    </row>
    <row r="113" spans="1:11" ht="14.4" x14ac:dyDescent="0.3">
      <c r="A113" s="290" t="str">
        <f t="shared" si="7"/>
        <v>4/2000</v>
      </c>
      <c r="B113" s="279" t="s">
        <v>236</v>
      </c>
      <c r="C113" s="294">
        <v>772</v>
      </c>
      <c r="D113" s="279">
        <f t="shared" si="0"/>
        <v>18</v>
      </c>
      <c r="E113" s="279">
        <f t="shared" si="1"/>
        <v>4</v>
      </c>
      <c r="F113" s="281" t="str">
        <f t="shared" si="9"/>
        <v/>
      </c>
      <c r="G113" s="282"/>
      <c r="H113" s="286">
        <v>39814</v>
      </c>
      <c r="I113" s="291" t="s">
        <v>6033</v>
      </c>
      <c r="J113" s="288">
        <f t="shared" si="8"/>
        <v>4.283E-2</v>
      </c>
      <c r="K113" s="6">
        <f>J113-Variáveis!L36</f>
        <v>0</v>
      </c>
    </row>
    <row r="114" spans="1:11" ht="14.4" x14ac:dyDescent="0.3">
      <c r="A114" s="290" t="str">
        <f t="shared" si="7"/>
        <v>4/2000</v>
      </c>
      <c r="B114" s="279" t="s">
        <v>237</v>
      </c>
      <c r="C114" s="294">
        <v>766</v>
      </c>
      <c r="D114" s="279">
        <f t="shared" si="0"/>
        <v>19</v>
      </c>
      <c r="E114" s="279">
        <f t="shared" si="1"/>
        <v>4</v>
      </c>
      <c r="F114" s="281" t="str">
        <f t="shared" si="9"/>
        <v/>
      </c>
      <c r="G114" s="282"/>
      <c r="H114" s="286">
        <v>39845</v>
      </c>
      <c r="I114" s="291" t="s">
        <v>6034</v>
      </c>
      <c r="J114" s="288">
        <f t="shared" si="8"/>
        <v>4.2705263157894732E-2</v>
      </c>
      <c r="K114" s="6">
        <f>J114-Variáveis!L37</f>
        <v>0</v>
      </c>
    </row>
    <row r="115" spans="1:11" ht="14.4" x14ac:dyDescent="0.3">
      <c r="A115" s="290" t="str">
        <f t="shared" si="7"/>
        <v>4/2000</v>
      </c>
      <c r="B115" s="279" t="s">
        <v>238</v>
      </c>
      <c r="C115" s="294">
        <v>764</v>
      </c>
      <c r="D115" s="279">
        <f t="shared" si="0"/>
        <v>20</v>
      </c>
      <c r="E115" s="279">
        <f t="shared" si="1"/>
        <v>4</v>
      </c>
      <c r="F115" s="281" t="str">
        <f t="shared" si="9"/>
        <v/>
      </c>
      <c r="G115" s="282"/>
      <c r="H115" s="286">
        <v>39873</v>
      </c>
      <c r="I115" s="291" t="s">
        <v>6035</v>
      </c>
      <c r="J115" s="288">
        <f t="shared" si="8"/>
        <v>4.336818181818182E-2</v>
      </c>
      <c r="K115" s="6">
        <f>J115-Variáveis!L38</f>
        <v>0</v>
      </c>
    </row>
    <row r="116" spans="1:11" ht="14.4" x14ac:dyDescent="0.3">
      <c r="A116" s="290" t="str">
        <f t="shared" si="7"/>
        <v>4/2000</v>
      </c>
      <c r="B116" s="279" t="s">
        <v>239</v>
      </c>
      <c r="C116" s="294"/>
      <c r="D116" s="279">
        <f t="shared" si="0"/>
        <v>21</v>
      </c>
      <c r="E116" s="279">
        <f t="shared" si="1"/>
        <v>4</v>
      </c>
      <c r="F116" s="281" t="str">
        <f t="shared" si="9"/>
        <v/>
      </c>
      <c r="G116" s="282"/>
      <c r="H116" s="286">
        <v>39904</v>
      </c>
      <c r="I116" s="291" t="s">
        <v>6036</v>
      </c>
      <c r="J116" s="288">
        <f t="shared" si="8"/>
        <v>3.8295238095238097E-2</v>
      </c>
      <c r="K116" s="6">
        <f>J116-Variáveis!L39</f>
        <v>0</v>
      </c>
    </row>
    <row r="117" spans="1:11" ht="14.4" x14ac:dyDescent="0.3">
      <c r="A117" s="290" t="str">
        <f t="shared" si="7"/>
        <v>4/2000</v>
      </c>
      <c r="B117" s="279" t="s">
        <v>240</v>
      </c>
      <c r="C117" s="294"/>
      <c r="D117" s="279">
        <f t="shared" si="0"/>
        <v>22</v>
      </c>
      <c r="E117" s="279">
        <f t="shared" si="1"/>
        <v>4</v>
      </c>
      <c r="F117" s="281" t="str">
        <f t="shared" si="9"/>
        <v/>
      </c>
      <c r="G117" s="282"/>
      <c r="H117" s="286">
        <v>39934</v>
      </c>
      <c r="I117" s="291" t="s">
        <v>6037</v>
      </c>
      <c r="J117" s="288">
        <f t="shared" si="8"/>
        <v>3.1439999999999996E-2</v>
      </c>
      <c r="K117" s="6">
        <f>J117-Variáveis!L40</f>
        <v>0</v>
      </c>
    </row>
    <row r="118" spans="1:11" ht="14.4" x14ac:dyDescent="0.3">
      <c r="A118" s="290" t="str">
        <f t="shared" si="7"/>
        <v>4/2000</v>
      </c>
      <c r="B118" s="279" t="s">
        <v>241</v>
      </c>
      <c r="C118" s="294"/>
      <c r="D118" s="279">
        <f t="shared" si="0"/>
        <v>23</v>
      </c>
      <c r="E118" s="279">
        <f t="shared" si="1"/>
        <v>4</v>
      </c>
      <c r="F118" s="281" t="str">
        <f t="shared" si="9"/>
        <v/>
      </c>
      <c r="G118" s="282"/>
      <c r="H118" s="286">
        <v>39965</v>
      </c>
      <c r="I118" s="291" t="s">
        <v>6038</v>
      </c>
      <c r="J118" s="288">
        <f t="shared" si="8"/>
        <v>2.8109090909090906E-2</v>
      </c>
      <c r="K118" s="6">
        <f>J118-Variáveis!L41</f>
        <v>0</v>
      </c>
    </row>
    <row r="119" spans="1:11" ht="14.4" x14ac:dyDescent="0.3">
      <c r="A119" s="290" t="str">
        <f t="shared" si="7"/>
        <v>4/2000</v>
      </c>
      <c r="B119" s="279" t="s">
        <v>242</v>
      </c>
      <c r="C119" s="294">
        <v>784</v>
      </c>
      <c r="D119" s="279">
        <f t="shared" si="0"/>
        <v>24</v>
      </c>
      <c r="E119" s="279">
        <f t="shared" si="1"/>
        <v>4</v>
      </c>
      <c r="F119" s="281" t="str">
        <f t="shared" si="9"/>
        <v/>
      </c>
      <c r="G119" s="282"/>
      <c r="H119" s="286">
        <v>39995</v>
      </c>
      <c r="I119" s="291" t="s">
        <v>6039</v>
      </c>
      <c r="J119" s="288">
        <f t="shared" si="8"/>
        <v>2.6940909090909095E-2</v>
      </c>
      <c r="K119" s="6">
        <f>J119-Variáveis!L42</f>
        <v>0</v>
      </c>
    </row>
    <row r="120" spans="1:11" ht="14.4" x14ac:dyDescent="0.3">
      <c r="A120" s="290" t="str">
        <f t="shared" si="7"/>
        <v>4/2000</v>
      </c>
      <c r="B120" s="279" t="s">
        <v>243</v>
      </c>
      <c r="C120" s="294">
        <v>741</v>
      </c>
      <c r="D120" s="279">
        <f t="shared" si="0"/>
        <v>25</v>
      </c>
      <c r="E120" s="279">
        <f t="shared" si="1"/>
        <v>4</v>
      </c>
      <c r="F120" s="281" t="str">
        <f t="shared" si="9"/>
        <v/>
      </c>
      <c r="G120" s="282"/>
      <c r="H120" s="286">
        <v>40026</v>
      </c>
      <c r="I120" s="291" t="s">
        <v>6040</v>
      </c>
      <c r="J120" s="288">
        <f t="shared" si="8"/>
        <v>2.5242857142857143E-2</v>
      </c>
      <c r="K120" s="6">
        <f>J120-Variáveis!L43</f>
        <v>0</v>
      </c>
    </row>
    <row r="121" spans="1:11" ht="14.4" x14ac:dyDescent="0.3">
      <c r="A121" s="290" t="str">
        <f t="shared" si="7"/>
        <v>4/2000</v>
      </c>
      <c r="B121" s="279" t="s">
        <v>244</v>
      </c>
      <c r="C121" s="294">
        <v>751</v>
      </c>
      <c r="D121" s="279">
        <f t="shared" si="0"/>
        <v>26</v>
      </c>
      <c r="E121" s="279">
        <f t="shared" si="1"/>
        <v>4</v>
      </c>
      <c r="F121" s="281" t="str">
        <f t="shared" si="9"/>
        <v/>
      </c>
      <c r="G121" s="282"/>
      <c r="H121" s="286">
        <v>40057</v>
      </c>
      <c r="I121" s="291" t="s">
        <v>6041</v>
      </c>
      <c r="J121" s="288">
        <f t="shared" si="8"/>
        <v>2.3976190476190477E-2</v>
      </c>
      <c r="K121" s="6">
        <f>J121-Variáveis!L44</f>
        <v>0</v>
      </c>
    </row>
    <row r="122" spans="1:11" ht="14.4" x14ac:dyDescent="0.3">
      <c r="A122" s="290" t="str">
        <f t="shared" si="7"/>
        <v>4/2000</v>
      </c>
      <c r="B122" s="279" t="s">
        <v>245</v>
      </c>
      <c r="C122" s="294">
        <v>753</v>
      </c>
      <c r="D122" s="279">
        <f t="shared" si="0"/>
        <v>27</v>
      </c>
      <c r="E122" s="279">
        <f t="shared" si="1"/>
        <v>4</v>
      </c>
      <c r="F122" s="281" t="str">
        <f t="shared" si="9"/>
        <v/>
      </c>
      <c r="G122" s="282"/>
      <c r="H122" s="286">
        <v>40087</v>
      </c>
      <c r="I122" s="291" t="s">
        <v>6042</v>
      </c>
      <c r="J122" s="288">
        <f t="shared" si="8"/>
        <v>2.2742857142857141E-2</v>
      </c>
      <c r="K122" s="6">
        <f>J122-Variáveis!L45</f>
        <v>0</v>
      </c>
    </row>
    <row r="123" spans="1:11" ht="14.4" x14ac:dyDescent="0.3">
      <c r="A123" s="290" t="str">
        <f t="shared" si="7"/>
        <v>4/2000</v>
      </c>
      <c r="B123" s="279" t="s">
        <v>246</v>
      </c>
      <c r="C123" s="294">
        <v>742</v>
      </c>
      <c r="D123" s="279">
        <f t="shared" si="0"/>
        <v>28</v>
      </c>
      <c r="E123" s="279">
        <f t="shared" si="1"/>
        <v>4</v>
      </c>
      <c r="F123" s="281" t="str">
        <f t="shared" si="9"/>
        <v/>
      </c>
      <c r="G123" s="282"/>
      <c r="H123" s="286">
        <v>40118</v>
      </c>
      <c r="I123" s="291" t="s">
        <v>6043</v>
      </c>
      <c r="J123" s="288">
        <f t="shared" si="8"/>
        <v>2.2178947368421052E-2</v>
      </c>
      <c r="K123" s="6">
        <f>J123-Variáveis!L46</f>
        <v>0</v>
      </c>
    </row>
    <row r="124" spans="1:11" ht="13.8" customHeight="1" x14ac:dyDescent="0.3">
      <c r="A124" s="290" t="str">
        <f t="shared" si="7"/>
        <v>4/2000</v>
      </c>
      <c r="B124" s="279" t="s">
        <v>247</v>
      </c>
      <c r="C124" s="294"/>
      <c r="D124" s="279">
        <f t="shared" si="0"/>
        <v>29</v>
      </c>
      <c r="E124" s="279">
        <f t="shared" si="1"/>
        <v>4</v>
      </c>
      <c r="F124" s="281" t="str">
        <f t="shared" si="9"/>
        <v/>
      </c>
      <c r="G124" s="282"/>
      <c r="H124" s="286">
        <v>40148</v>
      </c>
      <c r="I124" s="291" t="s">
        <v>6044</v>
      </c>
      <c r="J124" s="288">
        <f t="shared" si="8"/>
        <v>2.0504545454545452E-2</v>
      </c>
      <c r="K124" s="6">
        <f>J124-Variáveis!L47</f>
        <v>0</v>
      </c>
    </row>
    <row r="125" spans="1:11" ht="14.4" x14ac:dyDescent="0.3">
      <c r="A125" s="290" t="str">
        <f t="shared" si="7"/>
        <v>4/2000</v>
      </c>
      <c r="B125" s="279" t="s">
        <v>248</v>
      </c>
      <c r="C125" s="294"/>
      <c r="D125" s="279">
        <f t="shared" si="0"/>
        <v>30</v>
      </c>
      <c r="E125" s="279">
        <f t="shared" si="1"/>
        <v>4</v>
      </c>
      <c r="F125" s="281">
        <f t="shared" si="9"/>
        <v>7.4200000000000002E-2</v>
      </c>
      <c r="G125" s="282"/>
      <c r="H125" s="286">
        <v>40179</v>
      </c>
      <c r="I125" s="291" t="s">
        <v>6045</v>
      </c>
      <c r="J125" s="288">
        <f t="shared" si="8"/>
        <v>2.0821052631578948E-2</v>
      </c>
      <c r="K125" s="6">
        <f>J125-Variáveis!L48</f>
        <v>0</v>
      </c>
    </row>
    <row r="126" spans="1:11" ht="14.4" x14ac:dyDescent="0.3">
      <c r="A126" s="290" t="str">
        <f t="shared" si="7"/>
        <v>5/2000</v>
      </c>
      <c r="B126" s="279" t="s">
        <v>249</v>
      </c>
      <c r="C126" s="294">
        <v>729</v>
      </c>
      <c r="D126" s="279">
        <f t="shared" si="0"/>
        <v>1</v>
      </c>
      <c r="E126" s="279">
        <f t="shared" si="1"/>
        <v>5</v>
      </c>
      <c r="F126" s="281" t="str">
        <f t="shared" si="9"/>
        <v/>
      </c>
      <c r="G126" s="282"/>
      <c r="H126" s="286">
        <v>40210</v>
      </c>
      <c r="I126" s="291" t="s">
        <v>6046</v>
      </c>
      <c r="J126" s="288">
        <f t="shared" si="8"/>
        <v>2.2289473684210526E-2</v>
      </c>
      <c r="K126" s="6">
        <f>J126-Variáveis!L49</f>
        <v>0</v>
      </c>
    </row>
    <row r="127" spans="1:11" ht="14.4" x14ac:dyDescent="0.3">
      <c r="A127" s="290" t="str">
        <f t="shared" si="7"/>
        <v>5/2000</v>
      </c>
      <c r="B127" s="279" t="s">
        <v>250</v>
      </c>
      <c r="C127" s="294">
        <v>736</v>
      </c>
      <c r="D127" s="279">
        <f t="shared" si="0"/>
        <v>2</v>
      </c>
      <c r="E127" s="279">
        <f t="shared" si="1"/>
        <v>5</v>
      </c>
      <c r="F127" s="281" t="str">
        <f t="shared" si="9"/>
        <v/>
      </c>
      <c r="G127" s="282"/>
      <c r="H127" s="286">
        <v>40238</v>
      </c>
      <c r="I127" s="291" t="s">
        <v>6047</v>
      </c>
      <c r="J127" s="288">
        <f t="shared" si="8"/>
        <v>1.8960869565217392E-2</v>
      </c>
      <c r="K127" s="6">
        <f>J127-Variáveis!L50</f>
        <v>0</v>
      </c>
    </row>
    <row r="128" spans="1:11" ht="14.4" x14ac:dyDescent="0.3">
      <c r="A128" s="290" t="str">
        <f t="shared" si="7"/>
        <v>5/2000</v>
      </c>
      <c r="B128" s="279" t="s">
        <v>251</v>
      </c>
      <c r="C128" s="294">
        <v>770</v>
      </c>
      <c r="D128" s="279">
        <f t="shared" si="0"/>
        <v>3</v>
      </c>
      <c r="E128" s="279">
        <f t="shared" si="1"/>
        <v>5</v>
      </c>
      <c r="F128" s="281" t="str">
        <f t="shared" si="9"/>
        <v/>
      </c>
      <c r="G128" s="282"/>
      <c r="H128" s="286">
        <v>40269</v>
      </c>
      <c r="I128" s="291" t="s">
        <v>6048</v>
      </c>
      <c r="J128" s="288">
        <f t="shared" si="8"/>
        <v>1.7923809523809522E-2</v>
      </c>
      <c r="K128" s="6">
        <f>J128-Variáveis!L51</f>
        <v>0</v>
      </c>
    </row>
    <row r="129" spans="1:11" ht="14.4" x14ac:dyDescent="0.3">
      <c r="A129" s="290" t="str">
        <f t="shared" si="7"/>
        <v>5/2000</v>
      </c>
      <c r="B129" s="279" t="s">
        <v>252</v>
      </c>
      <c r="C129" s="294">
        <v>782</v>
      </c>
      <c r="D129" s="279">
        <f t="shared" si="0"/>
        <v>4</v>
      </c>
      <c r="E129" s="279">
        <f t="shared" si="1"/>
        <v>5</v>
      </c>
      <c r="F129" s="281" t="str">
        <f t="shared" si="9"/>
        <v/>
      </c>
      <c r="G129" s="282"/>
      <c r="H129" s="286">
        <v>40299</v>
      </c>
      <c r="I129" s="291" t="s">
        <v>6049</v>
      </c>
      <c r="J129" s="288">
        <f t="shared" si="8"/>
        <v>2.2380000000000001E-2</v>
      </c>
      <c r="K129" s="6">
        <f>J129-Variáveis!L52</f>
        <v>0</v>
      </c>
    </row>
    <row r="130" spans="1:11" ht="14.4" x14ac:dyDescent="0.3">
      <c r="A130" s="290" t="str">
        <f t="shared" si="7"/>
        <v>5/2000</v>
      </c>
      <c r="B130" s="279" t="s">
        <v>253</v>
      </c>
      <c r="C130" s="294">
        <v>795</v>
      </c>
      <c r="D130" s="279">
        <f t="shared" si="0"/>
        <v>5</v>
      </c>
      <c r="E130" s="279">
        <f t="shared" si="1"/>
        <v>5</v>
      </c>
      <c r="F130" s="281" t="str">
        <f t="shared" si="9"/>
        <v/>
      </c>
      <c r="G130" s="282"/>
      <c r="H130" s="286">
        <v>40330</v>
      </c>
      <c r="I130" s="291" t="s">
        <v>6050</v>
      </c>
      <c r="J130" s="288">
        <f t="shared" si="8"/>
        <v>2.3568181818181818E-2</v>
      </c>
      <c r="K130" s="6">
        <f>J130-Variáveis!L53</f>
        <v>0</v>
      </c>
    </row>
    <row r="131" spans="1:11" ht="14.4" x14ac:dyDescent="0.3">
      <c r="A131" s="290" t="str">
        <f t="shared" si="7"/>
        <v>5/2000</v>
      </c>
      <c r="B131" s="279" t="s">
        <v>254</v>
      </c>
      <c r="C131" s="294"/>
      <c r="D131" s="279">
        <f t="shared" si="0"/>
        <v>6</v>
      </c>
      <c r="E131" s="279">
        <f t="shared" si="1"/>
        <v>5</v>
      </c>
      <c r="F131" s="281" t="str">
        <f t="shared" si="9"/>
        <v/>
      </c>
      <c r="G131" s="282"/>
      <c r="H131" s="286">
        <v>40360</v>
      </c>
      <c r="I131" s="291" t="s">
        <v>6051</v>
      </c>
      <c r="J131" s="288">
        <f t="shared" si="8"/>
        <v>2.2266666666666667E-2</v>
      </c>
      <c r="K131" s="6">
        <f>J131-Variáveis!L54</f>
        <v>0</v>
      </c>
    </row>
    <row r="132" spans="1:11" ht="14.4" x14ac:dyDescent="0.3">
      <c r="A132" s="290" t="str">
        <f t="shared" si="7"/>
        <v>5/2000</v>
      </c>
      <c r="B132" s="279" t="s">
        <v>255</v>
      </c>
      <c r="C132" s="294"/>
      <c r="D132" s="279">
        <f t="shared" si="0"/>
        <v>7</v>
      </c>
      <c r="E132" s="279">
        <f t="shared" si="1"/>
        <v>5</v>
      </c>
      <c r="F132" s="281" t="str">
        <f t="shared" si="9"/>
        <v/>
      </c>
      <c r="G132" s="282"/>
      <c r="H132" s="286">
        <v>40391</v>
      </c>
      <c r="I132" s="291" t="s">
        <v>6052</v>
      </c>
      <c r="J132" s="288">
        <f t="shared" si="8"/>
        <v>2.0636363636363637E-2</v>
      </c>
      <c r="K132" s="6">
        <f>J132-Variáveis!L55</f>
        <v>0</v>
      </c>
    </row>
    <row r="133" spans="1:11" ht="14.4" x14ac:dyDescent="0.3">
      <c r="A133" s="290" t="str">
        <f t="shared" si="7"/>
        <v>5/2000</v>
      </c>
      <c r="B133" s="279" t="s">
        <v>256</v>
      </c>
      <c r="C133" s="294">
        <v>810</v>
      </c>
      <c r="D133" s="279">
        <f t="shared" si="0"/>
        <v>8</v>
      </c>
      <c r="E133" s="279">
        <f t="shared" si="1"/>
        <v>5</v>
      </c>
      <c r="F133" s="281" t="str">
        <f t="shared" si="9"/>
        <v/>
      </c>
      <c r="G133" s="282"/>
      <c r="H133" s="286">
        <v>40422</v>
      </c>
      <c r="I133" s="291" t="s">
        <v>6053</v>
      </c>
      <c r="J133" s="288">
        <f t="shared" si="8"/>
        <v>2.1161904761904764E-2</v>
      </c>
      <c r="K133" s="6">
        <f>J133-Variáveis!L56</f>
        <v>0</v>
      </c>
    </row>
    <row r="134" spans="1:11" ht="14.4" x14ac:dyDescent="0.3">
      <c r="A134" s="290" t="str">
        <f t="shared" ref="A134:A197" si="10">CONCATENATE(MONTH(B134),"/",YEAR(B134))</f>
        <v>5/2000</v>
      </c>
      <c r="B134" s="279" t="s">
        <v>257</v>
      </c>
      <c r="C134" s="294">
        <v>809</v>
      </c>
      <c r="D134" s="279">
        <f t="shared" si="0"/>
        <v>9</v>
      </c>
      <c r="E134" s="279">
        <f t="shared" si="1"/>
        <v>5</v>
      </c>
      <c r="F134" s="281" t="str">
        <f t="shared" si="9"/>
        <v/>
      </c>
      <c r="G134" s="282"/>
      <c r="H134" s="286">
        <v>40452</v>
      </c>
      <c r="I134" s="291" t="s">
        <v>6054</v>
      </c>
      <c r="J134" s="288">
        <f t="shared" ref="J134:J197" si="11">AVERAGEIF($A$5:$A$100000,I134,$C$5:$C$100000)/10000</f>
        <v>1.8624999999999999E-2</v>
      </c>
      <c r="K134" s="6">
        <f>J134-Variáveis!L57</f>
        <v>0</v>
      </c>
    </row>
    <row r="135" spans="1:11" ht="14.4" x14ac:dyDescent="0.3">
      <c r="A135" s="290" t="str">
        <f t="shared" si="10"/>
        <v>5/2000</v>
      </c>
      <c r="B135" s="279" t="s">
        <v>258</v>
      </c>
      <c r="C135" s="294">
        <v>835</v>
      </c>
      <c r="D135" s="279">
        <f t="shared" si="0"/>
        <v>10</v>
      </c>
      <c r="E135" s="279">
        <f t="shared" si="1"/>
        <v>5</v>
      </c>
      <c r="F135" s="281" t="str">
        <f t="shared" si="9"/>
        <v/>
      </c>
      <c r="G135" s="282"/>
      <c r="H135" s="286">
        <v>40483</v>
      </c>
      <c r="I135" s="291" t="s">
        <v>6055</v>
      </c>
      <c r="J135" s="288">
        <f t="shared" si="11"/>
        <v>1.7878947368421053E-2</v>
      </c>
      <c r="K135" s="6">
        <f>J135-Variáveis!L58</f>
        <v>0</v>
      </c>
    </row>
    <row r="136" spans="1:11" ht="14.4" x14ac:dyDescent="0.3">
      <c r="A136" s="290" t="str">
        <f t="shared" si="10"/>
        <v>5/2000</v>
      </c>
      <c r="B136" s="279" t="s">
        <v>259</v>
      </c>
      <c r="C136" s="294">
        <v>823</v>
      </c>
      <c r="D136" s="279">
        <f t="shared" si="0"/>
        <v>11</v>
      </c>
      <c r="E136" s="279">
        <f t="shared" si="1"/>
        <v>5</v>
      </c>
      <c r="F136" s="281" t="str">
        <f t="shared" si="9"/>
        <v/>
      </c>
      <c r="G136" s="282"/>
      <c r="H136" s="286">
        <v>40513</v>
      </c>
      <c r="I136" s="291" t="s">
        <v>6056</v>
      </c>
      <c r="J136" s="288">
        <f t="shared" si="11"/>
        <v>1.7759090909090908E-2</v>
      </c>
      <c r="K136" s="6">
        <f>J136-Variáveis!L59</f>
        <v>0</v>
      </c>
    </row>
    <row r="137" spans="1:11" ht="14.4" x14ac:dyDescent="0.3">
      <c r="A137" s="290" t="str">
        <f t="shared" si="10"/>
        <v>5/2000</v>
      </c>
      <c r="B137" s="279" t="s">
        <v>260</v>
      </c>
      <c r="C137" s="294">
        <v>838</v>
      </c>
      <c r="D137" s="279">
        <f t="shared" si="0"/>
        <v>12</v>
      </c>
      <c r="E137" s="279">
        <f t="shared" si="1"/>
        <v>5</v>
      </c>
      <c r="F137" s="281" t="str">
        <f t="shared" si="9"/>
        <v/>
      </c>
      <c r="G137" s="282"/>
      <c r="H137" s="286">
        <v>40544</v>
      </c>
      <c r="I137" s="291" t="s">
        <v>6057</v>
      </c>
      <c r="J137" s="288">
        <f t="shared" si="11"/>
        <v>1.7080000000000001E-2</v>
      </c>
      <c r="K137" s="6">
        <f>J137-Variáveis!L60</f>
        <v>0</v>
      </c>
    </row>
    <row r="138" spans="1:11" ht="14.4" x14ac:dyDescent="0.3">
      <c r="A138" s="290" t="str">
        <f t="shared" si="10"/>
        <v>5/2000</v>
      </c>
      <c r="B138" s="279" t="s">
        <v>261</v>
      </c>
      <c r="C138" s="294"/>
      <c r="D138" s="279">
        <f t="shared" si="0"/>
        <v>13</v>
      </c>
      <c r="E138" s="279">
        <f t="shared" si="1"/>
        <v>5</v>
      </c>
      <c r="F138" s="281" t="str">
        <f t="shared" si="9"/>
        <v/>
      </c>
      <c r="G138" s="282"/>
      <c r="H138" s="286">
        <v>40575</v>
      </c>
      <c r="I138" s="291" t="s">
        <v>6058</v>
      </c>
      <c r="J138" s="288">
        <f t="shared" si="11"/>
        <v>1.7415789473684211E-2</v>
      </c>
      <c r="K138" s="6">
        <f>J138-Variáveis!L61</f>
        <v>0</v>
      </c>
    </row>
    <row r="139" spans="1:11" ht="14.4" x14ac:dyDescent="0.3">
      <c r="A139" s="290" t="str">
        <f t="shared" si="10"/>
        <v>5/2000</v>
      </c>
      <c r="B139" s="279" t="s">
        <v>262</v>
      </c>
      <c r="C139" s="294"/>
      <c r="D139" s="279">
        <f t="shared" si="0"/>
        <v>14</v>
      </c>
      <c r="E139" s="279">
        <f t="shared" si="1"/>
        <v>5</v>
      </c>
      <c r="F139" s="281" t="str">
        <f t="shared" si="9"/>
        <v/>
      </c>
      <c r="G139" s="282"/>
      <c r="H139" s="286">
        <v>40603</v>
      </c>
      <c r="I139" s="291" t="s">
        <v>6059</v>
      </c>
      <c r="J139" s="288">
        <f t="shared" si="11"/>
        <v>1.7273913043478261E-2</v>
      </c>
      <c r="K139" s="6">
        <f>J139-Variáveis!L62</f>
        <v>0</v>
      </c>
    </row>
    <row r="140" spans="1:11" ht="14.4" x14ac:dyDescent="0.3">
      <c r="A140" s="290" t="str">
        <f t="shared" si="10"/>
        <v>5/2000</v>
      </c>
      <c r="B140" s="279" t="s">
        <v>263</v>
      </c>
      <c r="C140" s="294">
        <v>823</v>
      </c>
      <c r="D140" s="279">
        <f t="shared" si="0"/>
        <v>15</v>
      </c>
      <c r="E140" s="279">
        <f t="shared" si="1"/>
        <v>5</v>
      </c>
      <c r="F140" s="281" t="str">
        <f t="shared" si="9"/>
        <v/>
      </c>
      <c r="G140" s="282"/>
      <c r="H140" s="286">
        <v>40634</v>
      </c>
      <c r="I140" s="291" t="s">
        <v>6060</v>
      </c>
      <c r="J140" s="288">
        <f t="shared" si="11"/>
        <v>1.72E-2</v>
      </c>
      <c r="K140" s="6">
        <f>J140-Variáveis!L63</f>
        <v>0</v>
      </c>
    </row>
    <row r="141" spans="1:11" ht="14.4" x14ac:dyDescent="0.3">
      <c r="A141" s="290" t="str">
        <f t="shared" si="10"/>
        <v>5/2000</v>
      </c>
      <c r="B141" s="279" t="s">
        <v>264</v>
      </c>
      <c r="C141" s="294">
        <v>826</v>
      </c>
      <c r="D141" s="279">
        <f t="shared" si="0"/>
        <v>16</v>
      </c>
      <c r="E141" s="279">
        <f t="shared" si="1"/>
        <v>5</v>
      </c>
      <c r="F141" s="281" t="str">
        <f t="shared" si="9"/>
        <v/>
      </c>
      <c r="G141" s="282"/>
      <c r="H141" s="286">
        <v>40664</v>
      </c>
      <c r="I141" s="291" t="s">
        <v>6061</v>
      </c>
      <c r="J141" s="288">
        <f t="shared" si="11"/>
        <v>1.6847619047619049E-2</v>
      </c>
      <c r="K141" s="6">
        <f>J141-Variáveis!L64</f>
        <v>0</v>
      </c>
    </row>
    <row r="142" spans="1:11" ht="14.4" x14ac:dyDescent="0.3">
      <c r="A142" s="290" t="str">
        <f t="shared" si="10"/>
        <v>5/2000</v>
      </c>
      <c r="B142" s="279" t="s">
        <v>265</v>
      </c>
      <c r="C142" s="294">
        <v>815</v>
      </c>
      <c r="D142" s="279">
        <f t="shared" si="0"/>
        <v>17</v>
      </c>
      <c r="E142" s="279">
        <f t="shared" si="1"/>
        <v>5</v>
      </c>
      <c r="F142" s="281" t="str">
        <f t="shared" si="9"/>
        <v/>
      </c>
      <c r="G142" s="282"/>
      <c r="H142" s="286">
        <v>40695</v>
      </c>
      <c r="I142" s="291" t="s">
        <v>6062</v>
      </c>
      <c r="J142" s="288">
        <f t="shared" si="11"/>
        <v>1.714285714285714E-2</v>
      </c>
      <c r="K142" s="6">
        <f>J142-Variáveis!L65</f>
        <v>0</v>
      </c>
    </row>
    <row r="143" spans="1:11" ht="14.4" x14ac:dyDescent="0.3">
      <c r="A143" s="290" t="str">
        <f t="shared" si="10"/>
        <v>5/2000</v>
      </c>
      <c r="B143" s="279" t="s">
        <v>266</v>
      </c>
      <c r="C143" s="294">
        <v>809</v>
      </c>
      <c r="D143" s="279">
        <f t="shared" si="0"/>
        <v>18</v>
      </c>
      <c r="E143" s="279">
        <f t="shared" si="1"/>
        <v>5</v>
      </c>
      <c r="F143" s="281" t="str">
        <f t="shared" si="9"/>
        <v/>
      </c>
      <c r="G143" s="282"/>
      <c r="H143" s="286">
        <v>40725</v>
      </c>
      <c r="I143" s="291" t="s">
        <v>6063</v>
      </c>
      <c r="J143" s="288">
        <f t="shared" si="11"/>
        <v>1.6265000000000002E-2</v>
      </c>
      <c r="K143" s="6">
        <f>J143-Variáveis!L66</f>
        <v>0</v>
      </c>
    </row>
    <row r="144" spans="1:11" ht="14.4" x14ac:dyDescent="0.3">
      <c r="A144" s="290" t="str">
        <f t="shared" si="10"/>
        <v>5/2000</v>
      </c>
      <c r="B144" s="279" t="s">
        <v>267</v>
      </c>
      <c r="C144" s="294">
        <v>833</v>
      </c>
      <c r="D144" s="279">
        <f t="shared" si="0"/>
        <v>19</v>
      </c>
      <c r="E144" s="279">
        <f t="shared" si="1"/>
        <v>5</v>
      </c>
      <c r="F144" s="281" t="str">
        <f t="shared" si="9"/>
        <v/>
      </c>
      <c r="G144" s="282"/>
      <c r="H144" s="286">
        <v>40756</v>
      </c>
      <c r="I144" s="291" t="s">
        <v>6064</v>
      </c>
      <c r="J144" s="288">
        <f t="shared" si="11"/>
        <v>1.9800000000000002E-2</v>
      </c>
      <c r="K144" s="6">
        <f>J144-Variáveis!L67</f>
        <v>0</v>
      </c>
    </row>
    <row r="145" spans="1:11" ht="14.4" x14ac:dyDescent="0.3">
      <c r="A145" s="290" t="str">
        <f t="shared" si="10"/>
        <v>5/2000</v>
      </c>
      <c r="B145" s="279" t="s">
        <v>268</v>
      </c>
      <c r="C145" s="294"/>
      <c r="D145" s="279">
        <f t="shared" si="0"/>
        <v>20</v>
      </c>
      <c r="E145" s="279">
        <f t="shared" si="1"/>
        <v>5</v>
      </c>
      <c r="F145" s="281" t="str">
        <f t="shared" si="9"/>
        <v/>
      </c>
      <c r="G145" s="282"/>
      <c r="H145" s="286">
        <v>40787</v>
      </c>
      <c r="I145" s="291" t="s">
        <v>6065</v>
      </c>
      <c r="J145" s="288">
        <f t="shared" si="11"/>
        <v>2.4066666666666667E-2</v>
      </c>
      <c r="K145" s="6">
        <f>J145-Variáveis!L68</f>
        <v>0</v>
      </c>
    </row>
    <row r="146" spans="1:11" ht="14.4" x14ac:dyDescent="0.3">
      <c r="A146" s="290" t="str">
        <f t="shared" si="10"/>
        <v>5/2000</v>
      </c>
      <c r="B146" s="279" t="s">
        <v>269</v>
      </c>
      <c r="C146" s="294"/>
      <c r="D146" s="279">
        <f t="shared" si="0"/>
        <v>21</v>
      </c>
      <c r="E146" s="279">
        <f t="shared" si="1"/>
        <v>5</v>
      </c>
      <c r="F146" s="281" t="str">
        <f t="shared" si="9"/>
        <v/>
      </c>
      <c r="G146" s="282"/>
      <c r="H146" s="286">
        <v>40817</v>
      </c>
      <c r="I146" s="291" t="s">
        <v>6066</v>
      </c>
      <c r="J146" s="288">
        <f t="shared" si="11"/>
        <v>2.366E-2</v>
      </c>
      <c r="K146" s="6">
        <f>J146-Variáveis!L69</f>
        <v>0</v>
      </c>
    </row>
    <row r="147" spans="1:11" ht="14.4" x14ac:dyDescent="0.3">
      <c r="A147" s="290" t="str">
        <f t="shared" si="10"/>
        <v>5/2000</v>
      </c>
      <c r="B147" s="279" t="s">
        <v>270</v>
      </c>
      <c r="C147" s="294">
        <v>854</v>
      </c>
      <c r="D147" s="279">
        <f t="shared" si="0"/>
        <v>22</v>
      </c>
      <c r="E147" s="279">
        <f t="shared" si="1"/>
        <v>5</v>
      </c>
      <c r="F147" s="281" t="str">
        <f t="shared" si="9"/>
        <v/>
      </c>
      <c r="G147" s="282"/>
      <c r="H147" s="286">
        <v>40848</v>
      </c>
      <c r="I147" s="291" t="s">
        <v>6067</v>
      </c>
      <c r="J147" s="288">
        <f t="shared" si="11"/>
        <v>2.2734999999999998E-2</v>
      </c>
      <c r="K147" s="6">
        <f>J147-Variáveis!L70</f>
        <v>0</v>
      </c>
    </row>
    <row r="148" spans="1:11" ht="14.4" x14ac:dyDescent="0.3">
      <c r="A148" s="290" t="str">
        <f t="shared" si="10"/>
        <v>5/2000</v>
      </c>
      <c r="B148" s="279" t="s">
        <v>271</v>
      </c>
      <c r="C148" s="294">
        <v>839</v>
      </c>
      <c r="D148" s="279">
        <f t="shared" si="0"/>
        <v>23</v>
      </c>
      <c r="E148" s="279">
        <f t="shared" si="1"/>
        <v>5</v>
      </c>
      <c r="F148" s="281" t="str">
        <f t="shared" si="9"/>
        <v/>
      </c>
      <c r="G148" s="282"/>
      <c r="H148" s="286">
        <v>40878</v>
      </c>
      <c r="I148" s="291" t="s">
        <v>6068</v>
      </c>
      <c r="J148" s="288">
        <f t="shared" si="11"/>
        <v>2.1609090909090908E-2</v>
      </c>
      <c r="K148" s="6">
        <f>J148-Variáveis!L71</f>
        <v>0</v>
      </c>
    </row>
    <row r="149" spans="1:11" ht="14.4" x14ac:dyDescent="0.3">
      <c r="A149" s="290" t="str">
        <f t="shared" si="10"/>
        <v>5/2000</v>
      </c>
      <c r="B149" s="279" t="s">
        <v>272</v>
      </c>
      <c r="C149" s="294">
        <v>831</v>
      </c>
      <c r="D149" s="279">
        <f t="shared" si="0"/>
        <v>24</v>
      </c>
      <c r="E149" s="279">
        <f t="shared" si="1"/>
        <v>5</v>
      </c>
      <c r="F149" s="281" t="str">
        <f t="shared" si="9"/>
        <v/>
      </c>
      <c r="G149" s="282"/>
      <c r="H149" s="286">
        <v>40909</v>
      </c>
      <c r="I149" s="291" t="s">
        <v>6069</v>
      </c>
      <c r="J149" s="288">
        <f t="shared" si="11"/>
        <v>2.2004545454545454E-2</v>
      </c>
      <c r="K149" s="6">
        <f>J149-Variáveis!L72</f>
        <v>0</v>
      </c>
    </row>
    <row r="150" spans="1:11" ht="14.4" x14ac:dyDescent="0.3">
      <c r="A150" s="290" t="str">
        <f t="shared" si="10"/>
        <v>5/2000</v>
      </c>
      <c r="B150" s="279" t="s">
        <v>273</v>
      </c>
      <c r="C150" s="294">
        <v>821</v>
      </c>
      <c r="D150" s="279">
        <f t="shared" si="0"/>
        <v>25</v>
      </c>
      <c r="E150" s="279">
        <f t="shared" si="1"/>
        <v>5</v>
      </c>
      <c r="F150" s="281" t="str">
        <f t="shared" si="9"/>
        <v/>
      </c>
      <c r="G150" s="282"/>
      <c r="H150" s="286">
        <v>40940</v>
      </c>
      <c r="I150" s="291" t="s">
        <v>6070</v>
      </c>
      <c r="J150" s="288">
        <f t="shared" si="11"/>
        <v>2.0221052631578949E-2</v>
      </c>
      <c r="K150" s="6">
        <f>J150-Variáveis!L73</f>
        <v>0</v>
      </c>
    </row>
    <row r="151" spans="1:11" ht="14.4" x14ac:dyDescent="0.3">
      <c r="A151" s="290" t="str">
        <f t="shared" si="10"/>
        <v>5/2000</v>
      </c>
      <c r="B151" s="279" t="s">
        <v>274</v>
      </c>
      <c r="C151" s="294">
        <v>823</v>
      </c>
      <c r="D151" s="279">
        <f t="shared" si="0"/>
        <v>26</v>
      </c>
      <c r="E151" s="279">
        <f t="shared" si="1"/>
        <v>5</v>
      </c>
      <c r="F151" s="281" t="str">
        <f t="shared" si="9"/>
        <v/>
      </c>
      <c r="G151" s="282"/>
      <c r="H151" s="286">
        <v>40969</v>
      </c>
      <c r="I151" s="291" t="s">
        <v>6071</v>
      </c>
      <c r="J151" s="288">
        <f t="shared" si="11"/>
        <v>1.7654545454545454E-2</v>
      </c>
      <c r="K151" s="6">
        <f>J151-Variáveis!L74</f>
        <v>0</v>
      </c>
    </row>
    <row r="152" spans="1:11" ht="14.4" x14ac:dyDescent="0.3">
      <c r="A152" s="290" t="str">
        <f t="shared" si="10"/>
        <v>5/2000</v>
      </c>
      <c r="B152" s="279" t="s">
        <v>275</v>
      </c>
      <c r="C152" s="294"/>
      <c r="D152" s="279">
        <f t="shared" si="0"/>
        <v>27</v>
      </c>
      <c r="E152" s="279">
        <f t="shared" si="1"/>
        <v>5</v>
      </c>
      <c r="F152" s="281" t="str">
        <f t="shared" si="9"/>
        <v/>
      </c>
      <c r="G152" s="282"/>
      <c r="H152" s="286">
        <v>41000</v>
      </c>
      <c r="I152" s="291" t="s">
        <v>6072</v>
      </c>
      <c r="J152" s="288">
        <f t="shared" si="11"/>
        <v>1.83E-2</v>
      </c>
      <c r="K152" s="6">
        <f>J152-Variáveis!L75</f>
        <v>0</v>
      </c>
    </row>
    <row r="153" spans="1:11" ht="14.4" x14ac:dyDescent="0.3">
      <c r="A153" s="290" t="str">
        <f t="shared" si="10"/>
        <v>5/2000</v>
      </c>
      <c r="B153" s="279" t="s">
        <v>276</v>
      </c>
      <c r="C153" s="294"/>
      <c r="D153" s="279">
        <f t="shared" si="0"/>
        <v>28</v>
      </c>
      <c r="E153" s="279">
        <f t="shared" si="1"/>
        <v>5</v>
      </c>
      <c r="F153" s="281" t="str">
        <f t="shared" si="9"/>
        <v/>
      </c>
      <c r="G153" s="282"/>
      <c r="H153" s="286">
        <v>41030</v>
      </c>
      <c r="I153" s="291" t="s">
        <v>6073</v>
      </c>
      <c r="J153" s="288">
        <f t="shared" si="11"/>
        <v>2.1113636363636362E-2</v>
      </c>
      <c r="K153" s="6">
        <f>J153-Variáveis!L76</f>
        <v>0</v>
      </c>
    </row>
    <row r="154" spans="1:11" ht="14.4" x14ac:dyDescent="0.3">
      <c r="A154" s="290" t="str">
        <f t="shared" si="10"/>
        <v>5/2000</v>
      </c>
      <c r="B154" s="279" t="s">
        <v>277</v>
      </c>
      <c r="C154" s="294"/>
      <c r="D154" s="279">
        <f t="shared" si="0"/>
        <v>29</v>
      </c>
      <c r="E154" s="279">
        <f t="shared" si="1"/>
        <v>5</v>
      </c>
      <c r="F154" s="281" t="str">
        <f t="shared" si="9"/>
        <v/>
      </c>
      <c r="G154" s="282"/>
      <c r="H154" s="286">
        <v>41061</v>
      </c>
      <c r="I154" s="291" t="s">
        <v>6074</v>
      </c>
      <c r="J154" s="288">
        <f t="shared" si="11"/>
        <v>2.1785714285714287E-2</v>
      </c>
      <c r="K154" s="6">
        <f>J154-Variáveis!L77</f>
        <v>0</v>
      </c>
    </row>
    <row r="155" spans="1:11" ht="14.4" x14ac:dyDescent="0.3">
      <c r="A155" s="290" t="str">
        <f t="shared" si="10"/>
        <v>5/2000</v>
      </c>
      <c r="B155" s="279" t="s">
        <v>278</v>
      </c>
      <c r="C155" s="294">
        <v>797</v>
      </c>
      <c r="D155" s="279">
        <f t="shared" si="0"/>
        <v>30</v>
      </c>
      <c r="E155" s="279">
        <f t="shared" si="1"/>
        <v>5</v>
      </c>
      <c r="F155" s="281" t="str">
        <f t="shared" si="9"/>
        <v/>
      </c>
      <c r="G155" s="282"/>
      <c r="H155" s="286">
        <v>41091</v>
      </c>
      <c r="I155" s="291" t="s">
        <v>6075</v>
      </c>
      <c r="J155" s="288">
        <f t="shared" si="11"/>
        <v>2.0209523809523809E-2</v>
      </c>
      <c r="K155" s="6">
        <f>J155-Variáveis!L78</f>
        <v>0</v>
      </c>
    </row>
    <row r="156" spans="1:11" ht="14.4" x14ac:dyDescent="0.3">
      <c r="A156" s="290" t="str">
        <f t="shared" si="10"/>
        <v>5/2000</v>
      </c>
      <c r="B156" s="279" t="s">
        <v>279</v>
      </c>
      <c r="C156" s="294">
        <v>792</v>
      </c>
      <c r="D156" s="279">
        <f t="shared" si="0"/>
        <v>31</v>
      </c>
      <c r="E156" s="279">
        <f t="shared" si="1"/>
        <v>5</v>
      </c>
      <c r="F156" s="281">
        <f t="shared" si="9"/>
        <v>7.9200000000000007E-2</v>
      </c>
      <c r="G156" s="282"/>
      <c r="H156" s="286">
        <v>41122</v>
      </c>
      <c r="I156" s="291" t="s">
        <v>6076</v>
      </c>
      <c r="J156" s="288">
        <f t="shared" si="11"/>
        <v>1.7091304347826089E-2</v>
      </c>
      <c r="K156" s="6">
        <f>J156-Variáveis!L79</f>
        <v>0</v>
      </c>
    </row>
    <row r="157" spans="1:11" ht="14.4" x14ac:dyDescent="0.3">
      <c r="A157" s="290" t="str">
        <f t="shared" si="10"/>
        <v>6/2000</v>
      </c>
      <c r="B157" s="279" t="s">
        <v>280</v>
      </c>
      <c r="C157" s="294">
        <v>770</v>
      </c>
      <c r="D157" s="279">
        <f t="shared" si="0"/>
        <v>1</v>
      </c>
      <c r="E157" s="279">
        <f t="shared" si="1"/>
        <v>6</v>
      </c>
      <c r="F157" s="281" t="str">
        <f t="shared" si="9"/>
        <v/>
      </c>
      <c r="G157" s="282"/>
      <c r="H157" s="286">
        <v>41153</v>
      </c>
      <c r="I157" s="291" t="s">
        <v>6077</v>
      </c>
      <c r="J157" s="288">
        <f t="shared" si="11"/>
        <v>1.6250000000000001E-2</v>
      </c>
      <c r="K157" s="6">
        <f>J157-Variáveis!L80</f>
        <v>0</v>
      </c>
    </row>
    <row r="158" spans="1:11" ht="14.4" x14ac:dyDescent="0.3">
      <c r="A158" s="290" t="str">
        <f t="shared" si="10"/>
        <v>6/2000</v>
      </c>
      <c r="B158" s="279" t="s">
        <v>281</v>
      </c>
      <c r="C158" s="294">
        <v>731</v>
      </c>
      <c r="D158" s="279">
        <f t="shared" si="0"/>
        <v>2</v>
      </c>
      <c r="E158" s="279">
        <f t="shared" si="1"/>
        <v>6</v>
      </c>
      <c r="F158" s="281" t="str">
        <f t="shared" si="9"/>
        <v/>
      </c>
      <c r="G158" s="282"/>
      <c r="H158" s="286">
        <v>41183</v>
      </c>
      <c r="I158" s="291" t="s">
        <v>6078</v>
      </c>
      <c r="J158" s="288">
        <f t="shared" si="11"/>
        <v>1.4933333333333335E-2</v>
      </c>
      <c r="K158" s="6">
        <f>J158-Variáveis!L81</f>
        <v>0</v>
      </c>
    </row>
    <row r="159" spans="1:11" ht="14.4" x14ac:dyDescent="0.3">
      <c r="A159" s="290" t="str">
        <f t="shared" si="10"/>
        <v>6/2000</v>
      </c>
      <c r="B159" s="279" t="s">
        <v>282</v>
      </c>
      <c r="C159" s="294"/>
      <c r="D159" s="279">
        <f t="shared" si="0"/>
        <v>3</v>
      </c>
      <c r="E159" s="279">
        <f t="shared" si="1"/>
        <v>6</v>
      </c>
      <c r="F159" s="281" t="str">
        <f t="shared" si="9"/>
        <v/>
      </c>
      <c r="G159" s="282"/>
      <c r="H159" s="286">
        <v>41214</v>
      </c>
      <c r="I159" s="291" t="s">
        <v>6079</v>
      </c>
      <c r="J159" s="288">
        <f t="shared" si="11"/>
        <v>1.5505263157894737E-2</v>
      </c>
      <c r="K159" s="6">
        <f>J159-Variáveis!L82</f>
        <v>0</v>
      </c>
    </row>
    <row r="160" spans="1:11" ht="14.4" x14ac:dyDescent="0.3">
      <c r="A160" s="290" t="str">
        <f t="shared" si="10"/>
        <v>6/2000</v>
      </c>
      <c r="B160" s="279" t="s">
        <v>283</v>
      </c>
      <c r="C160" s="294"/>
      <c r="D160" s="279">
        <f t="shared" si="0"/>
        <v>4</v>
      </c>
      <c r="E160" s="279">
        <f t="shared" si="1"/>
        <v>6</v>
      </c>
      <c r="F160" s="281" t="str">
        <f t="shared" si="9"/>
        <v/>
      </c>
      <c r="G160" s="282"/>
      <c r="H160" s="286">
        <v>41244</v>
      </c>
      <c r="I160" s="291" t="s">
        <v>6080</v>
      </c>
      <c r="J160" s="288">
        <f t="shared" si="11"/>
        <v>1.4783333333333334E-2</v>
      </c>
      <c r="K160" s="6">
        <f>J160-Variáveis!L83</f>
        <v>0</v>
      </c>
    </row>
    <row r="161" spans="1:11" ht="14.4" x14ac:dyDescent="0.3">
      <c r="A161" s="290" t="str">
        <f t="shared" si="10"/>
        <v>6/2000</v>
      </c>
      <c r="B161" s="279" t="s">
        <v>284</v>
      </c>
      <c r="C161" s="294">
        <v>743</v>
      </c>
      <c r="D161" s="279">
        <f t="shared" si="0"/>
        <v>5</v>
      </c>
      <c r="E161" s="279">
        <f t="shared" si="1"/>
        <v>6</v>
      </c>
      <c r="F161" s="281" t="str">
        <f t="shared" si="9"/>
        <v/>
      </c>
      <c r="G161" s="282"/>
      <c r="H161" s="286">
        <v>41275</v>
      </c>
      <c r="I161" s="291" t="s">
        <v>6081</v>
      </c>
      <c r="J161" s="288">
        <f t="shared" si="11"/>
        <v>1.4623809523809523E-2</v>
      </c>
      <c r="K161" s="6">
        <f>J161-Variáveis!L84</f>
        <v>0</v>
      </c>
    </row>
    <row r="162" spans="1:11" ht="14.4" x14ac:dyDescent="0.3">
      <c r="A162" s="290" t="str">
        <f t="shared" si="10"/>
        <v>6/2000</v>
      </c>
      <c r="B162" s="279" t="s">
        <v>285</v>
      </c>
      <c r="C162" s="294">
        <v>741</v>
      </c>
      <c r="D162" s="279">
        <f t="shared" si="0"/>
        <v>6</v>
      </c>
      <c r="E162" s="279">
        <f t="shared" si="1"/>
        <v>6</v>
      </c>
      <c r="F162" s="281" t="str">
        <f t="shared" si="9"/>
        <v/>
      </c>
      <c r="G162" s="282"/>
      <c r="H162" s="286">
        <v>41306</v>
      </c>
      <c r="I162" s="291" t="s">
        <v>6082</v>
      </c>
      <c r="J162" s="288">
        <f t="shared" si="11"/>
        <v>1.62875E-2</v>
      </c>
      <c r="K162" s="6">
        <f>J162-Variáveis!L85</f>
        <v>0</v>
      </c>
    </row>
    <row r="163" spans="1:11" ht="14.4" x14ac:dyDescent="0.3">
      <c r="A163" s="290" t="str">
        <f t="shared" si="10"/>
        <v>6/2000</v>
      </c>
      <c r="B163" s="279" t="s">
        <v>286</v>
      </c>
      <c r="C163" s="294">
        <v>730</v>
      </c>
      <c r="D163" s="279">
        <f t="shared" si="0"/>
        <v>7</v>
      </c>
      <c r="E163" s="279">
        <f t="shared" si="1"/>
        <v>6</v>
      </c>
      <c r="F163" s="281" t="str">
        <f t="shared" si="9"/>
        <v/>
      </c>
      <c r="G163" s="282"/>
      <c r="H163" s="286">
        <v>41334</v>
      </c>
      <c r="I163" s="291" t="s">
        <v>6083</v>
      </c>
      <c r="J163" s="288">
        <f t="shared" si="11"/>
        <v>1.7995000000000001E-2</v>
      </c>
      <c r="K163" s="6">
        <f>J163-Variáveis!L86</f>
        <v>0</v>
      </c>
    </row>
    <row r="164" spans="1:11" ht="14.4" x14ac:dyDescent="0.3">
      <c r="A164" s="290" t="str">
        <f t="shared" si="10"/>
        <v>6/2000</v>
      </c>
      <c r="B164" s="279" t="s">
        <v>287</v>
      </c>
      <c r="C164" s="294">
        <v>725</v>
      </c>
      <c r="D164" s="279">
        <f t="shared" si="0"/>
        <v>8</v>
      </c>
      <c r="E164" s="279">
        <f t="shared" si="1"/>
        <v>6</v>
      </c>
      <c r="F164" s="281" t="str">
        <f t="shared" ref="F164:F227" si="12">IF(D164=(D165-1),"",IF(AND(C164="",C163="",C162=""),C161/10000,(IF(AND(C164="",C163=""),C162/10000,IF(C164="",C163/10000,C164/10000)))))</f>
        <v/>
      </c>
      <c r="G164" s="282"/>
      <c r="H164" s="286">
        <v>41365</v>
      </c>
      <c r="I164" s="291" t="s">
        <v>6084</v>
      </c>
      <c r="J164" s="288">
        <f t="shared" si="11"/>
        <v>1.7705882352941175E-2</v>
      </c>
      <c r="K164" s="6">
        <f>J164-Variáveis!L87</f>
        <v>0</v>
      </c>
    </row>
    <row r="165" spans="1:11" ht="14.4" x14ac:dyDescent="0.3">
      <c r="A165" s="290" t="str">
        <f t="shared" si="10"/>
        <v>6/2000</v>
      </c>
      <c r="B165" s="279" t="s">
        <v>288</v>
      </c>
      <c r="C165" s="294">
        <v>711</v>
      </c>
      <c r="D165" s="279">
        <f t="shared" si="0"/>
        <v>9</v>
      </c>
      <c r="E165" s="279">
        <f t="shared" si="1"/>
        <v>6</v>
      </c>
      <c r="F165" s="281" t="str">
        <f t="shared" si="12"/>
        <v/>
      </c>
      <c r="G165" s="282"/>
      <c r="H165" s="286">
        <v>41395</v>
      </c>
      <c r="I165" s="291" t="s">
        <v>6085</v>
      </c>
      <c r="J165" s="288">
        <f t="shared" si="11"/>
        <v>1.7631818181818183E-2</v>
      </c>
      <c r="K165" s="6">
        <f>J165-Variáveis!L88</f>
        <v>0</v>
      </c>
    </row>
    <row r="166" spans="1:11" ht="14.4" x14ac:dyDescent="0.3">
      <c r="A166" s="290" t="str">
        <f t="shared" si="10"/>
        <v>6/2000</v>
      </c>
      <c r="B166" s="279" t="s">
        <v>289</v>
      </c>
      <c r="C166" s="294"/>
      <c r="D166" s="279">
        <f t="shared" si="0"/>
        <v>10</v>
      </c>
      <c r="E166" s="279">
        <f t="shared" si="1"/>
        <v>6</v>
      </c>
      <c r="F166" s="281" t="str">
        <f t="shared" si="12"/>
        <v/>
      </c>
      <c r="G166" s="282"/>
      <c r="H166" s="286">
        <v>41426</v>
      </c>
      <c r="I166" s="291" t="s">
        <v>6086</v>
      </c>
      <c r="J166" s="288">
        <f t="shared" si="11"/>
        <v>2.2865E-2</v>
      </c>
      <c r="K166" s="6">
        <f>J166-Variáveis!L89</f>
        <v>0</v>
      </c>
    </row>
    <row r="167" spans="1:11" ht="14.4" x14ac:dyDescent="0.3">
      <c r="A167" s="290" t="str">
        <f t="shared" si="10"/>
        <v>6/2000</v>
      </c>
      <c r="B167" s="279" t="s">
        <v>290</v>
      </c>
      <c r="C167" s="294"/>
      <c r="D167" s="279">
        <f t="shared" si="0"/>
        <v>11</v>
      </c>
      <c r="E167" s="279">
        <f t="shared" si="1"/>
        <v>6</v>
      </c>
      <c r="F167" s="281" t="str">
        <f t="shared" si="12"/>
        <v/>
      </c>
      <c r="G167" s="282"/>
      <c r="H167" s="286">
        <v>41456</v>
      </c>
      <c r="I167" s="291" t="s">
        <v>6087</v>
      </c>
      <c r="J167" s="288">
        <f t="shared" si="11"/>
        <v>2.264090909090909E-2</v>
      </c>
      <c r="K167" s="6">
        <f>J167-Variáveis!L90</f>
        <v>0</v>
      </c>
    </row>
    <row r="168" spans="1:11" ht="14.4" x14ac:dyDescent="0.3">
      <c r="A168" s="290" t="str">
        <f t="shared" si="10"/>
        <v>6/2000</v>
      </c>
      <c r="B168" s="279" t="s">
        <v>291</v>
      </c>
      <c r="C168" s="294">
        <v>718</v>
      </c>
      <c r="D168" s="279">
        <f t="shared" si="0"/>
        <v>12</v>
      </c>
      <c r="E168" s="279">
        <f t="shared" si="1"/>
        <v>6</v>
      </c>
      <c r="F168" s="281" t="str">
        <f t="shared" si="12"/>
        <v/>
      </c>
      <c r="G168" s="282"/>
      <c r="H168" s="286">
        <v>41487</v>
      </c>
      <c r="I168" s="291" t="s">
        <v>6088</v>
      </c>
      <c r="J168" s="288">
        <f t="shared" si="11"/>
        <v>2.375909090909091E-2</v>
      </c>
      <c r="K168" s="6">
        <f>J168-Variáveis!L91</f>
        <v>0</v>
      </c>
    </row>
    <row r="169" spans="1:11" ht="14.4" x14ac:dyDescent="0.3">
      <c r="A169" s="290" t="str">
        <f t="shared" si="10"/>
        <v>6/2000</v>
      </c>
      <c r="B169" s="279" t="s">
        <v>292</v>
      </c>
      <c r="C169" s="294">
        <v>706</v>
      </c>
      <c r="D169" s="279">
        <f t="shared" si="0"/>
        <v>13</v>
      </c>
      <c r="E169" s="279">
        <f t="shared" si="1"/>
        <v>6</v>
      </c>
      <c r="F169" s="281" t="str">
        <f t="shared" si="12"/>
        <v/>
      </c>
      <c r="G169" s="282"/>
      <c r="H169" s="286">
        <v>41518</v>
      </c>
      <c r="I169" s="291" t="s">
        <v>6089</v>
      </c>
      <c r="J169" s="288">
        <f t="shared" si="11"/>
        <v>2.2769999999999999E-2</v>
      </c>
      <c r="K169" s="6">
        <f>J169-Variáveis!L92</f>
        <v>0</v>
      </c>
    </row>
    <row r="170" spans="1:11" ht="14.4" x14ac:dyDescent="0.3">
      <c r="A170" s="290" t="str">
        <f t="shared" si="10"/>
        <v>6/2000</v>
      </c>
      <c r="B170" s="279" t="s">
        <v>293</v>
      </c>
      <c r="C170" s="294">
        <v>708</v>
      </c>
      <c r="D170" s="279">
        <f t="shared" si="0"/>
        <v>14</v>
      </c>
      <c r="E170" s="279">
        <f t="shared" si="1"/>
        <v>6</v>
      </c>
      <c r="F170" s="281" t="str">
        <f t="shared" si="12"/>
        <v/>
      </c>
      <c r="G170" s="282"/>
      <c r="H170" s="286">
        <v>41548</v>
      </c>
      <c r="I170" s="291" t="s">
        <v>6090</v>
      </c>
      <c r="J170" s="288">
        <f t="shared" si="11"/>
        <v>2.1918181818181819E-2</v>
      </c>
      <c r="K170" s="6">
        <f>J170-Variáveis!L93</f>
        <v>0</v>
      </c>
    </row>
    <row r="171" spans="1:11" ht="14.4" x14ac:dyDescent="0.3">
      <c r="A171" s="290" t="str">
        <f t="shared" si="10"/>
        <v>6/2000</v>
      </c>
      <c r="B171" s="279" t="s">
        <v>294</v>
      </c>
      <c r="C171" s="294">
        <v>719</v>
      </c>
      <c r="D171" s="279">
        <f t="shared" si="0"/>
        <v>15</v>
      </c>
      <c r="E171" s="279">
        <f t="shared" si="1"/>
        <v>6</v>
      </c>
      <c r="F171" s="281" t="str">
        <f t="shared" si="12"/>
        <v/>
      </c>
      <c r="G171" s="282"/>
      <c r="H171" s="286">
        <v>41579</v>
      </c>
      <c r="I171" s="291" t="s">
        <v>6091</v>
      </c>
      <c r="J171" s="288">
        <f t="shared" si="11"/>
        <v>2.3441176470588236E-2</v>
      </c>
      <c r="K171" s="6">
        <f>J171-Variáveis!L94</f>
        <v>0</v>
      </c>
    </row>
    <row r="172" spans="1:11" ht="14.4" x14ac:dyDescent="0.3">
      <c r="A172" s="290" t="str">
        <f t="shared" si="10"/>
        <v>6/2000</v>
      </c>
      <c r="B172" s="279" t="s">
        <v>295</v>
      </c>
      <c r="C172" s="294">
        <v>723</v>
      </c>
      <c r="D172" s="279">
        <f t="shared" si="0"/>
        <v>16</v>
      </c>
      <c r="E172" s="279">
        <f t="shared" si="1"/>
        <v>6</v>
      </c>
      <c r="F172" s="281" t="str">
        <f t="shared" si="12"/>
        <v/>
      </c>
      <c r="G172" s="282"/>
      <c r="H172" s="286">
        <v>41609</v>
      </c>
      <c r="I172" s="291" t="s">
        <v>6092</v>
      </c>
      <c r="J172" s="288">
        <f t="shared" si="11"/>
        <v>2.3819999999999997E-2</v>
      </c>
      <c r="K172" s="6">
        <f>J172-Variáveis!L95</f>
        <v>0</v>
      </c>
    </row>
    <row r="173" spans="1:11" ht="14.4" x14ac:dyDescent="0.3">
      <c r="A173" s="290" t="str">
        <f t="shared" si="10"/>
        <v>6/2000</v>
      </c>
      <c r="B173" s="279" t="s">
        <v>296</v>
      </c>
      <c r="C173" s="294"/>
      <c r="D173" s="279">
        <f t="shared" si="0"/>
        <v>17</v>
      </c>
      <c r="E173" s="279">
        <f t="shared" si="1"/>
        <v>6</v>
      </c>
      <c r="F173" s="281" t="str">
        <f t="shared" si="12"/>
        <v/>
      </c>
      <c r="G173" s="282"/>
      <c r="H173" s="286">
        <v>41640</v>
      </c>
      <c r="I173" s="291" t="s">
        <v>6093</v>
      </c>
      <c r="J173" s="288">
        <f t="shared" si="11"/>
        <v>2.5185714285714287E-2</v>
      </c>
      <c r="K173" s="6">
        <f>J173-Variáveis!L96</f>
        <v>0</v>
      </c>
    </row>
    <row r="174" spans="1:11" ht="14.4" x14ac:dyDescent="0.3">
      <c r="A174" s="290" t="str">
        <f t="shared" si="10"/>
        <v>6/2000</v>
      </c>
      <c r="B174" s="279" t="s">
        <v>297</v>
      </c>
      <c r="C174" s="294"/>
      <c r="D174" s="279">
        <f t="shared" si="0"/>
        <v>18</v>
      </c>
      <c r="E174" s="279">
        <f t="shared" si="1"/>
        <v>6</v>
      </c>
      <c r="F174" s="281" t="str">
        <f t="shared" si="12"/>
        <v/>
      </c>
      <c r="G174" s="282"/>
      <c r="H174" s="286">
        <v>41671</v>
      </c>
      <c r="I174" s="291" t="s">
        <v>6094</v>
      </c>
      <c r="J174" s="288">
        <f t="shared" si="11"/>
        <v>2.5405555555555553E-2</v>
      </c>
      <c r="K174" s="6">
        <f>J174-Variáveis!L97</f>
        <v>0</v>
      </c>
    </row>
    <row r="175" spans="1:11" ht="14.4" x14ac:dyDescent="0.3">
      <c r="A175" s="290" t="str">
        <f t="shared" si="10"/>
        <v>6/2000</v>
      </c>
      <c r="B175" s="279" t="s">
        <v>298</v>
      </c>
      <c r="C175" s="294">
        <v>719</v>
      </c>
      <c r="D175" s="279">
        <f t="shared" si="0"/>
        <v>19</v>
      </c>
      <c r="E175" s="279">
        <f t="shared" si="1"/>
        <v>6</v>
      </c>
      <c r="F175" s="281" t="str">
        <f t="shared" si="12"/>
        <v/>
      </c>
      <c r="G175" s="282"/>
      <c r="H175" s="286">
        <v>41699</v>
      </c>
      <c r="I175" s="291" t="s">
        <v>6095</v>
      </c>
      <c r="J175" s="288">
        <f t="shared" si="11"/>
        <v>2.3409523809523811E-2</v>
      </c>
      <c r="K175" s="6">
        <f>J175-Variáveis!L98</f>
        <v>0</v>
      </c>
    </row>
    <row r="176" spans="1:11" ht="14.4" x14ac:dyDescent="0.3">
      <c r="A176" s="290" t="str">
        <f t="shared" si="10"/>
        <v>6/2000</v>
      </c>
      <c r="B176" s="279" t="s">
        <v>299</v>
      </c>
      <c r="C176" s="294">
        <v>715</v>
      </c>
      <c r="D176" s="279">
        <f t="shared" si="0"/>
        <v>20</v>
      </c>
      <c r="E176" s="279">
        <f t="shared" si="1"/>
        <v>6</v>
      </c>
      <c r="F176" s="281" t="str">
        <f t="shared" si="12"/>
        <v/>
      </c>
      <c r="G176" s="282"/>
      <c r="H176" s="286">
        <v>41730</v>
      </c>
      <c r="I176" s="291" t="s">
        <v>6096</v>
      </c>
      <c r="J176" s="288">
        <f t="shared" si="11"/>
        <v>2.1947619047619049E-2</v>
      </c>
      <c r="K176" s="6">
        <f>J176-Variáveis!L99</f>
        <v>0</v>
      </c>
    </row>
    <row r="177" spans="1:11" ht="14.4" x14ac:dyDescent="0.3">
      <c r="A177" s="290" t="str">
        <f t="shared" si="10"/>
        <v>6/2000</v>
      </c>
      <c r="B177" s="279" t="s">
        <v>300</v>
      </c>
      <c r="C177" s="294">
        <v>706</v>
      </c>
      <c r="D177" s="279">
        <f t="shared" si="0"/>
        <v>21</v>
      </c>
      <c r="E177" s="279">
        <f t="shared" si="1"/>
        <v>6</v>
      </c>
      <c r="F177" s="281" t="str">
        <f t="shared" si="12"/>
        <v/>
      </c>
      <c r="G177" s="282"/>
      <c r="H177" s="286">
        <v>41760</v>
      </c>
      <c r="I177" s="291" t="s">
        <v>6097</v>
      </c>
      <c r="J177" s="288">
        <f t="shared" si="11"/>
        <v>2.0904761904761905E-2</v>
      </c>
      <c r="K177" s="6">
        <f>J177-Variáveis!L100</f>
        <v>0</v>
      </c>
    </row>
    <row r="178" spans="1:11" ht="14.4" x14ac:dyDescent="0.3">
      <c r="A178" s="290" t="str">
        <f t="shared" si="10"/>
        <v>6/2000</v>
      </c>
      <c r="B178" s="279" t="s">
        <v>301</v>
      </c>
      <c r="C178" s="294">
        <v>709</v>
      </c>
      <c r="D178" s="279">
        <f t="shared" si="0"/>
        <v>22</v>
      </c>
      <c r="E178" s="279">
        <f t="shared" si="1"/>
        <v>6</v>
      </c>
      <c r="F178" s="281" t="str">
        <f t="shared" si="12"/>
        <v/>
      </c>
      <c r="G178" s="282"/>
      <c r="H178" s="286">
        <v>41791</v>
      </c>
      <c r="I178" s="291" t="s">
        <v>6098</v>
      </c>
      <c r="J178" s="288">
        <f t="shared" si="11"/>
        <v>2.0604761904761904E-2</v>
      </c>
      <c r="K178" s="6">
        <f>J178-Variáveis!L101</f>
        <v>0</v>
      </c>
    </row>
    <row r="179" spans="1:11" ht="14.4" x14ac:dyDescent="0.3">
      <c r="A179" s="290" t="str">
        <f t="shared" si="10"/>
        <v>6/2000</v>
      </c>
      <c r="B179" s="279" t="s">
        <v>302</v>
      </c>
      <c r="C179" s="294">
        <v>725</v>
      </c>
      <c r="D179" s="279">
        <f t="shared" si="0"/>
        <v>23</v>
      </c>
      <c r="E179" s="279">
        <f t="shared" si="1"/>
        <v>6</v>
      </c>
      <c r="F179" s="281" t="str">
        <f t="shared" si="12"/>
        <v/>
      </c>
      <c r="G179" s="282"/>
      <c r="H179" s="286">
        <v>41821</v>
      </c>
      <c r="I179" s="291" t="s">
        <v>6099</v>
      </c>
      <c r="J179" s="288">
        <f t="shared" si="11"/>
        <v>2.0981818181818181E-2</v>
      </c>
      <c r="K179" s="6">
        <f>J179-Variáveis!L102</f>
        <v>0</v>
      </c>
    </row>
    <row r="180" spans="1:11" ht="14.4" x14ac:dyDescent="0.3">
      <c r="A180" s="290" t="str">
        <f t="shared" si="10"/>
        <v>6/2000</v>
      </c>
      <c r="B180" s="279" t="s">
        <v>303</v>
      </c>
      <c r="C180" s="294"/>
      <c r="D180" s="279">
        <f t="shared" si="0"/>
        <v>24</v>
      </c>
      <c r="E180" s="279">
        <f t="shared" si="1"/>
        <v>6</v>
      </c>
      <c r="F180" s="281" t="str">
        <f t="shared" si="12"/>
        <v/>
      </c>
      <c r="G180" s="282"/>
      <c r="H180" s="286">
        <v>41852</v>
      </c>
      <c r="I180" s="291" t="s">
        <v>6100</v>
      </c>
      <c r="J180" s="288">
        <f t="shared" si="11"/>
        <v>2.1961904761904762E-2</v>
      </c>
      <c r="K180" s="6">
        <f>J180-Variáveis!L103</f>
        <v>0</v>
      </c>
    </row>
    <row r="181" spans="1:11" ht="14.4" x14ac:dyDescent="0.3">
      <c r="A181" s="290" t="str">
        <f t="shared" si="10"/>
        <v>6/2000</v>
      </c>
      <c r="B181" s="279" t="s">
        <v>304</v>
      </c>
      <c r="C181" s="294"/>
      <c r="D181" s="279">
        <f t="shared" si="0"/>
        <v>25</v>
      </c>
      <c r="E181" s="279">
        <f t="shared" si="1"/>
        <v>6</v>
      </c>
      <c r="F181" s="281" t="str">
        <f t="shared" si="12"/>
        <v/>
      </c>
      <c r="G181" s="282"/>
      <c r="H181" s="286">
        <v>41883</v>
      </c>
      <c r="I181" s="291" t="s">
        <v>6101</v>
      </c>
      <c r="J181" s="288">
        <f t="shared" si="11"/>
        <v>2.1490476190476188E-2</v>
      </c>
      <c r="K181" s="6">
        <f>J181-Variáveis!L104</f>
        <v>0</v>
      </c>
    </row>
    <row r="182" spans="1:11" ht="14.4" x14ac:dyDescent="0.3">
      <c r="A182" s="290" t="str">
        <f t="shared" si="10"/>
        <v>6/2000</v>
      </c>
      <c r="B182" s="279" t="s">
        <v>305</v>
      </c>
      <c r="C182" s="294">
        <v>722</v>
      </c>
      <c r="D182" s="279">
        <f t="shared" si="0"/>
        <v>26</v>
      </c>
      <c r="E182" s="279">
        <f t="shared" si="1"/>
        <v>6</v>
      </c>
      <c r="F182" s="281" t="str">
        <f t="shared" si="12"/>
        <v/>
      </c>
      <c r="G182" s="282"/>
      <c r="H182" s="286">
        <v>41913</v>
      </c>
      <c r="I182" s="291" t="s">
        <v>6102</v>
      </c>
      <c r="J182" s="288">
        <f t="shared" si="11"/>
        <v>2.400909090909091E-2</v>
      </c>
      <c r="K182" s="6">
        <f>J182-Variáveis!L105</f>
        <v>0</v>
      </c>
    </row>
    <row r="183" spans="1:11" ht="14.4" x14ac:dyDescent="0.3">
      <c r="A183" s="290" t="str">
        <f t="shared" si="10"/>
        <v>6/2000</v>
      </c>
      <c r="B183" s="279" t="s">
        <v>306</v>
      </c>
      <c r="C183" s="294">
        <v>716</v>
      </c>
      <c r="D183" s="279">
        <f t="shared" si="0"/>
        <v>27</v>
      </c>
      <c r="E183" s="279">
        <f t="shared" si="1"/>
        <v>6</v>
      </c>
      <c r="F183" s="281" t="str">
        <f t="shared" si="12"/>
        <v/>
      </c>
      <c r="G183" s="282"/>
      <c r="H183" s="286">
        <v>41944</v>
      </c>
      <c r="I183" s="291" t="s">
        <v>6103</v>
      </c>
      <c r="J183" s="288">
        <f t="shared" si="11"/>
        <v>2.4799999999999999E-2</v>
      </c>
      <c r="K183" s="6">
        <f>J183-Variáveis!L106</f>
        <v>0</v>
      </c>
    </row>
    <row r="184" spans="1:11" ht="14.4" x14ac:dyDescent="0.3">
      <c r="A184" s="290" t="str">
        <f t="shared" si="10"/>
        <v>6/2000</v>
      </c>
      <c r="B184" s="279" t="s">
        <v>307</v>
      </c>
      <c r="C184" s="294">
        <v>709</v>
      </c>
      <c r="D184" s="279">
        <f t="shared" si="0"/>
        <v>28</v>
      </c>
      <c r="E184" s="279">
        <f t="shared" si="1"/>
        <v>6</v>
      </c>
      <c r="F184" s="281" t="str">
        <f t="shared" si="12"/>
        <v/>
      </c>
      <c r="G184" s="282"/>
      <c r="H184" s="286">
        <v>41974</v>
      </c>
      <c r="I184" s="291" t="s">
        <v>6104</v>
      </c>
      <c r="J184" s="288">
        <f t="shared" si="11"/>
        <v>2.657E-2</v>
      </c>
      <c r="K184" s="6">
        <f>J184-Variáveis!L107</f>
        <v>0</v>
      </c>
    </row>
    <row r="185" spans="1:11" ht="14.4" x14ac:dyDescent="0.3">
      <c r="A185" s="290" t="str">
        <f t="shared" si="10"/>
        <v>6/2000</v>
      </c>
      <c r="B185" s="279" t="s">
        <v>308</v>
      </c>
      <c r="C185" s="294">
        <v>719</v>
      </c>
      <c r="D185" s="279">
        <f t="shared" si="0"/>
        <v>29</v>
      </c>
      <c r="E185" s="279">
        <f t="shared" si="1"/>
        <v>6</v>
      </c>
      <c r="F185" s="281" t="str">
        <f t="shared" si="12"/>
        <v/>
      </c>
      <c r="G185" s="282"/>
      <c r="H185" s="286">
        <v>42005</v>
      </c>
      <c r="I185" s="291" t="s">
        <v>6105</v>
      </c>
      <c r="J185" s="288">
        <f t="shared" si="11"/>
        <v>2.887E-2</v>
      </c>
      <c r="K185" s="6">
        <f>J185-Variáveis!L108</f>
        <v>0</v>
      </c>
    </row>
    <row r="186" spans="1:11" ht="14.4" x14ac:dyDescent="0.3">
      <c r="A186" s="290" t="str">
        <f t="shared" si="10"/>
        <v>6/2000</v>
      </c>
      <c r="B186" s="279" t="s">
        <v>309</v>
      </c>
      <c r="C186" s="294">
        <v>722</v>
      </c>
      <c r="D186" s="279">
        <f t="shared" si="0"/>
        <v>30</v>
      </c>
      <c r="E186" s="279">
        <f t="shared" si="1"/>
        <v>6</v>
      </c>
      <c r="F186" s="281">
        <f t="shared" si="12"/>
        <v>7.22E-2</v>
      </c>
      <c r="G186" s="282"/>
      <c r="H186" s="286">
        <v>42036</v>
      </c>
      <c r="I186" s="291" t="s">
        <v>6106</v>
      </c>
      <c r="J186" s="288">
        <f t="shared" si="11"/>
        <v>3.0915789473684209E-2</v>
      </c>
      <c r="K186" s="6">
        <f>J186-Variáveis!L109</f>
        <v>0</v>
      </c>
    </row>
    <row r="187" spans="1:11" ht="14.4" x14ac:dyDescent="0.3">
      <c r="A187" s="290" t="str">
        <f t="shared" si="10"/>
        <v>7/2000</v>
      </c>
      <c r="B187" s="279" t="s">
        <v>310</v>
      </c>
      <c r="C187" s="294"/>
      <c r="D187" s="279">
        <f t="shared" si="0"/>
        <v>1</v>
      </c>
      <c r="E187" s="279">
        <f t="shared" si="1"/>
        <v>7</v>
      </c>
      <c r="F187" s="281" t="str">
        <f t="shared" si="12"/>
        <v/>
      </c>
      <c r="G187" s="282"/>
      <c r="H187" s="286">
        <v>42064</v>
      </c>
      <c r="I187" s="291" t="s">
        <v>6107</v>
      </c>
      <c r="J187" s="288">
        <f t="shared" si="11"/>
        <v>3.2813636363636364E-2</v>
      </c>
      <c r="K187" s="6">
        <f>J187-Variáveis!L110</f>
        <v>0</v>
      </c>
    </row>
    <row r="188" spans="1:11" ht="14.4" x14ac:dyDescent="0.3">
      <c r="A188" s="290" t="str">
        <f t="shared" si="10"/>
        <v>7/2000</v>
      </c>
      <c r="B188" s="279" t="s">
        <v>311</v>
      </c>
      <c r="C188" s="294"/>
      <c r="D188" s="279">
        <f t="shared" si="0"/>
        <v>2</v>
      </c>
      <c r="E188" s="279">
        <f t="shared" si="1"/>
        <v>7</v>
      </c>
      <c r="F188" s="281" t="str">
        <f t="shared" si="12"/>
        <v/>
      </c>
      <c r="G188" s="282"/>
      <c r="H188" s="286">
        <v>42095</v>
      </c>
      <c r="I188" s="291" t="s">
        <v>6108</v>
      </c>
      <c r="J188" s="288">
        <f t="shared" si="11"/>
        <v>2.9727272727272724E-2</v>
      </c>
      <c r="K188" s="6">
        <f>J188-Variáveis!L111</f>
        <v>0</v>
      </c>
    </row>
    <row r="189" spans="1:11" ht="14.4" x14ac:dyDescent="0.3">
      <c r="A189" s="290" t="str">
        <f t="shared" si="10"/>
        <v>7/2000</v>
      </c>
      <c r="B189" s="279" t="s">
        <v>312</v>
      </c>
      <c r="C189" s="294">
        <v>705</v>
      </c>
      <c r="D189" s="279">
        <f t="shared" si="0"/>
        <v>3</v>
      </c>
      <c r="E189" s="279">
        <f t="shared" si="1"/>
        <v>7</v>
      </c>
      <c r="F189" s="281" t="str">
        <f t="shared" si="12"/>
        <v/>
      </c>
      <c r="G189" s="282"/>
      <c r="H189" s="286">
        <v>42125</v>
      </c>
      <c r="I189" s="291" t="s">
        <v>6109</v>
      </c>
      <c r="J189" s="288">
        <f t="shared" si="11"/>
        <v>2.8055E-2</v>
      </c>
      <c r="K189" s="6">
        <f>J189-Variáveis!L112</f>
        <v>0</v>
      </c>
    </row>
    <row r="190" spans="1:11" ht="14.4" x14ac:dyDescent="0.3">
      <c r="A190" s="290" t="str">
        <f t="shared" si="10"/>
        <v>7/2000</v>
      </c>
      <c r="B190" s="279" t="s">
        <v>313</v>
      </c>
      <c r="C190" s="294"/>
      <c r="D190" s="279">
        <f t="shared" si="0"/>
        <v>4</v>
      </c>
      <c r="E190" s="279">
        <f t="shared" si="1"/>
        <v>7</v>
      </c>
      <c r="F190" s="281" t="str">
        <f t="shared" si="12"/>
        <v/>
      </c>
      <c r="G190" s="282"/>
      <c r="H190" s="286">
        <v>42156</v>
      </c>
      <c r="I190" s="291" t="s">
        <v>6110</v>
      </c>
      <c r="J190" s="288">
        <f t="shared" si="11"/>
        <v>2.918181818181818E-2</v>
      </c>
      <c r="K190" s="6">
        <f>J190-Variáveis!L113</f>
        <v>0</v>
      </c>
    </row>
    <row r="191" spans="1:11" ht="14.4" x14ac:dyDescent="0.3">
      <c r="A191" s="290" t="str">
        <f t="shared" si="10"/>
        <v>7/2000</v>
      </c>
      <c r="B191" s="279" t="s">
        <v>314</v>
      </c>
      <c r="C191" s="294">
        <v>694</v>
      </c>
      <c r="D191" s="279">
        <f t="shared" si="0"/>
        <v>5</v>
      </c>
      <c r="E191" s="279">
        <f t="shared" si="1"/>
        <v>7</v>
      </c>
      <c r="F191" s="281" t="str">
        <f t="shared" si="12"/>
        <v/>
      </c>
      <c r="G191" s="282"/>
      <c r="H191" s="286">
        <v>42186</v>
      </c>
      <c r="I191" s="291" t="s">
        <v>6111</v>
      </c>
      <c r="J191" s="288">
        <f t="shared" si="11"/>
        <v>3.1845454545454545E-2</v>
      </c>
      <c r="K191" s="6">
        <f>J191-Variáveis!L114</f>
        <v>0</v>
      </c>
    </row>
    <row r="192" spans="1:11" ht="14.4" x14ac:dyDescent="0.3">
      <c r="A192" s="290" t="str">
        <f t="shared" si="10"/>
        <v>7/2000</v>
      </c>
      <c r="B192" s="279" t="s">
        <v>315</v>
      </c>
      <c r="C192" s="294">
        <v>694</v>
      </c>
      <c r="D192" s="279">
        <f t="shared" si="0"/>
        <v>6</v>
      </c>
      <c r="E192" s="279">
        <f t="shared" si="1"/>
        <v>7</v>
      </c>
      <c r="F192" s="281" t="str">
        <f t="shared" si="12"/>
        <v/>
      </c>
      <c r="G192" s="282"/>
      <c r="H192" s="286">
        <v>42217</v>
      </c>
      <c r="I192" s="291" t="s">
        <v>6112</v>
      </c>
      <c r="J192" s="288">
        <f t="shared" si="11"/>
        <v>3.4004E-2</v>
      </c>
      <c r="K192" s="6">
        <f>J192-Variáveis!L115</f>
        <v>0</v>
      </c>
    </row>
    <row r="193" spans="1:11" ht="14.4" x14ac:dyDescent="0.3">
      <c r="A193" s="290" t="str">
        <f t="shared" si="10"/>
        <v>7/2000</v>
      </c>
      <c r="B193" s="279" t="s">
        <v>316</v>
      </c>
      <c r="C193" s="294">
        <v>697</v>
      </c>
      <c r="D193" s="279">
        <f t="shared" si="0"/>
        <v>7</v>
      </c>
      <c r="E193" s="279">
        <f t="shared" si="1"/>
        <v>7</v>
      </c>
      <c r="F193" s="281" t="str">
        <f t="shared" si="12"/>
        <v/>
      </c>
      <c r="G193" s="282"/>
      <c r="H193" s="286">
        <v>42248</v>
      </c>
      <c r="I193" s="291" t="s">
        <v>6113</v>
      </c>
      <c r="J193" s="288">
        <f t="shared" si="11"/>
        <v>4.2064285714285714E-2</v>
      </c>
      <c r="K193" s="6">
        <f>J193-Variáveis!L116</f>
        <v>0</v>
      </c>
    </row>
    <row r="194" spans="1:11" ht="14.4" x14ac:dyDescent="0.3">
      <c r="A194" s="290" t="str">
        <f t="shared" si="10"/>
        <v>7/2000</v>
      </c>
      <c r="B194" s="279" t="s">
        <v>317</v>
      </c>
      <c r="C194" s="294"/>
      <c r="D194" s="279">
        <f t="shared" si="0"/>
        <v>8</v>
      </c>
      <c r="E194" s="279">
        <f t="shared" si="1"/>
        <v>7</v>
      </c>
      <c r="F194" s="281" t="str">
        <f t="shared" si="12"/>
        <v/>
      </c>
      <c r="G194" s="282"/>
      <c r="H194" s="286">
        <v>42278</v>
      </c>
      <c r="I194" s="291" t="s">
        <v>6114</v>
      </c>
      <c r="J194" s="288">
        <f t="shared" si="11"/>
        <v>4.1428571428571426E-2</v>
      </c>
      <c r="K194" s="6">
        <f>J194-Variáveis!L117</f>
        <v>0</v>
      </c>
    </row>
    <row r="195" spans="1:11" ht="14.4" x14ac:dyDescent="0.3">
      <c r="A195" s="290" t="str">
        <f t="shared" si="10"/>
        <v>7/2000</v>
      </c>
      <c r="B195" s="279" t="s">
        <v>318</v>
      </c>
      <c r="C195" s="294"/>
      <c r="D195" s="279">
        <f t="shared" si="0"/>
        <v>9</v>
      </c>
      <c r="E195" s="279">
        <f t="shared" si="1"/>
        <v>7</v>
      </c>
      <c r="F195" s="281" t="str">
        <f t="shared" si="12"/>
        <v/>
      </c>
      <c r="G195" s="282"/>
      <c r="H195" s="286">
        <v>42309</v>
      </c>
      <c r="I195" s="291" t="s">
        <v>6115</v>
      </c>
      <c r="J195" s="288">
        <f t="shared" si="11"/>
        <v>3.9750000000000001E-2</v>
      </c>
      <c r="K195" s="6">
        <f>J195-Variáveis!L118</f>
        <v>0</v>
      </c>
    </row>
    <row r="196" spans="1:11" ht="14.4" x14ac:dyDescent="0.3">
      <c r="A196" s="290" t="str">
        <f t="shared" si="10"/>
        <v>7/2000</v>
      </c>
      <c r="B196" s="279" t="s">
        <v>319</v>
      </c>
      <c r="C196" s="294">
        <v>698</v>
      </c>
      <c r="D196" s="279">
        <f t="shared" si="0"/>
        <v>10</v>
      </c>
      <c r="E196" s="279">
        <f t="shared" si="1"/>
        <v>7</v>
      </c>
      <c r="F196" s="281" t="str">
        <f t="shared" si="12"/>
        <v/>
      </c>
      <c r="G196" s="282"/>
      <c r="H196" s="286">
        <v>42339</v>
      </c>
      <c r="I196" s="291" t="s">
        <v>6116</v>
      </c>
      <c r="J196" s="288">
        <f t="shared" si="11"/>
        <v>4.8430000000000001E-2</v>
      </c>
      <c r="K196" s="6">
        <f>J196-Variáveis!L119</f>
        <v>0</v>
      </c>
    </row>
    <row r="197" spans="1:11" ht="14.4" x14ac:dyDescent="0.3">
      <c r="A197" s="290" t="str">
        <f t="shared" si="10"/>
        <v>7/2000</v>
      </c>
      <c r="B197" s="279" t="s">
        <v>320</v>
      </c>
      <c r="C197" s="294">
        <v>710</v>
      </c>
      <c r="D197" s="279">
        <f t="shared" si="0"/>
        <v>11</v>
      </c>
      <c r="E197" s="279">
        <f t="shared" si="1"/>
        <v>7</v>
      </c>
      <c r="F197" s="281" t="str">
        <f t="shared" si="12"/>
        <v/>
      </c>
      <c r="G197" s="282"/>
      <c r="H197" s="286">
        <v>42370</v>
      </c>
      <c r="I197" s="291" t="s">
        <v>6117</v>
      </c>
      <c r="J197" s="288">
        <f t="shared" si="11"/>
        <v>5.1594736842105263E-2</v>
      </c>
      <c r="K197" s="6">
        <f>J197-Variáveis!L120</f>
        <v>0</v>
      </c>
    </row>
    <row r="198" spans="1:11" ht="14.4" x14ac:dyDescent="0.3">
      <c r="A198" s="290" t="str">
        <f t="shared" ref="A198:A261" si="13">CONCATENATE(MONTH(B198),"/",YEAR(B198))</f>
        <v>7/2000</v>
      </c>
      <c r="B198" s="279" t="s">
        <v>321</v>
      </c>
      <c r="C198" s="294">
        <v>705</v>
      </c>
      <c r="D198" s="279">
        <f t="shared" si="0"/>
        <v>12</v>
      </c>
      <c r="E198" s="279">
        <f t="shared" si="1"/>
        <v>7</v>
      </c>
      <c r="F198" s="281" t="str">
        <f t="shared" si="12"/>
        <v/>
      </c>
      <c r="G198" s="282"/>
      <c r="H198" s="286">
        <v>42401</v>
      </c>
      <c r="I198" s="291" t="s">
        <v>6118</v>
      </c>
      <c r="J198" s="288">
        <f t="shared" ref="J198:J252" si="14">AVERAGEIF($A$5:$A$100000,I198,$C$5:$C$100000)/10000</f>
        <v>5.3052631578947365E-2</v>
      </c>
      <c r="K198" s="6">
        <f>J198-Variáveis!L121</f>
        <v>0</v>
      </c>
    </row>
    <row r="199" spans="1:11" ht="14.4" x14ac:dyDescent="0.3">
      <c r="A199" s="290" t="str">
        <f t="shared" si="13"/>
        <v>7/2000</v>
      </c>
      <c r="B199" s="279" t="s">
        <v>322</v>
      </c>
      <c r="C199" s="294">
        <v>709</v>
      </c>
      <c r="D199" s="279">
        <f t="shared" si="0"/>
        <v>13</v>
      </c>
      <c r="E199" s="279">
        <f t="shared" si="1"/>
        <v>7</v>
      </c>
      <c r="F199" s="281" t="str">
        <f t="shared" si="12"/>
        <v/>
      </c>
      <c r="G199" s="282"/>
      <c r="H199" s="286">
        <v>42430</v>
      </c>
      <c r="I199" s="291" t="s">
        <v>6119</v>
      </c>
      <c r="J199" s="288">
        <f t="shared" si="14"/>
        <v>4.3389999999999998E-2</v>
      </c>
      <c r="K199" s="6">
        <f>J199-Variáveis!L122</f>
        <v>0</v>
      </c>
    </row>
    <row r="200" spans="1:11" ht="14.4" x14ac:dyDescent="0.3">
      <c r="A200" s="290" t="str">
        <f t="shared" si="13"/>
        <v>7/2000</v>
      </c>
      <c r="B200" s="279" t="s">
        <v>323</v>
      </c>
      <c r="C200" s="294">
        <v>705</v>
      </c>
      <c r="D200" s="279">
        <f t="shared" si="0"/>
        <v>14</v>
      </c>
      <c r="E200" s="279">
        <f t="shared" si="1"/>
        <v>7</v>
      </c>
      <c r="F200" s="281" t="str">
        <f t="shared" si="12"/>
        <v/>
      </c>
      <c r="G200" s="282"/>
      <c r="H200" s="286">
        <v>42461</v>
      </c>
      <c r="I200" s="291" t="s">
        <v>6120</v>
      </c>
      <c r="J200" s="288">
        <f t="shared" si="14"/>
        <v>4.0304761904761906E-2</v>
      </c>
      <c r="K200" s="6">
        <f>J200-Variáveis!L123</f>
        <v>0</v>
      </c>
    </row>
    <row r="201" spans="1:11" ht="14.4" x14ac:dyDescent="0.3">
      <c r="A201" s="290" t="str">
        <f t="shared" si="13"/>
        <v>7/2000</v>
      </c>
      <c r="B201" s="279" t="s">
        <v>324</v>
      </c>
      <c r="C201" s="294"/>
      <c r="D201" s="279">
        <f t="shared" si="0"/>
        <v>15</v>
      </c>
      <c r="E201" s="279">
        <f t="shared" si="1"/>
        <v>7</v>
      </c>
      <c r="F201" s="281" t="str">
        <f t="shared" si="12"/>
        <v/>
      </c>
      <c r="G201" s="282"/>
      <c r="H201" s="286">
        <v>42491</v>
      </c>
      <c r="I201" s="291" t="s">
        <v>6121</v>
      </c>
      <c r="J201" s="288">
        <f t="shared" si="14"/>
        <v>3.8890909090909094E-2</v>
      </c>
      <c r="K201" s="6">
        <f>J201-Variáveis!L124</f>
        <v>0</v>
      </c>
    </row>
    <row r="202" spans="1:11" ht="14.4" x14ac:dyDescent="0.3">
      <c r="A202" s="290" t="str">
        <f t="shared" si="13"/>
        <v>7/2000</v>
      </c>
      <c r="B202" s="279" t="s">
        <v>325</v>
      </c>
      <c r="C202" s="294"/>
      <c r="D202" s="279">
        <f t="shared" si="0"/>
        <v>16</v>
      </c>
      <c r="E202" s="279">
        <f t="shared" si="1"/>
        <v>7</v>
      </c>
      <c r="F202" s="281" t="str">
        <f t="shared" si="12"/>
        <v/>
      </c>
      <c r="G202" s="282"/>
      <c r="H202" s="286">
        <v>42522</v>
      </c>
      <c r="I202" s="291" t="s">
        <v>6122</v>
      </c>
      <c r="J202" s="288">
        <f t="shared" si="14"/>
        <v>3.8289473684210526E-2</v>
      </c>
      <c r="K202" s="6">
        <f>J202-Variáveis!L125</f>
        <v>0</v>
      </c>
    </row>
    <row r="203" spans="1:11" ht="14.4" x14ac:dyDescent="0.3">
      <c r="A203" s="290" t="str">
        <f t="shared" si="13"/>
        <v>7/2000</v>
      </c>
      <c r="B203" s="279" t="s">
        <v>326</v>
      </c>
      <c r="C203" s="294">
        <v>700</v>
      </c>
      <c r="D203" s="279">
        <f t="shared" si="0"/>
        <v>17</v>
      </c>
      <c r="E203" s="279">
        <f t="shared" si="1"/>
        <v>7</v>
      </c>
      <c r="F203" s="281" t="str">
        <f t="shared" si="12"/>
        <v/>
      </c>
      <c r="G203" s="282"/>
      <c r="H203" s="286">
        <v>42552</v>
      </c>
      <c r="I203" s="291" t="s">
        <v>6123</v>
      </c>
      <c r="J203" s="288">
        <f t="shared" si="14"/>
        <v>3.3985000000000001E-2</v>
      </c>
      <c r="K203" s="6">
        <f>J203-Variáveis!L126</f>
        <v>0</v>
      </c>
    </row>
    <row r="204" spans="1:11" ht="14.4" x14ac:dyDescent="0.3">
      <c r="A204" s="290" t="str">
        <f t="shared" si="13"/>
        <v>7/2000</v>
      </c>
      <c r="B204" s="279" t="s">
        <v>327</v>
      </c>
      <c r="C204" s="294">
        <v>699</v>
      </c>
      <c r="D204" s="279">
        <f t="shared" si="0"/>
        <v>18</v>
      </c>
      <c r="E204" s="279">
        <f t="shared" si="1"/>
        <v>7</v>
      </c>
      <c r="F204" s="281" t="str">
        <f t="shared" si="12"/>
        <v/>
      </c>
      <c r="G204" s="282"/>
      <c r="H204" s="286">
        <v>42583</v>
      </c>
      <c r="I204" s="291" t="s">
        <v>6124</v>
      </c>
      <c r="J204" s="288">
        <f t="shared" si="14"/>
        <v>3.096521739130435E-2</v>
      </c>
      <c r="K204" s="6">
        <f>J204-Variáveis!L127</f>
        <v>0</v>
      </c>
    </row>
    <row r="205" spans="1:11" ht="14.4" x14ac:dyDescent="0.3">
      <c r="A205" s="290" t="str">
        <f t="shared" si="13"/>
        <v>7/2000</v>
      </c>
      <c r="B205" s="279" t="s">
        <v>328</v>
      </c>
      <c r="C205" s="294">
        <v>710</v>
      </c>
      <c r="D205" s="279">
        <f t="shared" si="0"/>
        <v>19</v>
      </c>
      <c r="E205" s="279">
        <f t="shared" si="1"/>
        <v>7</v>
      </c>
      <c r="F205" s="281" t="str">
        <f t="shared" si="12"/>
        <v/>
      </c>
      <c r="G205" s="282"/>
      <c r="H205" s="286">
        <v>42614</v>
      </c>
      <c r="I205" s="291" t="s">
        <v>6125</v>
      </c>
      <c r="J205" s="288">
        <f t="shared" si="14"/>
        <v>3.1809523809523808E-2</v>
      </c>
      <c r="K205" s="6">
        <f>J205-Variáveis!L128</f>
        <v>0</v>
      </c>
    </row>
    <row r="206" spans="1:11" ht="14.4" x14ac:dyDescent="0.3">
      <c r="A206" s="290" t="str">
        <f t="shared" si="13"/>
        <v>7/2000</v>
      </c>
      <c r="B206" s="279" t="s">
        <v>329</v>
      </c>
      <c r="C206" s="294">
        <v>704</v>
      </c>
      <c r="D206" s="279">
        <f t="shared" si="0"/>
        <v>20</v>
      </c>
      <c r="E206" s="279">
        <f t="shared" si="1"/>
        <v>7</v>
      </c>
      <c r="F206" s="281" t="str">
        <f t="shared" si="12"/>
        <v/>
      </c>
      <c r="G206" s="282"/>
      <c r="H206" s="286">
        <v>42644</v>
      </c>
      <c r="I206" s="291" t="s">
        <v>6126</v>
      </c>
      <c r="J206" s="288">
        <f t="shared" si="14"/>
        <v>3.1252380952380955E-2</v>
      </c>
      <c r="K206" s="6">
        <f>J206-Variáveis!L129</f>
        <v>0</v>
      </c>
    </row>
    <row r="207" spans="1:11" ht="14.4" x14ac:dyDescent="0.3">
      <c r="A207" s="290" t="str">
        <f t="shared" si="13"/>
        <v>7/2000</v>
      </c>
      <c r="B207" s="279" t="s">
        <v>330</v>
      </c>
      <c r="C207" s="294">
        <v>702</v>
      </c>
      <c r="D207" s="279">
        <f t="shared" si="0"/>
        <v>21</v>
      </c>
      <c r="E207" s="279">
        <f t="shared" si="1"/>
        <v>7</v>
      </c>
      <c r="F207" s="281" t="str">
        <f t="shared" si="12"/>
        <v/>
      </c>
      <c r="G207" s="282"/>
      <c r="H207" s="286">
        <v>42675</v>
      </c>
      <c r="I207" s="291" t="s">
        <v>6127</v>
      </c>
      <c r="J207" s="288">
        <f t="shared" si="14"/>
        <v>3.3019047619047621E-2</v>
      </c>
      <c r="K207" s="6">
        <f>J207-Variáveis!L130</f>
        <v>0</v>
      </c>
    </row>
    <row r="208" spans="1:11" ht="14.4" x14ac:dyDescent="0.3">
      <c r="A208" s="290" t="str">
        <f t="shared" si="13"/>
        <v>7/2000</v>
      </c>
      <c r="B208" s="279" t="s">
        <v>331</v>
      </c>
      <c r="C208" s="294"/>
      <c r="D208" s="279">
        <f t="shared" si="0"/>
        <v>22</v>
      </c>
      <c r="E208" s="279">
        <f t="shared" si="1"/>
        <v>7</v>
      </c>
      <c r="F208" s="281" t="str">
        <f t="shared" si="12"/>
        <v/>
      </c>
      <c r="G208" s="282"/>
      <c r="H208" s="286">
        <v>42705</v>
      </c>
      <c r="I208" s="291" t="s">
        <v>6128</v>
      </c>
      <c r="J208" s="288">
        <f t="shared" si="14"/>
        <v>3.3068181818181816E-2</v>
      </c>
      <c r="K208" s="6">
        <f>J208-Variáveis!L131</f>
        <v>0</v>
      </c>
    </row>
    <row r="209" spans="1:11" ht="14.4" x14ac:dyDescent="0.3">
      <c r="A209" s="290" t="str">
        <f t="shared" si="13"/>
        <v>7/2000</v>
      </c>
      <c r="B209" s="279" t="s">
        <v>332</v>
      </c>
      <c r="C209" s="294"/>
      <c r="D209" s="279">
        <f t="shared" si="0"/>
        <v>23</v>
      </c>
      <c r="E209" s="279">
        <f t="shared" si="1"/>
        <v>7</v>
      </c>
      <c r="F209" s="281" t="str">
        <f t="shared" si="12"/>
        <v/>
      </c>
      <c r="G209" s="282"/>
      <c r="H209" s="286">
        <v>42736</v>
      </c>
      <c r="I209" s="291" t="s">
        <v>6129</v>
      </c>
      <c r="J209" s="288">
        <f t="shared" si="14"/>
        <v>2.981818181818182E-2</v>
      </c>
      <c r="K209" s="6">
        <f>J209-Variáveis!L132</f>
        <v>0</v>
      </c>
    </row>
    <row r="210" spans="1:11" ht="14.4" x14ac:dyDescent="0.3">
      <c r="A210" s="290" t="str">
        <f t="shared" si="13"/>
        <v>7/2000</v>
      </c>
      <c r="B210" s="279" t="s">
        <v>333</v>
      </c>
      <c r="C210" s="294">
        <v>695</v>
      </c>
      <c r="D210" s="279">
        <f t="shared" si="0"/>
        <v>24</v>
      </c>
      <c r="E210" s="279">
        <f t="shared" si="1"/>
        <v>7</v>
      </c>
      <c r="F210" s="281" t="str">
        <f t="shared" si="12"/>
        <v/>
      </c>
      <c r="G210" s="282"/>
      <c r="H210" s="286">
        <v>42767</v>
      </c>
      <c r="I210" s="291" t="s">
        <v>6130</v>
      </c>
      <c r="J210" s="288">
        <f t="shared" si="14"/>
        <v>2.7795E-2</v>
      </c>
      <c r="K210" s="6">
        <f>J210-Variáveis!L133</f>
        <v>0</v>
      </c>
    </row>
    <row r="211" spans="1:11" ht="14.4" x14ac:dyDescent="0.3">
      <c r="A211" s="290" t="str">
        <f t="shared" si="13"/>
        <v>7/2000</v>
      </c>
      <c r="B211" s="279" t="s">
        <v>334</v>
      </c>
      <c r="C211" s="294">
        <v>699</v>
      </c>
      <c r="D211" s="279">
        <f t="shared" si="0"/>
        <v>25</v>
      </c>
      <c r="E211" s="279">
        <f t="shared" si="1"/>
        <v>7</v>
      </c>
      <c r="F211" s="281" t="str">
        <f t="shared" si="12"/>
        <v/>
      </c>
      <c r="G211" s="282"/>
      <c r="H211" s="286">
        <v>42795</v>
      </c>
      <c r="I211" s="291" t="s">
        <v>6131</v>
      </c>
      <c r="J211" s="288">
        <f t="shared" si="14"/>
        <v>2.7808695652173913E-2</v>
      </c>
      <c r="K211" s="6">
        <f>J211-Variáveis!L134</f>
        <v>0</v>
      </c>
    </row>
    <row r="212" spans="1:11" ht="14.4" x14ac:dyDescent="0.3">
      <c r="A212" s="290" t="str">
        <f t="shared" si="13"/>
        <v>7/2000</v>
      </c>
      <c r="B212" s="279" t="s">
        <v>335</v>
      </c>
      <c r="C212" s="294">
        <v>705</v>
      </c>
      <c r="D212" s="279">
        <f t="shared" si="0"/>
        <v>26</v>
      </c>
      <c r="E212" s="279">
        <f t="shared" si="1"/>
        <v>7</v>
      </c>
      <c r="F212" s="281" t="str">
        <f t="shared" si="12"/>
        <v/>
      </c>
      <c r="G212" s="282"/>
      <c r="H212" s="286">
        <v>42826</v>
      </c>
      <c r="I212" s="291" t="s">
        <v>6132</v>
      </c>
      <c r="J212" s="288">
        <f t="shared" si="14"/>
        <v>2.686842105263158E-2</v>
      </c>
      <c r="K212" s="6">
        <f>J212-Variáveis!L135</f>
        <v>0</v>
      </c>
    </row>
    <row r="213" spans="1:11" ht="14.4" x14ac:dyDescent="0.3">
      <c r="A213" s="290" t="str">
        <f t="shared" si="13"/>
        <v>7/2000</v>
      </c>
      <c r="B213" s="279" t="s">
        <v>336</v>
      </c>
      <c r="C213" s="294">
        <v>716</v>
      </c>
      <c r="D213" s="279">
        <f t="shared" si="0"/>
        <v>27</v>
      </c>
      <c r="E213" s="279">
        <f t="shared" si="1"/>
        <v>7</v>
      </c>
      <c r="F213" s="281" t="str">
        <f t="shared" si="12"/>
        <v/>
      </c>
      <c r="G213" s="282"/>
      <c r="H213" s="286">
        <v>42856</v>
      </c>
      <c r="I213" s="291" t="s">
        <v>6133</v>
      </c>
      <c r="J213" s="288">
        <f t="shared" si="14"/>
        <v>2.6982608695652176E-2</v>
      </c>
      <c r="K213" s="6">
        <f>J213-Variáveis!L136</f>
        <v>0</v>
      </c>
    </row>
    <row r="214" spans="1:11" ht="14.4" x14ac:dyDescent="0.3">
      <c r="A214" s="290" t="str">
        <f t="shared" si="13"/>
        <v>7/2000</v>
      </c>
      <c r="B214" s="279" t="s">
        <v>337</v>
      </c>
      <c r="C214" s="294">
        <v>716</v>
      </c>
      <c r="D214" s="279">
        <f t="shared" si="0"/>
        <v>28</v>
      </c>
      <c r="E214" s="279">
        <f t="shared" si="1"/>
        <v>7</v>
      </c>
      <c r="F214" s="281" t="str">
        <f t="shared" si="12"/>
        <v/>
      </c>
      <c r="G214" s="282"/>
      <c r="H214" s="286">
        <v>42887</v>
      </c>
      <c r="I214" s="291" t="s">
        <v>6134</v>
      </c>
      <c r="J214" s="288">
        <f t="shared" si="14"/>
        <v>2.8895454545454544E-2</v>
      </c>
      <c r="K214" s="6">
        <f>J214-Variáveis!L137</f>
        <v>0</v>
      </c>
    </row>
    <row r="215" spans="1:11" ht="14.4" x14ac:dyDescent="0.3">
      <c r="A215" s="290" t="str">
        <f t="shared" si="13"/>
        <v>7/2000</v>
      </c>
      <c r="B215" s="279" t="s">
        <v>338</v>
      </c>
      <c r="C215" s="294"/>
      <c r="D215" s="279">
        <f t="shared" si="0"/>
        <v>29</v>
      </c>
      <c r="E215" s="279">
        <f t="shared" si="1"/>
        <v>7</v>
      </c>
      <c r="F215" s="281" t="str">
        <f t="shared" si="12"/>
        <v/>
      </c>
      <c r="G215" s="282"/>
      <c r="H215" s="286">
        <v>42917</v>
      </c>
      <c r="I215" s="291" t="s">
        <v>6135</v>
      </c>
      <c r="J215" s="288">
        <f t="shared" si="14"/>
        <v>2.7639999999999998E-2</v>
      </c>
      <c r="K215" s="6">
        <f>J215-Variáveis!L138</f>
        <v>0</v>
      </c>
    </row>
    <row r="216" spans="1:11" ht="14.4" x14ac:dyDescent="0.3">
      <c r="A216" s="290" t="str">
        <f t="shared" si="13"/>
        <v>7/2000</v>
      </c>
      <c r="B216" s="279" t="s">
        <v>339</v>
      </c>
      <c r="C216" s="294"/>
      <c r="D216" s="279">
        <f t="shared" si="0"/>
        <v>30</v>
      </c>
      <c r="E216" s="279">
        <f t="shared" si="1"/>
        <v>7</v>
      </c>
      <c r="F216" s="281" t="str">
        <f t="shared" si="12"/>
        <v/>
      </c>
      <c r="G216" s="282"/>
      <c r="H216" s="286">
        <v>42948</v>
      </c>
      <c r="I216" s="291" t="s">
        <v>6136</v>
      </c>
      <c r="J216" s="288">
        <f t="shared" si="14"/>
        <v>2.7165217391304348E-2</v>
      </c>
      <c r="K216" s="6">
        <f>J216-Variáveis!L139</f>
        <v>0</v>
      </c>
    </row>
    <row r="217" spans="1:11" ht="14.4" x14ac:dyDescent="0.3">
      <c r="A217" s="290" t="str">
        <f t="shared" si="13"/>
        <v>7/2000</v>
      </c>
      <c r="B217" s="279" t="s">
        <v>340</v>
      </c>
      <c r="C217" s="294">
        <v>712</v>
      </c>
      <c r="D217" s="279">
        <f t="shared" si="0"/>
        <v>31</v>
      </c>
      <c r="E217" s="279">
        <f t="shared" si="1"/>
        <v>7</v>
      </c>
      <c r="F217" s="281">
        <f t="shared" si="12"/>
        <v>7.1199999999999999E-2</v>
      </c>
      <c r="G217" s="282"/>
      <c r="H217" s="286">
        <v>42979</v>
      </c>
      <c r="I217" s="291" t="s">
        <v>6137</v>
      </c>
      <c r="J217" s="288">
        <f t="shared" si="14"/>
        <v>2.5790476190476194E-2</v>
      </c>
      <c r="K217" s="6">
        <f>J217-Variáveis!L140</f>
        <v>0</v>
      </c>
    </row>
    <row r="218" spans="1:11" ht="14.4" x14ac:dyDescent="0.3">
      <c r="A218" s="290" t="str">
        <f t="shared" si="13"/>
        <v>8/2000</v>
      </c>
      <c r="B218" s="279" t="s">
        <v>341</v>
      </c>
      <c r="C218" s="294">
        <v>719</v>
      </c>
      <c r="D218" s="279">
        <f t="shared" si="0"/>
        <v>1</v>
      </c>
      <c r="E218" s="279">
        <f t="shared" si="1"/>
        <v>8</v>
      </c>
      <c r="F218" s="281" t="str">
        <f t="shared" si="12"/>
        <v/>
      </c>
      <c r="G218" s="282"/>
      <c r="H218" s="286">
        <v>43009</v>
      </c>
      <c r="I218" s="291" t="s">
        <v>6138</v>
      </c>
      <c r="J218" s="288">
        <f t="shared" si="14"/>
        <v>2.4086363636363638E-2</v>
      </c>
      <c r="K218" s="6">
        <f>J218-Variáveis!L141</f>
        <v>0</v>
      </c>
    </row>
    <row r="219" spans="1:11" ht="14.4" x14ac:dyDescent="0.3">
      <c r="A219" s="290" t="str">
        <f t="shared" si="13"/>
        <v>8/2000</v>
      </c>
      <c r="B219" s="279" t="s">
        <v>342</v>
      </c>
      <c r="C219" s="294">
        <v>708</v>
      </c>
      <c r="D219" s="279">
        <f t="shared" si="0"/>
        <v>2</v>
      </c>
      <c r="E219" s="279">
        <f t="shared" si="1"/>
        <v>8</v>
      </c>
      <c r="F219" s="281" t="str">
        <f t="shared" si="12"/>
        <v/>
      </c>
      <c r="G219" s="282"/>
      <c r="H219" s="286">
        <v>43040</v>
      </c>
      <c r="I219" s="291" t="s">
        <v>6139</v>
      </c>
      <c r="J219" s="288">
        <f t="shared" si="14"/>
        <v>2.4795454545454548E-2</v>
      </c>
      <c r="K219" s="6">
        <f>J219-Variáveis!L142</f>
        <v>0</v>
      </c>
    </row>
    <row r="220" spans="1:11" ht="14.4" x14ac:dyDescent="0.3">
      <c r="A220" s="290" t="str">
        <f t="shared" si="13"/>
        <v>8/2000</v>
      </c>
      <c r="B220" s="279" t="s">
        <v>343</v>
      </c>
      <c r="C220" s="294">
        <v>701</v>
      </c>
      <c r="D220" s="279">
        <f t="shared" si="0"/>
        <v>3</v>
      </c>
      <c r="E220" s="279">
        <f t="shared" si="1"/>
        <v>8</v>
      </c>
      <c r="F220" s="281" t="str">
        <f t="shared" si="12"/>
        <v/>
      </c>
      <c r="G220" s="282"/>
      <c r="H220" s="286">
        <v>43070</v>
      </c>
      <c r="I220" s="291" t="s">
        <v>6140</v>
      </c>
      <c r="J220" s="288">
        <f t="shared" si="14"/>
        <v>2.3895E-2</v>
      </c>
      <c r="K220" s="6">
        <f>J220-Variáveis!L143</f>
        <v>0</v>
      </c>
    </row>
    <row r="221" spans="1:11" ht="14.4" x14ac:dyDescent="0.3">
      <c r="A221" s="290" t="str">
        <f t="shared" si="13"/>
        <v>8/2000</v>
      </c>
      <c r="B221" s="279" t="s">
        <v>344</v>
      </c>
      <c r="C221" s="294">
        <v>700</v>
      </c>
      <c r="D221" s="279">
        <f t="shared" si="0"/>
        <v>4</v>
      </c>
      <c r="E221" s="279">
        <f t="shared" si="1"/>
        <v>8</v>
      </c>
      <c r="F221" s="281" t="str">
        <f t="shared" si="12"/>
        <v/>
      </c>
      <c r="G221" s="282"/>
      <c r="H221" s="286">
        <v>43101</v>
      </c>
      <c r="I221" s="291" t="s">
        <v>6141</v>
      </c>
      <c r="J221" s="288">
        <f t="shared" si="14"/>
        <v>2.2595454545454547E-2</v>
      </c>
      <c r="K221" s="6">
        <f>J221-Variáveis!L144</f>
        <v>0</v>
      </c>
    </row>
    <row r="222" spans="1:11" ht="14.4" x14ac:dyDescent="0.3">
      <c r="A222" s="290" t="str">
        <f t="shared" si="13"/>
        <v>8/2000</v>
      </c>
      <c r="B222" s="279" t="s">
        <v>345</v>
      </c>
      <c r="C222" s="294"/>
      <c r="D222" s="279">
        <f t="shared" si="0"/>
        <v>5</v>
      </c>
      <c r="E222" s="279">
        <f t="shared" si="1"/>
        <v>8</v>
      </c>
      <c r="F222" s="281" t="str">
        <f t="shared" si="12"/>
        <v/>
      </c>
      <c r="G222" s="282"/>
      <c r="H222" s="286">
        <v>43132</v>
      </c>
      <c r="I222" s="291" t="s">
        <v>6142</v>
      </c>
      <c r="J222" s="288">
        <f t="shared" si="14"/>
        <v>2.3710526315789474E-2</v>
      </c>
      <c r="K222" s="6">
        <f>J222-Variáveis!L145</f>
        <v>0</v>
      </c>
    </row>
    <row r="223" spans="1:11" ht="14.4" x14ac:dyDescent="0.3">
      <c r="A223" s="290" t="str">
        <f t="shared" si="13"/>
        <v>8/2000</v>
      </c>
      <c r="B223" s="279" t="s">
        <v>346</v>
      </c>
      <c r="C223" s="294"/>
      <c r="D223" s="279">
        <f t="shared" si="0"/>
        <v>6</v>
      </c>
      <c r="E223" s="279">
        <f t="shared" si="1"/>
        <v>8</v>
      </c>
      <c r="F223" s="281" t="str">
        <f t="shared" si="12"/>
        <v/>
      </c>
      <c r="G223" s="282"/>
      <c r="H223" s="286">
        <v>43160</v>
      </c>
      <c r="I223" s="291" t="s">
        <v>6143</v>
      </c>
      <c r="J223" s="288">
        <f t="shared" si="14"/>
        <v>2.4395238095238095E-2</v>
      </c>
      <c r="K223" s="6">
        <f>J223-Variáveis!L146</f>
        <v>0</v>
      </c>
    </row>
    <row r="224" spans="1:11" ht="14.4" x14ac:dyDescent="0.3">
      <c r="A224" s="290" t="str">
        <f t="shared" si="13"/>
        <v>8/2000</v>
      </c>
      <c r="B224" s="279" t="s">
        <v>347</v>
      </c>
      <c r="C224" s="294">
        <v>694</v>
      </c>
      <c r="D224" s="279">
        <f t="shared" si="0"/>
        <v>7</v>
      </c>
      <c r="E224" s="279">
        <f t="shared" si="1"/>
        <v>8</v>
      </c>
      <c r="F224" s="281" t="str">
        <f t="shared" si="12"/>
        <v/>
      </c>
      <c r="G224" s="282"/>
      <c r="H224" s="286">
        <v>43191</v>
      </c>
      <c r="I224" s="291" t="s">
        <v>6144</v>
      </c>
      <c r="J224" s="288">
        <f t="shared" si="14"/>
        <v>2.4523809523809524E-2</v>
      </c>
      <c r="K224" s="6">
        <f>J224-Variáveis!L147</f>
        <v>0</v>
      </c>
    </row>
    <row r="225" spans="1:11" ht="14.4" x14ac:dyDescent="0.3">
      <c r="A225" s="290" t="str">
        <f t="shared" si="13"/>
        <v>8/2000</v>
      </c>
      <c r="B225" s="279" t="s">
        <v>348</v>
      </c>
      <c r="C225" s="294">
        <v>697</v>
      </c>
      <c r="D225" s="279">
        <f t="shared" si="0"/>
        <v>8</v>
      </c>
      <c r="E225" s="279">
        <f t="shared" si="1"/>
        <v>8</v>
      </c>
      <c r="F225" s="281" t="str">
        <f t="shared" si="12"/>
        <v/>
      </c>
      <c r="G225" s="282"/>
      <c r="H225" s="286">
        <v>43221</v>
      </c>
      <c r="I225" s="291" t="s">
        <v>6145</v>
      </c>
      <c r="J225" s="288">
        <f t="shared" si="14"/>
        <v>2.6726086956521736E-2</v>
      </c>
      <c r="K225" s="6">
        <f>J225-Variáveis!L148</f>
        <v>0</v>
      </c>
    </row>
    <row r="226" spans="1:11" ht="14.4" x14ac:dyDescent="0.3">
      <c r="A226" s="290" t="str">
        <f t="shared" si="13"/>
        <v>8/2000</v>
      </c>
      <c r="B226" s="279" t="s">
        <v>349</v>
      </c>
      <c r="C226" s="294">
        <v>692</v>
      </c>
      <c r="D226" s="279">
        <f t="shared" si="0"/>
        <v>9</v>
      </c>
      <c r="E226" s="279">
        <f t="shared" si="1"/>
        <v>8</v>
      </c>
      <c r="F226" s="281" t="str">
        <f t="shared" si="12"/>
        <v/>
      </c>
      <c r="G226" s="282"/>
      <c r="H226" s="286">
        <v>43252</v>
      </c>
      <c r="I226" s="291" t="s">
        <v>6146</v>
      </c>
      <c r="J226" s="288">
        <f t="shared" si="14"/>
        <v>3.2576190476190474E-2</v>
      </c>
      <c r="K226" s="6">
        <f>J226-Variáveis!L149</f>
        <v>0</v>
      </c>
    </row>
    <row r="227" spans="1:11" ht="14.4" x14ac:dyDescent="0.3">
      <c r="A227" s="290" t="str">
        <f t="shared" si="13"/>
        <v>8/2000</v>
      </c>
      <c r="B227" s="279" t="s">
        <v>350</v>
      </c>
      <c r="C227" s="294">
        <v>698</v>
      </c>
      <c r="D227" s="279">
        <f t="shared" si="0"/>
        <v>10</v>
      </c>
      <c r="E227" s="279">
        <f t="shared" si="1"/>
        <v>8</v>
      </c>
      <c r="F227" s="281" t="str">
        <f t="shared" si="12"/>
        <v/>
      </c>
      <c r="G227" s="282"/>
      <c r="H227" s="286">
        <v>43282</v>
      </c>
      <c r="I227" s="291" t="s">
        <v>6147</v>
      </c>
      <c r="J227" s="288">
        <f t="shared" si="14"/>
        <v>2.9363636363636363E-2</v>
      </c>
      <c r="K227" s="6">
        <f>J227-Variáveis!L150</f>
        <v>0</v>
      </c>
    </row>
    <row r="228" spans="1:11" ht="14.4" x14ac:dyDescent="0.3">
      <c r="A228" s="290" t="str">
        <f t="shared" si="13"/>
        <v>8/2000</v>
      </c>
      <c r="B228" s="279" t="s">
        <v>351</v>
      </c>
      <c r="C228" s="294">
        <v>678</v>
      </c>
      <c r="D228" s="279">
        <f t="shared" si="0"/>
        <v>11</v>
      </c>
      <c r="E228" s="279">
        <f t="shared" si="1"/>
        <v>8</v>
      </c>
      <c r="F228" s="281" t="str">
        <f t="shared" ref="F228:F291" si="15">IF(D228=(D229-1),"",IF(AND(C228="",C227="",C226=""),C225/10000,(IF(AND(C228="",C227=""),C226/10000,IF(C228="",C227/10000,C228/10000)))))</f>
        <v/>
      </c>
      <c r="G228" s="282"/>
      <c r="H228" s="286">
        <v>43313</v>
      </c>
      <c r="I228" s="291" t="s">
        <v>6148</v>
      </c>
      <c r="J228" s="288">
        <f t="shared" si="14"/>
        <v>3.0569565217391306E-2</v>
      </c>
      <c r="K228" s="6">
        <f>J228-Variáveis!L151</f>
        <v>0</v>
      </c>
    </row>
    <row r="229" spans="1:11" ht="14.4" x14ac:dyDescent="0.3">
      <c r="A229" s="290" t="str">
        <f t="shared" si="13"/>
        <v>8/2000</v>
      </c>
      <c r="B229" s="279" t="s">
        <v>352</v>
      </c>
      <c r="C229" s="294"/>
      <c r="D229" s="279">
        <f t="shared" si="0"/>
        <v>12</v>
      </c>
      <c r="E229" s="279">
        <f t="shared" si="1"/>
        <v>8</v>
      </c>
      <c r="F229" s="281" t="str">
        <f t="shared" si="15"/>
        <v/>
      </c>
      <c r="G229" s="282"/>
      <c r="H229" s="286">
        <v>43344</v>
      </c>
      <c r="I229" s="291" t="s">
        <v>6149</v>
      </c>
      <c r="J229" s="288">
        <f t="shared" si="14"/>
        <v>3.2070000000000001E-2</v>
      </c>
      <c r="K229" s="6">
        <f>J229-Variáveis!L152</f>
        <v>0</v>
      </c>
    </row>
    <row r="230" spans="1:11" ht="14.4" x14ac:dyDescent="0.3">
      <c r="A230" s="290" t="str">
        <f t="shared" si="13"/>
        <v>8/2000</v>
      </c>
      <c r="B230" s="279" t="s">
        <v>353</v>
      </c>
      <c r="C230" s="294"/>
      <c r="D230" s="279">
        <f t="shared" si="0"/>
        <v>13</v>
      </c>
      <c r="E230" s="279">
        <f t="shared" si="1"/>
        <v>8</v>
      </c>
      <c r="F230" s="281" t="str">
        <f t="shared" si="15"/>
        <v/>
      </c>
      <c r="G230" s="282"/>
      <c r="H230" s="286">
        <v>43374</v>
      </c>
      <c r="I230" s="291" t="s">
        <v>6150</v>
      </c>
      <c r="J230" s="288">
        <f t="shared" si="14"/>
        <v>2.6734782608695652E-2</v>
      </c>
      <c r="K230" s="6">
        <f>J230-Variáveis!L153</f>
        <v>0</v>
      </c>
    </row>
    <row r="231" spans="1:11" ht="14.4" x14ac:dyDescent="0.3">
      <c r="A231" s="290" t="str">
        <f t="shared" si="13"/>
        <v>8/2000</v>
      </c>
      <c r="B231" s="279" t="s">
        <v>354</v>
      </c>
      <c r="C231" s="294">
        <v>672</v>
      </c>
      <c r="D231" s="279">
        <f t="shared" si="0"/>
        <v>14</v>
      </c>
      <c r="E231" s="279">
        <f t="shared" si="1"/>
        <v>8</v>
      </c>
      <c r="F231" s="281" t="str">
        <f t="shared" si="15"/>
        <v/>
      </c>
      <c r="G231" s="282"/>
      <c r="H231" s="286">
        <v>43405</v>
      </c>
      <c r="I231" s="291" t="s">
        <v>6151</v>
      </c>
      <c r="J231" s="288">
        <f t="shared" si="14"/>
        <v>2.6268181818181819E-2</v>
      </c>
      <c r="K231" s="6">
        <f>J231-Variáveis!L154</f>
        <v>0</v>
      </c>
    </row>
    <row r="232" spans="1:11" ht="14.4" x14ac:dyDescent="0.3">
      <c r="A232" s="290" t="str">
        <f t="shared" si="13"/>
        <v>8/2000</v>
      </c>
      <c r="B232" s="279" t="s">
        <v>355</v>
      </c>
      <c r="C232" s="294">
        <v>675</v>
      </c>
      <c r="D232" s="279">
        <f t="shared" si="0"/>
        <v>15</v>
      </c>
      <c r="E232" s="279">
        <f t="shared" si="1"/>
        <v>8</v>
      </c>
      <c r="F232" s="281" t="str">
        <f t="shared" si="15"/>
        <v/>
      </c>
      <c r="G232" s="282"/>
      <c r="H232" s="286">
        <v>43435</v>
      </c>
      <c r="I232" s="291" t="s">
        <v>6152</v>
      </c>
      <c r="J232" s="288">
        <f t="shared" si="14"/>
        <v>2.6994999999999998E-2</v>
      </c>
      <c r="K232" s="6">
        <f>J232-Variáveis!L155</f>
        <v>0</v>
      </c>
    </row>
    <row r="233" spans="1:11" ht="14.4" x14ac:dyDescent="0.3">
      <c r="A233" s="290" t="str">
        <f t="shared" si="13"/>
        <v>8/2000</v>
      </c>
      <c r="B233" s="279" t="s">
        <v>356</v>
      </c>
      <c r="C233" s="294">
        <v>689</v>
      </c>
      <c r="D233" s="279">
        <f t="shared" si="0"/>
        <v>16</v>
      </c>
      <c r="E233" s="279">
        <f t="shared" si="1"/>
        <v>8</v>
      </c>
      <c r="F233" s="281" t="str">
        <f t="shared" si="15"/>
        <v/>
      </c>
      <c r="G233" s="282"/>
      <c r="H233" s="286">
        <v>43466</v>
      </c>
      <c r="I233" s="291" t="s">
        <v>6153</v>
      </c>
      <c r="J233" s="288">
        <f t="shared" si="14"/>
        <v>2.521818181818182E-2</v>
      </c>
      <c r="K233" s="6">
        <f>J233-Variáveis!L156</f>
        <v>0</v>
      </c>
    </row>
    <row r="234" spans="1:11" ht="14.4" x14ac:dyDescent="0.3">
      <c r="A234" s="290" t="str">
        <f t="shared" si="13"/>
        <v>8/2000</v>
      </c>
      <c r="B234" s="279" t="s">
        <v>357</v>
      </c>
      <c r="C234" s="294">
        <v>672</v>
      </c>
      <c r="D234" s="279">
        <f t="shared" si="0"/>
        <v>17</v>
      </c>
      <c r="E234" s="279">
        <f t="shared" si="1"/>
        <v>8</v>
      </c>
      <c r="F234" s="281" t="str">
        <f t="shared" si="15"/>
        <v/>
      </c>
      <c r="G234" s="282"/>
      <c r="H234" s="286">
        <v>43497</v>
      </c>
      <c r="I234" s="291" t="s">
        <v>6154</v>
      </c>
      <c r="J234" s="288">
        <f t="shared" si="14"/>
        <v>2.4045E-2</v>
      </c>
      <c r="K234" s="6">
        <f>J234-Variáveis!L157</f>
        <v>0</v>
      </c>
    </row>
    <row r="235" spans="1:11" ht="14.4" x14ac:dyDescent="0.3">
      <c r="A235" s="290" t="str">
        <f t="shared" si="13"/>
        <v>8/2000</v>
      </c>
      <c r="B235" s="279" t="s">
        <v>358</v>
      </c>
      <c r="C235" s="294">
        <v>685</v>
      </c>
      <c r="D235" s="279">
        <f t="shared" si="0"/>
        <v>18</v>
      </c>
      <c r="E235" s="279">
        <f t="shared" si="1"/>
        <v>8</v>
      </c>
      <c r="F235" s="281" t="str">
        <f t="shared" si="15"/>
        <v/>
      </c>
      <c r="G235" s="282"/>
      <c r="H235" s="286">
        <v>43525</v>
      </c>
      <c r="I235" s="291" t="s">
        <v>6155</v>
      </c>
      <c r="J235" s="288">
        <f t="shared" si="14"/>
        <v>2.4714285714285713E-2</v>
      </c>
      <c r="K235" s="6">
        <f>J235-Variáveis!L158</f>
        <v>0</v>
      </c>
    </row>
    <row r="236" spans="1:11" ht="14.4" x14ac:dyDescent="0.3">
      <c r="A236" s="290" t="str">
        <f t="shared" si="13"/>
        <v>8/2000</v>
      </c>
      <c r="B236" s="279" t="s">
        <v>359</v>
      </c>
      <c r="C236" s="294"/>
      <c r="D236" s="279">
        <f t="shared" si="0"/>
        <v>19</v>
      </c>
      <c r="E236" s="279">
        <f t="shared" si="1"/>
        <v>8</v>
      </c>
      <c r="F236" s="281" t="str">
        <f t="shared" si="15"/>
        <v/>
      </c>
      <c r="G236" s="282"/>
      <c r="H236" s="286">
        <v>43556</v>
      </c>
      <c r="I236" s="291" t="s">
        <v>6156</v>
      </c>
      <c r="J236" s="288">
        <f t="shared" si="14"/>
        <v>2.5081818181818181E-2</v>
      </c>
      <c r="K236" s="6">
        <f>J236-Variáveis!L159</f>
        <v>0</v>
      </c>
    </row>
    <row r="237" spans="1:11" ht="14.4" x14ac:dyDescent="0.3">
      <c r="A237" s="290" t="str">
        <f t="shared" si="13"/>
        <v>8/2000</v>
      </c>
      <c r="B237" s="279" t="s">
        <v>360</v>
      </c>
      <c r="C237" s="294"/>
      <c r="D237" s="279">
        <f t="shared" si="0"/>
        <v>20</v>
      </c>
      <c r="E237" s="279">
        <f t="shared" si="1"/>
        <v>8</v>
      </c>
      <c r="F237" s="281" t="str">
        <f t="shared" si="15"/>
        <v/>
      </c>
      <c r="G237" s="282"/>
      <c r="H237" s="286">
        <v>43586</v>
      </c>
      <c r="I237" s="291" t="s">
        <v>6157</v>
      </c>
      <c r="J237" s="288">
        <f t="shared" si="14"/>
        <v>2.5908695652173911E-2</v>
      </c>
      <c r="K237" s="6">
        <f>J237-Variáveis!L160</f>
        <v>0</v>
      </c>
    </row>
    <row r="238" spans="1:11" ht="14.4" x14ac:dyDescent="0.3">
      <c r="A238" s="290" t="str">
        <f t="shared" si="13"/>
        <v>8/2000</v>
      </c>
      <c r="B238" s="279" t="s">
        <v>361</v>
      </c>
      <c r="C238" s="294">
        <v>694</v>
      </c>
      <c r="D238" s="279">
        <f t="shared" si="0"/>
        <v>21</v>
      </c>
      <c r="E238" s="279">
        <f t="shared" si="1"/>
        <v>8</v>
      </c>
      <c r="F238" s="281" t="str">
        <f t="shared" si="15"/>
        <v/>
      </c>
      <c r="G238" s="282"/>
      <c r="H238" s="286">
        <v>43617</v>
      </c>
      <c r="I238" s="291" t="s">
        <v>6158</v>
      </c>
      <c r="J238" s="288">
        <f t="shared" si="14"/>
        <v>2.4830000000000001E-2</v>
      </c>
      <c r="K238" s="6">
        <f>J238-Variáveis!L161</f>
        <v>0</v>
      </c>
    </row>
    <row r="239" spans="1:11" ht="14.4" x14ac:dyDescent="0.3">
      <c r="A239" s="290" t="str">
        <f t="shared" si="13"/>
        <v>8/2000</v>
      </c>
      <c r="B239" s="279" t="s">
        <v>362</v>
      </c>
      <c r="C239" s="294">
        <v>679</v>
      </c>
      <c r="D239" s="279">
        <f t="shared" si="0"/>
        <v>22</v>
      </c>
      <c r="E239" s="279">
        <f t="shared" si="1"/>
        <v>8</v>
      </c>
      <c r="F239" s="281" t="str">
        <f t="shared" si="15"/>
        <v/>
      </c>
      <c r="G239" s="282"/>
      <c r="H239" s="286">
        <v>43647</v>
      </c>
      <c r="I239" s="291" t="s">
        <v>6159</v>
      </c>
      <c r="J239" s="288">
        <f t="shared" si="14"/>
        <v>2.2086956521739132E-2</v>
      </c>
      <c r="K239" s="6">
        <f>J239-Variáveis!L162</f>
        <v>0</v>
      </c>
    </row>
    <row r="240" spans="1:11" ht="14.4" x14ac:dyDescent="0.3">
      <c r="A240" s="290" t="str">
        <f t="shared" si="13"/>
        <v>8/2000</v>
      </c>
      <c r="B240" s="279" t="s">
        <v>363</v>
      </c>
      <c r="C240" s="294">
        <v>680</v>
      </c>
      <c r="D240" s="279">
        <f t="shared" si="0"/>
        <v>23</v>
      </c>
      <c r="E240" s="279">
        <f t="shared" si="1"/>
        <v>8</v>
      </c>
      <c r="F240" s="281" t="str">
        <f t="shared" si="15"/>
        <v/>
      </c>
      <c r="G240" s="282"/>
      <c r="H240" s="286">
        <v>43678</v>
      </c>
      <c r="I240" s="291" t="s">
        <v>6160</v>
      </c>
      <c r="J240" s="288">
        <f t="shared" si="14"/>
        <v>2.3990909090909091E-2</v>
      </c>
      <c r="K240" s="6">
        <f>J240-Variáveis!L163</f>
        <v>0</v>
      </c>
    </row>
    <row r="241" spans="1:11" ht="14.4" x14ac:dyDescent="0.3">
      <c r="A241" s="290" t="str">
        <f t="shared" si="13"/>
        <v>8/2000</v>
      </c>
      <c r="B241" s="279" t="s">
        <v>364</v>
      </c>
      <c r="C241" s="294">
        <v>674</v>
      </c>
      <c r="D241" s="279">
        <f t="shared" si="0"/>
        <v>24</v>
      </c>
      <c r="E241" s="279">
        <f t="shared" si="1"/>
        <v>8</v>
      </c>
      <c r="F241" s="281" t="str">
        <f t="shared" si="15"/>
        <v/>
      </c>
      <c r="G241" s="282"/>
      <c r="H241" s="286">
        <v>43709</v>
      </c>
      <c r="I241" s="292" t="s">
        <v>6161</v>
      </c>
      <c r="J241" s="288">
        <f t="shared" si="14"/>
        <v>2.3533333333333333E-2</v>
      </c>
      <c r="K241" s="6">
        <f>J241-Variáveis!L164</f>
        <v>0</v>
      </c>
    </row>
    <row r="242" spans="1:11" ht="14.4" x14ac:dyDescent="0.3">
      <c r="A242" s="290" t="str">
        <f t="shared" si="13"/>
        <v>8/2000</v>
      </c>
      <c r="B242" s="279" t="s">
        <v>365</v>
      </c>
      <c r="C242" s="294">
        <v>664</v>
      </c>
      <c r="D242" s="279">
        <f t="shared" si="0"/>
        <v>25</v>
      </c>
      <c r="E242" s="279">
        <f t="shared" si="1"/>
        <v>8</v>
      </c>
      <c r="F242" s="281" t="str">
        <f t="shared" si="15"/>
        <v/>
      </c>
      <c r="G242" s="282"/>
      <c r="H242" s="286">
        <v>43739</v>
      </c>
      <c r="I242" s="292" t="s">
        <v>6162</v>
      </c>
      <c r="J242" s="288">
        <f t="shared" si="14"/>
        <v>2.4352173913043479E-2</v>
      </c>
      <c r="K242" s="6">
        <f>J242-Variáveis!L165</f>
        <v>0</v>
      </c>
    </row>
    <row r="243" spans="1:11" ht="14.4" x14ac:dyDescent="0.3">
      <c r="A243" s="290" t="str">
        <f t="shared" si="13"/>
        <v>8/2000</v>
      </c>
      <c r="B243" s="279" t="s">
        <v>366</v>
      </c>
      <c r="C243" s="294"/>
      <c r="D243" s="279">
        <f t="shared" si="0"/>
        <v>26</v>
      </c>
      <c r="E243" s="279">
        <f t="shared" si="1"/>
        <v>8</v>
      </c>
      <c r="F243" s="281" t="str">
        <f t="shared" si="15"/>
        <v/>
      </c>
      <c r="G243" s="282"/>
      <c r="H243" s="286">
        <v>43770</v>
      </c>
      <c r="I243" s="292" t="s">
        <v>6163</v>
      </c>
      <c r="J243" s="288">
        <f t="shared" si="14"/>
        <v>2.3776190476190475E-2</v>
      </c>
      <c r="K243" s="6">
        <f>J243-Variáveis!L166</f>
        <v>0</v>
      </c>
    </row>
    <row r="244" spans="1:11" ht="14.4" x14ac:dyDescent="0.3">
      <c r="A244" s="290" t="str">
        <f t="shared" si="13"/>
        <v>8/2000</v>
      </c>
      <c r="B244" s="279" t="s">
        <v>367</v>
      </c>
      <c r="C244" s="294"/>
      <c r="D244" s="279">
        <f t="shared" si="0"/>
        <v>27</v>
      </c>
      <c r="E244" s="279">
        <f t="shared" si="1"/>
        <v>8</v>
      </c>
      <c r="F244" s="281" t="str">
        <f t="shared" si="15"/>
        <v/>
      </c>
      <c r="G244" s="282"/>
      <c r="H244" s="286">
        <v>43800</v>
      </c>
      <c r="I244" s="291" t="s">
        <v>6164</v>
      </c>
      <c r="J244" s="288">
        <f t="shared" si="14"/>
        <v>2.2209523809523811E-2</v>
      </c>
      <c r="K244" s="6">
        <f>J244-Variáveis!L167</f>
        <v>0</v>
      </c>
    </row>
    <row r="245" spans="1:11" ht="14.4" x14ac:dyDescent="0.3">
      <c r="A245" s="290" t="str">
        <f t="shared" si="13"/>
        <v>8/2000</v>
      </c>
      <c r="B245" s="279" t="s">
        <v>368</v>
      </c>
      <c r="C245" s="294">
        <v>663</v>
      </c>
      <c r="D245" s="279">
        <f t="shared" si="0"/>
        <v>28</v>
      </c>
      <c r="E245" s="279">
        <f t="shared" si="1"/>
        <v>8</v>
      </c>
      <c r="F245" s="281" t="str">
        <f t="shared" si="15"/>
        <v/>
      </c>
      <c r="G245" s="282"/>
      <c r="H245" s="286">
        <v>43831</v>
      </c>
      <c r="I245" s="291" t="s">
        <v>6165</v>
      </c>
      <c r="J245" s="288">
        <f t="shared" si="14"/>
        <v>2.1863636363636363E-2</v>
      </c>
      <c r="K245" s="6">
        <f>J245-Variáveis!L168</f>
        <v>0</v>
      </c>
    </row>
    <row r="246" spans="1:11" ht="14.4" x14ac:dyDescent="0.3">
      <c r="A246" s="290" t="str">
        <f t="shared" si="13"/>
        <v>8/2000</v>
      </c>
      <c r="B246" s="279" t="s">
        <v>369</v>
      </c>
      <c r="C246" s="294">
        <v>661</v>
      </c>
      <c r="D246" s="279">
        <f t="shared" si="0"/>
        <v>29</v>
      </c>
      <c r="E246" s="279">
        <f t="shared" si="1"/>
        <v>8</v>
      </c>
      <c r="F246" s="281" t="str">
        <f t="shared" si="15"/>
        <v/>
      </c>
      <c r="G246" s="282"/>
      <c r="H246" s="286">
        <v>43862</v>
      </c>
      <c r="I246" s="291" t="s">
        <v>6166</v>
      </c>
      <c r="J246" s="288">
        <f t="shared" si="14"/>
        <v>2.1094999999999999E-2</v>
      </c>
      <c r="K246" s="6">
        <f>J246-Variáveis!L169</f>
        <v>0</v>
      </c>
    </row>
    <row r="247" spans="1:11" ht="14.4" x14ac:dyDescent="0.3">
      <c r="A247" s="290" t="str">
        <f t="shared" si="13"/>
        <v>8/2000</v>
      </c>
      <c r="B247" s="279" t="s">
        <v>370</v>
      </c>
      <c r="C247" s="294">
        <v>660</v>
      </c>
      <c r="D247" s="279">
        <f t="shared" si="0"/>
        <v>30</v>
      </c>
      <c r="E247" s="279">
        <f t="shared" si="1"/>
        <v>8</v>
      </c>
      <c r="F247" s="281" t="str">
        <f t="shared" si="15"/>
        <v/>
      </c>
      <c r="G247" s="282"/>
      <c r="H247" s="286">
        <v>43891</v>
      </c>
      <c r="I247" s="291" t="s">
        <v>6167</v>
      </c>
      <c r="J247" s="288">
        <f t="shared" si="14"/>
        <v>3.5054545454545456E-2</v>
      </c>
      <c r="K247" s="6">
        <f>J247-Variáveis!L170</f>
        <v>0</v>
      </c>
    </row>
    <row r="248" spans="1:11" ht="14.4" x14ac:dyDescent="0.3">
      <c r="A248" s="290" t="str">
        <f t="shared" si="13"/>
        <v>8/2000</v>
      </c>
      <c r="B248" s="279" t="s">
        <v>371</v>
      </c>
      <c r="C248" s="294">
        <v>672</v>
      </c>
      <c r="D248" s="279">
        <f t="shared" si="0"/>
        <v>31</v>
      </c>
      <c r="E248" s="279">
        <f t="shared" si="1"/>
        <v>8</v>
      </c>
      <c r="F248" s="281">
        <f t="shared" si="15"/>
        <v>6.7199999999999996E-2</v>
      </c>
      <c r="G248" s="282"/>
      <c r="H248" s="286">
        <v>43922</v>
      </c>
      <c r="I248" s="291" t="s">
        <v>6168</v>
      </c>
      <c r="J248" s="288">
        <f t="shared" si="14"/>
        <v>4.2166666666666672E-2</v>
      </c>
      <c r="K248" s="6">
        <f>J248-Variáveis!L171</f>
        <v>0</v>
      </c>
    </row>
    <row r="249" spans="1:11" ht="14.4" x14ac:dyDescent="0.3">
      <c r="A249" s="290" t="str">
        <f t="shared" si="13"/>
        <v>9/2000</v>
      </c>
      <c r="B249" s="279" t="s">
        <v>372</v>
      </c>
      <c r="C249" s="294">
        <v>663</v>
      </c>
      <c r="D249" s="279">
        <f t="shared" si="0"/>
        <v>1</v>
      </c>
      <c r="E249" s="279">
        <f t="shared" si="1"/>
        <v>9</v>
      </c>
      <c r="F249" s="281" t="str">
        <f t="shared" si="15"/>
        <v/>
      </c>
      <c r="G249" s="282"/>
      <c r="H249" s="286">
        <v>43952</v>
      </c>
      <c r="I249" s="291" t="s">
        <v>6169</v>
      </c>
      <c r="J249" s="288">
        <f t="shared" si="14"/>
        <v>4.1700000000000001E-2</v>
      </c>
      <c r="K249" s="6">
        <f>J249-Variáveis!L172</f>
        <v>0</v>
      </c>
    </row>
    <row r="250" spans="1:11" ht="14.4" x14ac:dyDescent="0.3">
      <c r="A250" s="290" t="str">
        <f t="shared" si="13"/>
        <v>9/2000</v>
      </c>
      <c r="B250" s="279" t="s">
        <v>373</v>
      </c>
      <c r="C250" s="294"/>
      <c r="D250" s="279">
        <f t="shared" si="0"/>
        <v>2</v>
      </c>
      <c r="E250" s="279">
        <f t="shared" si="1"/>
        <v>9</v>
      </c>
      <c r="F250" s="281" t="str">
        <f t="shared" si="15"/>
        <v/>
      </c>
      <c r="G250" s="282"/>
      <c r="H250" s="286">
        <v>43983</v>
      </c>
      <c r="I250" s="291" t="s">
        <v>6170</v>
      </c>
      <c r="J250" s="288">
        <f t="shared" si="14"/>
        <v>3.6972727272727275E-2</v>
      </c>
      <c r="K250" s="6">
        <f>J250-Variáveis!L173</f>
        <v>0</v>
      </c>
    </row>
    <row r="251" spans="1:11" ht="14.4" x14ac:dyDescent="0.3">
      <c r="A251" s="290" t="str">
        <f t="shared" si="13"/>
        <v>9/2000</v>
      </c>
      <c r="B251" s="279" t="s">
        <v>374</v>
      </c>
      <c r="C251" s="294"/>
      <c r="D251" s="279">
        <f t="shared" si="0"/>
        <v>3</v>
      </c>
      <c r="E251" s="279">
        <f t="shared" si="1"/>
        <v>9</v>
      </c>
      <c r="F251" s="281" t="str">
        <f t="shared" si="15"/>
        <v/>
      </c>
      <c r="G251" s="282"/>
      <c r="H251" s="286">
        <v>44013</v>
      </c>
      <c r="I251" s="291" t="s">
        <v>6171</v>
      </c>
      <c r="J251" s="288">
        <f t="shared" si="14"/>
        <v>3.7447826086956522E-2</v>
      </c>
      <c r="K251" s="6">
        <f>J251-Variáveis!L174</f>
        <v>0</v>
      </c>
    </row>
    <row r="252" spans="1:11" ht="14.4" x14ac:dyDescent="0.3">
      <c r="A252" s="290" t="str">
        <f t="shared" si="13"/>
        <v>9/2000</v>
      </c>
      <c r="B252" s="279" t="s">
        <v>375</v>
      </c>
      <c r="C252" s="294"/>
      <c r="D252" s="279">
        <f t="shared" si="0"/>
        <v>4</v>
      </c>
      <c r="E252" s="279">
        <f t="shared" si="1"/>
        <v>9</v>
      </c>
      <c r="F252" s="281" t="str">
        <f t="shared" si="15"/>
        <v/>
      </c>
      <c r="G252" s="282"/>
      <c r="H252" s="286">
        <v>44044</v>
      </c>
      <c r="I252" s="291" t="s">
        <v>6172</v>
      </c>
      <c r="J252" s="288">
        <f t="shared" si="14"/>
        <v>3.1672727272727276E-2</v>
      </c>
      <c r="K252" s="7">
        <f>J252-Variáveis!L175</f>
        <v>3.1672727272727276E-2</v>
      </c>
    </row>
    <row r="253" spans="1:11" ht="14.4" x14ac:dyDescent="0.3">
      <c r="A253" s="290" t="str">
        <f t="shared" si="13"/>
        <v>9/2000</v>
      </c>
      <c r="B253" s="279" t="s">
        <v>376</v>
      </c>
      <c r="C253" s="294">
        <v>669</v>
      </c>
      <c r="D253" s="279">
        <f t="shared" si="0"/>
        <v>5</v>
      </c>
      <c r="E253" s="279">
        <f t="shared" si="1"/>
        <v>9</v>
      </c>
      <c r="F253" s="281" t="str">
        <f t="shared" si="15"/>
        <v/>
      </c>
      <c r="G253" s="282"/>
    </row>
    <row r="254" spans="1:11" ht="14.4" x14ac:dyDescent="0.3">
      <c r="A254" s="290" t="str">
        <f t="shared" si="13"/>
        <v>9/2000</v>
      </c>
      <c r="B254" s="279" t="s">
        <v>377</v>
      </c>
      <c r="C254" s="294">
        <v>662</v>
      </c>
      <c r="D254" s="279">
        <f t="shared" si="0"/>
        <v>6</v>
      </c>
      <c r="E254" s="279">
        <f t="shared" si="1"/>
        <v>9</v>
      </c>
      <c r="F254" s="281" t="str">
        <f t="shared" si="15"/>
        <v/>
      </c>
      <c r="G254" s="282"/>
      <c r="H254" s="280"/>
      <c r="I254" s="280"/>
      <c r="J254" s="280"/>
    </row>
    <row r="255" spans="1:11" ht="14.4" x14ac:dyDescent="0.3">
      <c r="A255" s="290" t="str">
        <f t="shared" si="13"/>
        <v>9/2000</v>
      </c>
      <c r="B255" s="279" t="s">
        <v>378</v>
      </c>
      <c r="C255" s="294">
        <v>670</v>
      </c>
      <c r="D255" s="279">
        <f t="shared" si="0"/>
        <v>7</v>
      </c>
      <c r="E255" s="279">
        <f t="shared" si="1"/>
        <v>9</v>
      </c>
      <c r="F255" s="281" t="str">
        <f t="shared" si="15"/>
        <v/>
      </c>
      <c r="G255" s="282"/>
      <c r="H255" s="280"/>
      <c r="I255" s="280"/>
      <c r="J255" s="280"/>
    </row>
    <row r="256" spans="1:11" ht="14.4" x14ac:dyDescent="0.3">
      <c r="A256" s="290" t="str">
        <f t="shared" si="13"/>
        <v>9/2000</v>
      </c>
      <c r="B256" s="279" t="s">
        <v>379</v>
      </c>
      <c r="C256" s="294">
        <v>675</v>
      </c>
      <c r="D256" s="279">
        <f t="shared" si="0"/>
        <v>8</v>
      </c>
      <c r="E256" s="279">
        <f t="shared" si="1"/>
        <v>9</v>
      </c>
      <c r="F256" s="281" t="str">
        <f t="shared" si="15"/>
        <v/>
      </c>
      <c r="G256" s="282"/>
      <c r="H256" s="280"/>
      <c r="I256" s="280"/>
      <c r="J256" s="280"/>
    </row>
    <row r="257" spans="1:10" ht="14.4" x14ac:dyDescent="0.3">
      <c r="A257" s="290" t="str">
        <f t="shared" si="13"/>
        <v>9/2000</v>
      </c>
      <c r="B257" s="279" t="s">
        <v>380</v>
      </c>
      <c r="C257" s="294"/>
      <c r="D257" s="279">
        <f t="shared" si="0"/>
        <v>9</v>
      </c>
      <c r="E257" s="279">
        <f t="shared" si="1"/>
        <v>9</v>
      </c>
      <c r="F257" s="281" t="str">
        <f t="shared" si="15"/>
        <v/>
      </c>
      <c r="G257" s="282"/>
      <c r="H257" s="280"/>
      <c r="I257" s="280"/>
      <c r="J257" s="280"/>
    </row>
    <row r="258" spans="1:10" ht="14.4" x14ac:dyDescent="0.3">
      <c r="A258" s="290" t="str">
        <f t="shared" si="13"/>
        <v>9/2000</v>
      </c>
      <c r="B258" s="279" t="s">
        <v>381</v>
      </c>
      <c r="C258" s="294"/>
      <c r="D258" s="279">
        <f t="shared" si="0"/>
        <v>10</v>
      </c>
      <c r="E258" s="279">
        <f t="shared" si="1"/>
        <v>9</v>
      </c>
      <c r="F258" s="281" t="str">
        <f t="shared" si="15"/>
        <v/>
      </c>
      <c r="G258" s="282"/>
      <c r="H258" s="280"/>
      <c r="I258" s="280"/>
      <c r="J258" s="280"/>
    </row>
    <row r="259" spans="1:10" ht="14.4" x14ac:dyDescent="0.3">
      <c r="A259" s="290" t="str">
        <f t="shared" si="13"/>
        <v>9/2000</v>
      </c>
      <c r="B259" s="279" t="s">
        <v>382</v>
      </c>
      <c r="C259" s="294">
        <v>679</v>
      </c>
      <c r="D259" s="279">
        <f t="shared" si="0"/>
        <v>11</v>
      </c>
      <c r="E259" s="279">
        <f t="shared" si="1"/>
        <v>9</v>
      </c>
      <c r="F259" s="281" t="str">
        <f t="shared" si="15"/>
        <v/>
      </c>
      <c r="G259" s="282"/>
      <c r="H259" s="280"/>
      <c r="I259" s="280"/>
      <c r="J259" s="280"/>
    </row>
    <row r="260" spans="1:10" ht="14.4" x14ac:dyDescent="0.3">
      <c r="A260" s="290" t="str">
        <f t="shared" si="13"/>
        <v>9/2000</v>
      </c>
      <c r="B260" s="279" t="s">
        <v>383</v>
      </c>
      <c r="C260" s="294">
        <v>689</v>
      </c>
      <c r="D260" s="279">
        <f t="shared" ref="D260:D514" si="16">DAY(B260)</f>
        <v>12</v>
      </c>
      <c r="E260" s="279">
        <f t="shared" ref="E260:E514" si="17">MONTH(B260)</f>
        <v>9</v>
      </c>
      <c r="F260" s="281" t="str">
        <f t="shared" si="15"/>
        <v/>
      </c>
      <c r="G260" s="282"/>
      <c r="H260" s="280"/>
      <c r="I260" s="280"/>
      <c r="J260" s="280"/>
    </row>
    <row r="261" spans="1:10" ht="14.4" x14ac:dyDescent="0.3">
      <c r="A261" s="290" t="str">
        <f t="shared" si="13"/>
        <v>9/2000</v>
      </c>
      <c r="B261" s="279" t="s">
        <v>384</v>
      </c>
      <c r="C261" s="294">
        <v>696</v>
      </c>
      <c r="D261" s="279">
        <f t="shared" si="16"/>
        <v>13</v>
      </c>
      <c r="E261" s="279">
        <f t="shared" si="17"/>
        <v>9</v>
      </c>
      <c r="F261" s="281" t="str">
        <f t="shared" si="15"/>
        <v/>
      </c>
      <c r="G261" s="282"/>
      <c r="H261" s="280"/>
      <c r="I261" s="280"/>
      <c r="J261" s="280"/>
    </row>
    <row r="262" spans="1:10" ht="14.4" x14ac:dyDescent="0.3">
      <c r="A262" s="290" t="str">
        <f t="shared" ref="A262:A325" si="18">CONCATENATE(MONTH(B262),"/",YEAR(B262))</f>
        <v>9/2000</v>
      </c>
      <c r="B262" s="279" t="s">
        <v>385</v>
      </c>
      <c r="C262" s="294">
        <v>693</v>
      </c>
      <c r="D262" s="279">
        <f t="shared" si="16"/>
        <v>14</v>
      </c>
      <c r="E262" s="279">
        <f t="shared" si="17"/>
        <v>9</v>
      </c>
      <c r="F262" s="281" t="str">
        <f t="shared" si="15"/>
        <v/>
      </c>
      <c r="G262" s="282"/>
      <c r="H262" s="280"/>
      <c r="I262" s="280"/>
      <c r="J262" s="280"/>
    </row>
    <row r="263" spans="1:10" ht="14.4" x14ac:dyDescent="0.3">
      <c r="A263" s="290" t="str">
        <f t="shared" si="18"/>
        <v>9/2000</v>
      </c>
      <c r="B263" s="279" t="s">
        <v>386</v>
      </c>
      <c r="C263" s="294">
        <v>702</v>
      </c>
      <c r="D263" s="279">
        <f t="shared" si="16"/>
        <v>15</v>
      </c>
      <c r="E263" s="279">
        <f t="shared" si="17"/>
        <v>9</v>
      </c>
      <c r="F263" s="281" t="str">
        <f t="shared" si="15"/>
        <v/>
      </c>
      <c r="G263" s="282"/>
      <c r="H263" s="280"/>
      <c r="I263" s="280"/>
      <c r="J263" s="280"/>
    </row>
    <row r="264" spans="1:10" ht="14.4" x14ac:dyDescent="0.3">
      <c r="A264" s="290" t="str">
        <f t="shared" si="18"/>
        <v>9/2000</v>
      </c>
      <c r="B264" s="279" t="s">
        <v>387</v>
      </c>
      <c r="C264" s="294"/>
      <c r="D264" s="279">
        <f t="shared" si="16"/>
        <v>16</v>
      </c>
      <c r="E264" s="279">
        <f t="shared" si="17"/>
        <v>9</v>
      </c>
      <c r="F264" s="281" t="str">
        <f t="shared" si="15"/>
        <v/>
      </c>
      <c r="G264" s="282"/>
      <c r="H264" s="280"/>
      <c r="I264" s="280"/>
      <c r="J264" s="280"/>
    </row>
    <row r="265" spans="1:10" ht="14.4" x14ac:dyDescent="0.3">
      <c r="A265" s="290" t="str">
        <f t="shared" si="18"/>
        <v>9/2000</v>
      </c>
      <c r="B265" s="279" t="s">
        <v>388</v>
      </c>
      <c r="C265" s="294"/>
      <c r="D265" s="279">
        <f t="shared" si="16"/>
        <v>17</v>
      </c>
      <c r="E265" s="279">
        <f t="shared" si="17"/>
        <v>9</v>
      </c>
      <c r="F265" s="281" t="str">
        <f t="shared" si="15"/>
        <v/>
      </c>
      <c r="G265" s="282"/>
      <c r="H265" s="280"/>
      <c r="I265" s="280"/>
      <c r="J265" s="280"/>
    </row>
    <row r="266" spans="1:10" ht="14.4" x14ac:dyDescent="0.3">
      <c r="A266" s="290" t="str">
        <f t="shared" si="18"/>
        <v>9/2000</v>
      </c>
      <c r="B266" s="279" t="s">
        <v>389</v>
      </c>
      <c r="C266" s="294">
        <v>727</v>
      </c>
      <c r="D266" s="279">
        <f t="shared" si="16"/>
        <v>18</v>
      </c>
      <c r="E266" s="279">
        <f t="shared" si="17"/>
        <v>9</v>
      </c>
      <c r="F266" s="281" t="str">
        <f t="shared" si="15"/>
        <v/>
      </c>
      <c r="G266" s="282"/>
      <c r="H266" s="280"/>
      <c r="I266" s="280"/>
      <c r="J266" s="280"/>
    </row>
    <row r="267" spans="1:10" ht="14.4" x14ac:dyDescent="0.3">
      <c r="A267" s="290" t="str">
        <f t="shared" si="18"/>
        <v>9/2000</v>
      </c>
      <c r="B267" s="279" t="s">
        <v>390</v>
      </c>
      <c r="C267" s="294">
        <v>717</v>
      </c>
      <c r="D267" s="279">
        <f t="shared" si="16"/>
        <v>19</v>
      </c>
      <c r="E267" s="279">
        <f t="shared" si="17"/>
        <v>9</v>
      </c>
      <c r="F267" s="281" t="str">
        <f t="shared" si="15"/>
        <v/>
      </c>
      <c r="G267" s="282"/>
      <c r="H267" s="280"/>
      <c r="I267" s="280"/>
      <c r="J267" s="280"/>
    </row>
    <row r="268" spans="1:10" ht="14.4" x14ac:dyDescent="0.3">
      <c r="A268" s="290" t="str">
        <f t="shared" si="18"/>
        <v>9/2000</v>
      </c>
      <c r="B268" s="279" t="s">
        <v>391</v>
      </c>
      <c r="C268" s="294">
        <v>730</v>
      </c>
      <c r="D268" s="279">
        <f t="shared" si="16"/>
        <v>20</v>
      </c>
      <c r="E268" s="279">
        <f t="shared" si="17"/>
        <v>9</v>
      </c>
      <c r="F268" s="281" t="str">
        <f t="shared" si="15"/>
        <v/>
      </c>
      <c r="G268" s="282"/>
      <c r="H268" s="280"/>
      <c r="I268" s="280"/>
      <c r="J268" s="280"/>
    </row>
    <row r="269" spans="1:10" ht="14.4" x14ac:dyDescent="0.3">
      <c r="A269" s="290" t="str">
        <f t="shared" si="18"/>
        <v>9/2000</v>
      </c>
      <c r="B269" s="279" t="s">
        <v>392</v>
      </c>
      <c r="C269" s="294">
        <v>726</v>
      </c>
      <c r="D269" s="279">
        <f t="shared" si="16"/>
        <v>21</v>
      </c>
      <c r="E269" s="279">
        <f t="shared" si="17"/>
        <v>9</v>
      </c>
      <c r="F269" s="281" t="str">
        <f t="shared" si="15"/>
        <v/>
      </c>
      <c r="G269" s="282"/>
      <c r="H269" s="280"/>
      <c r="I269" s="280"/>
      <c r="J269" s="280"/>
    </row>
    <row r="270" spans="1:10" ht="14.4" x14ac:dyDescent="0.3">
      <c r="A270" s="290" t="str">
        <f t="shared" si="18"/>
        <v>9/2000</v>
      </c>
      <c r="B270" s="279" t="s">
        <v>393</v>
      </c>
      <c r="C270" s="294">
        <v>723</v>
      </c>
      <c r="D270" s="279">
        <f t="shared" si="16"/>
        <v>22</v>
      </c>
      <c r="E270" s="279">
        <f t="shared" si="17"/>
        <v>9</v>
      </c>
      <c r="F270" s="281" t="str">
        <f t="shared" si="15"/>
        <v/>
      </c>
      <c r="G270" s="282"/>
      <c r="H270" s="280"/>
      <c r="I270" s="280"/>
      <c r="J270" s="280"/>
    </row>
    <row r="271" spans="1:10" ht="14.4" x14ac:dyDescent="0.3">
      <c r="A271" s="290" t="str">
        <f t="shared" si="18"/>
        <v>9/2000</v>
      </c>
      <c r="B271" s="279" t="s">
        <v>394</v>
      </c>
      <c r="C271" s="294"/>
      <c r="D271" s="279">
        <f t="shared" si="16"/>
        <v>23</v>
      </c>
      <c r="E271" s="279">
        <f t="shared" si="17"/>
        <v>9</v>
      </c>
      <c r="F271" s="281" t="str">
        <f t="shared" si="15"/>
        <v/>
      </c>
      <c r="G271" s="282"/>
      <c r="H271" s="280"/>
      <c r="I271" s="280"/>
      <c r="J271" s="280"/>
    </row>
    <row r="272" spans="1:10" ht="14.4" x14ac:dyDescent="0.3">
      <c r="A272" s="290" t="str">
        <f t="shared" si="18"/>
        <v>9/2000</v>
      </c>
      <c r="B272" s="279" t="s">
        <v>395</v>
      </c>
      <c r="C272" s="294"/>
      <c r="D272" s="279">
        <f t="shared" si="16"/>
        <v>24</v>
      </c>
      <c r="E272" s="279">
        <f t="shared" si="17"/>
        <v>9</v>
      </c>
      <c r="F272" s="281" t="str">
        <f t="shared" si="15"/>
        <v/>
      </c>
      <c r="G272" s="282"/>
      <c r="H272" s="280"/>
      <c r="I272" s="280"/>
      <c r="J272" s="280"/>
    </row>
    <row r="273" spans="1:10" ht="14.4" x14ac:dyDescent="0.3">
      <c r="A273" s="290" t="str">
        <f t="shared" si="18"/>
        <v>9/2000</v>
      </c>
      <c r="B273" s="279" t="s">
        <v>396</v>
      </c>
      <c r="C273" s="294">
        <v>716</v>
      </c>
      <c r="D273" s="279">
        <f t="shared" si="16"/>
        <v>25</v>
      </c>
      <c r="E273" s="279">
        <f t="shared" si="17"/>
        <v>9</v>
      </c>
      <c r="F273" s="281" t="str">
        <f t="shared" si="15"/>
        <v/>
      </c>
      <c r="G273" s="282"/>
      <c r="H273" s="280"/>
      <c r="I273" s="280"/>
      <c r="J273" s="280"/>
    </row>
    <row r="274" spans="1:10" ht="14.4" x14ac:dyDescent="0.3">
      <c r="A274" s="290" t="str">
        <f t="shared" si="18"/>
        <v>9/2000</v>
      </c>
      <c r="B274" s="279" t="s">
        <v>397</v>
      </c>
      <c r="C274" s="294">
        <v>721</v>
      </c>
      <c r="D274" s="279">
        <f t="shared" si="16"/>
        <v>26</v>
      </c>
      <c r="E274" s="279">
        <f t="shared" si="17"/>
        <v>9</v>
      </c>
      <c r="F274" s="281" t="str">
        <f t="shared" si="15"/>
        <v/>
      </c>
      <c r="G274" s="282"/>
      <c r="H274" s="280"/>
      <c r="I274" s="280"/>
      <c r="J274" s="280"/>
    </row>
    <row r="275" spans="1:10" ht="14.4" x14ac:dyDescent="0.3">
      <c r="A275" s="290" t="str">
        <f t="shared" si="18"/>
        <v>9/2000</v>
      </c>
      <c r="B275" s="279" t="s">
        <v>398</v>
      </c>
      <c r="C275" s="294">
        <v>711</v>
      </c>
      <c r="D275" s="279">
        <f t="shared" si="16"/>
        <v>27</v>
      </c>
      <c r="E275" s="279">
        <f t="shared" si="17"/>
        <v>9</v>
      </c>
      <c r="F275" s="281" t="str">
        <f t="shared" si="15"/>
        <v/>
      </c>
      <c r="G275" s="282"/>
      <c r="H275" s="280"/>
      <c r="I275" s="280"/>
      <c r="J275" s="280"/>
    </row>
    <row r="276" spans="1:10" ht="14.4" x14ac:dyDescent="0.3">
      <c r="A276" s="290" t="str">
        <f t="shared" si="18"/>
        <v>9/2000</v>
      </c>
      <c r="B276" s="279" t="s">
        <v>399</v>
      </c>
      <c r="C276" s="294">
        <v>705</v>
      </c>
      <c r="D276" s="279">
        <f t="shared" si="16"/>
        <v>28</v>
      </c>
      <c r="E276" s="279">
        <f t="shared" si="17"/>
        <v>9</v>
      </c>
      <c r="F276" s="281" t="str">
        <f t="shared" si="15"/>
        <v/>
      </c>
      <c r="G276" s="282"/>
      <c r="H276" s="280"/>
      <c r="I276" s="280"/>
      <c r="J276" s="280"/>
    </row>
    <row r="277" spans="1:10" ht="14.4" x14ac:dyDescent="0.3">
      <c r="A277" s="290" t="str">
        <f t="shared" si="18"/>
        <v>9/2000</v>
      </c>
      <c r="B277" s="279" t="s">
        <v>400</v>
      </c>
      <c r="C277" s="294">
        <v>705</v>
      </c>
      <c r="D277" s="279">
        <f t="shared" si="16"/>
        <v>29</v>
      </c>
      <c r="E277" s="279">
        <f t="shared" si="17"/>
        <v>9</v>
      </c>
      <c r="F277" s="281" t="str">
        <f t="shared" si="15"/>
        <v/>
      </c>
      <c r="G277" s="282"/>
      <c r="H277" s="280"/>
      <c r="I277" s="280"/>
      <c r="J277" s="280"/>
    </row>
    <row r="278" spans="1:10" ht="14.4" x14ac:dyDescent="0.3">
      <c r="A278" s="290" t="str">
        <f t="shared" si="18"/>
        <v>9/2000</v>
      </c>
      <c r="B278" s="279" t="s">
        <v>401</v>
      </c>
      <c r="C278" s="294"/>
      <c r="D278" s="279">
        <f t="shared" si="16"/>
        <v>30</v>
      </c>
      <c r="E278" s="279">
        <f t="shared" si="17"/>
        <v>9</v>
      </c>
      <c r="F278" s="281">
        <f t="shared" si="15"/>
        <v>7.0499999999999993E-2</v>
      </c>
      <c r="G278" s="282"/>
      <c r="H278" s="280"/>
      <c r="I278" s="280"/>
      <c r="J278" s="280"/>
    </row>
    <row r="279" spans="1:10" ht="14.4" x14ac:dyDescent="0.3">
      <c r="A279" s="290" t="str">
        <f t="shared" si="18"/>
        <v>10/2000</v>
      </c>
      <c r="B279" s="279" t="s">
        <v>402</v>
      </c>
      <c r="C279" s="294"/>
      <c r="D279" s="279">
        <f t="shared" si="16"/>
        <v>1</v>
      </c>
      <c r="E279" s="279">
        <f t="shared" si="17"/>
        <v>10</v>
      </c>
      <c r="F279" s="281" t="str">
        <f t="shared" si="15"/>
        <v/>
      </c>
      <c r="G279" s="282"/>
      <c r="H279" s="280"/>
      <c r="I279" s="280"/>
      <c r="J279" s="280"/>
    </row>
    <row r="280" spans="1:10" ht="14.4" x14ac:dyDescent="0.3">
      <c r="A280" s="290" t="str">
        <f t="shared" si="18"/>
        <v>10/2000</v>
      </c>
      <c r="B280" s="279" t="s">
        <v>403</v>
      </c>
      <c r="C280" s="294">
        <v>714</v>
      </c>
      <c r="D280" s="279">
        <f t="shared" si="16"/>
        <v>2</v>
      </c>
      <c r="E280" s="279">
        <f t="shared" si="17"/>
        <v>10</v>
      </c>
      <c r="F280" s="281" t="str">
        <f t="shared" si="15"/>
        <v/>
      </c>
      <c r="G280" s="282"/>
      <c r="H280" s="280"/>
      <c r="I280" s="280"/>
      <c r="J280" s="280"/>
    </row>
    <row r="281" spans="1:10" ht="14.4" x14ac:dyDescent="0.3">
      <c r="A281" s="290" t="str">
        <f t="shared" si="18"/>
        <v>10/2000</v>
      </c>
      <c r="B281" s="279" t="s">
        <v>404</v>
      </c>
      <c r="C281" s="294">
        <v>694</v>
      </c>
      <c r="D281" s="279">
        <f t="shared" si="16"/>
        <v>3</v>
      </c>
      <c r="E281" s="279">
        <f t="shared" si="17"/>
        <v>10</v>
      </c>
      <c r="F281" s="281" t="str">
        <f t="shared" si="15"/>
        <v/>
      </c>
      <c r="G281" s="282"/>
      <c r="H281" s="280"/>
      <c r="I281" s="280"/>
      <c r="J281" s="280"/>
    </row>
    <row r="282" spans="1:10" ht="14.4" x14ac:dyDescent="0.3">
      <c r="A282" s="290" t="str">
        <f t="shared" si="18"/>
        <v>10/2000</v>
      </c>
      <c r="B282" s="279" t="s">
        <v>405</v>
      </c>
      <c r="C282" s="294">
        <v>687</v>
      </c>
      <c r="D282" s="279">
        <f t="shared" si="16"/>
        <v>4</v>
      </c>
      <c r="E282" s="279">
        <f t="shared" si="17"/>
        <v>10</v>
      </c>
      <c r="F282" s="281" t="str">
        <f t="shared" si="15"/>
        <v/>
      </c>
      <c r="G282" s="282"/>
      <c r="H282" s="280"/>
      <c r="I282" s="280"/>
      <c r="J282" s="280"/>
    </row>
    <row r="283" spans="1:10" ht="14.4" x14ac:dyDescent="0.3">
      <c r="A283" s="290" t="str">
        <f t="shared" si="18"/>
        <v>10/2000</v>
      </c>
      <c r="B283" s="279" t="s">
        <v>406</v>
      </c>
      <c r="C283" s="294">
        <v>687</v>
      </c>
      <c r="D283" s="279">
        <f t="shared" si="16"/>
        <v>5</v>
      </c>
      <c r="E283" s="279">
        <f t="shared" si="17"/>
        <v>10</v>
      </c>
      <c r="F283" s="281" t="str">
        <f t="shared" si="15"/>
        <v/>
      </c>
      <c r="G283" s="282"/>
      <c r="H283" s="280"/>
      <c r="I283" s="280"/>
      <c r="J283" s="280"/>
    </row>
    <row r="284" spans="1:10" ht="14.4" x14ac:dyDescent="0.3">
      <c r="A284" s="290" t="str">
        <f t="shared" si="18"/>
        <v>10/2000</v>
      </c>
      <c r="B284" s="279" t="s">
        <v>407</v>
      </c>
      <c r="C284" s="294">
        <v>701</v>
      </c>
      <c r="D284" s="279">
        <f t="shared" si="16"/>
        <v>6</v>
      </c>
      <c r="E284" s="279">
        <f t="shared" si="17"/>
        <v>10</v>
      </c>
      <c r="F284" s="281" t="str">
        <f t="shared" si="15"/>
        <v/>
      </c>
      <c r="G284" s="282"/>
      <c r="H284" s="280"/>
      <c r="I284" s="280"/>
      <c r="J284" s="280"/>
    </row>
    <row r="285" spans="1:10" ht="14.4" x14ac:dyDescent="0.3">
      <c r="A285" s="290" t="str">
        <f t="shared" si="18"/>
        <v>10/2000</v>
      </c>
      <c r="B285" s="279" t="s">
        <v>408</v>
      </c>
      <c r="C285" s="294"/>
      <c r="D285" s="279">
        <f t="shared" si="16"/>
        <v>7</v>
      </c>
      <c r="E285" s="279">
        <f t="shared" si="17"/>
        <v>10</v>
      </c>
      <c r="F285" s="281" t="str">
        <f t="shared" si="15"/>
        <v/>
      </c>
      <c r="G285" s="282"/>
      <c r="H285" s="280"/>
      <c r="I285" s="280"/>
      <c r="J285" s="280"/>
    </row>
    <row r="286" spans="1:10" ht="14.4" x14ac:dyDescent="0.3">
      <c r="A286" s="290" t="str">
        <f t="shared" si="18"/>
        <v>10/2000</v>
      </c>
      <c r="B286" s="279" t="s">
        <v>409</v>
      </c>
      <c r="C286" s="294"/>
      <c r="D286" s="279">
        <f t="shared" si="16"/>
        <v>8</v>
      </c>
      <c r="E286" s="279">
        <f t="shared" si="17"/>
        <v>10</v>
      </c>
      <c r="F286" s="281" t="str">
        <f t="shared" si="15"/>
        <v/>
      </c>
      <c r="G286" s="282"/>
      <c r="H286" s="280"/>
      <c r="I286" s="280"/>
      <c r="J286" s="280"/>
    </row>
    <row r="287" spans="1:10" ht="14.4" x14ac:dyDescent="0.3">
      <c r="A287" s="290" t="str">
        <f t="shared" si="18"/>
        <v>10/2000</v>
      </c>
      <c r="B287" s="279" t="s">
        <v>410</v>
      </c>
      <c r="C287" s="294"/>
      <c r="D287" s="279">
        <f t="shared" si="16"/>
        <v>9</v>
      </c>
      <c r="E287" s="279">
        <f t="shared" si="17"/>
        <v>10</v>
      </c>
      <c r="F287" s="281" t="str">
        <f t="shared" si="15"/>
        <v/>
      </c>
      <c r="G287" s="282"/>
      <c r="H287" s="280"/>
      <c r="I287" s="280"/>
      <c r="J287" s="280"/>
    </row>
    <row r="288" spans="1:10" ht="14.4" x14ac:dyDescent="0.3">
      <c r="A288" s="290" t="str">
        <f t="shared" si="18"/>
        <v>10/2000</v>
      </c>
      <c r="B288" s="279" t="s">
        <v>411</v>
      </c>
      <c r="C288" s="294">
        <v>701</v>
      </c>
      <c r="D288" s="279">
        <f t="shared" si="16"/>
        <v>10</v>
      </c>
      <c r="E288" s="279">
        <f t="shared" si="17"/>
        <v>10</v>
      </c>
      <c r="F288" s="281" t="str">
        <f t="shared" si="15"/>
        <v/>
      </c>
      <c r="G288" s="282"/>
      <c r="H288" s="280"/>
      <c r="I288" s="280"/>
      <c r="J288" s="280"/>
    </row>
    <row r="289" spans="1:10" ht="14.4" x14ac:dyDescent="0.3">
      <c r="A289" s="290" t="str">
        <f t="shared" si="18"/>
        <v>10/2000</v>
      </c>
      <c r="B289" s="279" t="s">
        <v>412</v>
      </c>
      <c r="C289" s="294">
        <v>712</v>
      </c>
      <c r="D289" s="279">
        <f t="shared" si="16"/>
        <v>11</v>
      </c>
      <c r="E289" s="279">
        <f t="shared" si="17"/>
        <v>10</v>
      </c>
      <c r="F289" s="281" t="str">
        <f t="shared" si="15"/>
        <v/>
      </c>
      <c r="G289" s="282"/>
      <c r="H289" s="280"/>
      <c r="I289" s="280"/>
      <c r="J289" s="280"/>
    </row>
    <row r="290" spans="1:10" ht="14.4" x14ac:dyDescent="0.3">
      <c r="A290" s="290" t="str">
        <f t="shared" si="18"/>
        <v>10/2000</v>
      </c>
      <c r="B290" s="279" t="s">
        <v>413</v>
      </c>
      <c r="C290" s="294">
        <v>741</v>
      </c>
      <c r="D290" s="279">
        <f t="shared" si="16"/>
        <v>12</v>
      </c>
      <c r="E290" s="279">
        <f t="shared" si="17"/>
        <v>10</v>
      </c>
      <c r="F290" s="281" t="str">
        <f t="shared" si="15"/>
        <v/>
      </c>
      <c r="G290" s="282"/>
      <c r="H290" s="280"/>
      <c r="I290" s="280"/>
      <c r="J290" s="280"/>
    </row>
    <row r="291" spans="1:10" ht="14.4" x14ac:dyDescent="0.3">
      <c r="A291" s="290" t="str">
        <f t="shared" si="18"/>
        <v>10/2000</v>
      </c>
      <c r="B291" s="279" t="s">
        <v>414</v>
      </c>
      <c r="C291" s="294">
        <v>744</v>
      </c>
      <c r="D291" s="279">
        <f t="shared" si="16"/>
        <v>13</v>
      </c>
      <c r="E291" s="279">
        <f t="shared" si="17"/>
        <v>10</v>
      </c>
      <c r="F291" s="281" t="str">
        <f t="shared" si="15"/>
        <v/>
      </c>
      <c r="G291" s="282"/>
      <c r="H291" s="280"/>
      <c r="I291" s="280"/>
      <c r="J291" s="280"/>
    </row>
    <row r="292" spans="1:10" ht="14.4" x14ac:dyDescent="0.3">
      <c r="A292" s="290" t="str">
        <f t="shared" si="18"/>
        <v>10/2000</v>
      </c>
      <c r="B292" s="279" t="s">
        <v>415</v>
      </c>
      <c r="C292" s="294"/>
      <c r="D292" s="279">
        <f t="shared" si="16"/>
        <v>14</v>
      </c>
      <c r="E292" s="279">
        <f t="shared" si="17"/>
        <v>10</v>
      </c>
      <c r="F292" s="281" t="str">
        <f t="shared" ref="F292:F355" si="19">IF(D292=(D293-1),"",IF(AND(C292="",C291="",C290=""),C289/10000,(IF(AND(C292="",C291=""),C290/10000,IF(C292="",C291/10000,C292/10000)))))</f>
        <v/>
      </c>
      <c r="G292" s="282"/>
      <c r="H292" s="280"/>
      <c r="I292" s="280"/>
      <c r="J292" s="280"/>
    </row>
    <row r="293" spans="1:10" ht="14.4" x14ac:dyDescent="0.3">
      <c r="A293" s="290" t="str">
        <f t="shared" si="18"/>
        <v>10/2000</v>
      </c>
      <c r="B293" s="279" t="s">
        <v>416</v>
      </c>
      <c r="C293" s="294"/>
      <c r="D293" s="279">
        <f t="shared" si="16"/>
        <v>15</v>
      </c>
      <c r="E293" s="279">
        <f t="shared" si="17"/>
        <v>10</v>
      </c>
      <c r="F293" s="281" t="str">
        <f t="shared" si="19"/>
        <v/>
      </c>
      <c r="G293" s="282"/>
      <c r="H293" s="280"/>
      <c r="I293" s="280"/>
      <c r="J293" s="280"/>
    </row>
    <row r="294" spans="1:10" ht="14.4" x14ac:dyDescent="0.3">
      <c r="A294" s="290" t="str">
        <f t="shared" si="18"/>
        <v>10/2000</v>
      </c>
      <c r="B294" s="279" t="s">
        <v>417</v>
      </c>
      <c r="C294" s="294">
        <v>742</v>
      </c>
      <c r="D294" s="279">
        <f t="shared" si="16"/>
        <v>16</v>
      </c>
      <c r="E294" s="279">
        <f t="shared" si="17"/>
        <v>10</v>
      </c>
      <c r="F294" s="281" t="str">
        <f t="shared" si="19"/>
        <v/>
      </c>
      <c r="G294" s="282"/>
      <c r="H294" s="280"/>
      <c r="I294" s="280"/>
      <c r="J294" s="280"/>
    </row>
    <row r="295" spans="1:10" ht="14.4" x14ac:dyDescent="0.3">
      <c r="A295" s="290" t="str">
        <f t="shared" si="18"/>
        <v>10/2000</v>
      </c>
      <c r="B295" s="279" t="s">
        <v>418</v>
      </c>
      <c r="C295" s="294">
        <v>776</v>
      </c>
      <c r="D295" s="279">
        <f t="shared" si="16"/>
        <v>17</v>
      </c>
      <c r="E295" s="279">
        <f t="shared" si="17"/>
        <v>10</v>
      </c>
      <c r="F295" s="281" t="str">
        <f t="shared" si="19"/>
        <v/>
      </c>
      <c r="G295" s="282"/>
      <c r="H295" s="280"/>
      <c r="I295" s="280"/>
      <c r="J295" s="280"/>
    </row>
    <row r="296" spans="1:10" ht="14.4" x14ac:dyDescent="0.3">
      <c r="A296" s="290" t="str">
        <f t="shared" si="18"/>
        <v>10/2000</v>
      </c>
      <c r="B296" s="279" t="s">
        <v>419</v>
      </c>
      <c r="C296" s="294">
        <v>779</v>
      </c>
      <c r="D296" s="279">
        <f t="shared" si="16"/>
        <v>18</v>
      </c>
      <c r="E296" s="279">
        <f t="shared" si="17"/>
        <v>10</v>
      </c>
      <c r="F296" s="281" t="str">
        <f t="shared" si="19"/>
        <v/>
      </c>
      <c r="G296" s="282"/>
      <c r="H296" s="280"/>
      <c r="I296" s="280"/>
      <c r="J296" s="280"/>
    </row>
    <row r="297" spans="1:10" ht="14.4" x14ac:dyDescent="0.3">
      <c r="A297" s="290" t="str">
        <f t="shared" si="18"/>
        <v>10/2000</v>
      </c>
      <c r="B297" s="279" t="s">
        <v>420</v>
      </c>
      <c r="C297" s="294">
        <v>772</v>
      </c>
      <c r="D297" s="279">
        <f t="shared" si="16"/>
        <v>19</v>
      </c>
      <c r="E297" s="279">
        <f t="shared" si="17"/>
        <v>10</v>
      </c>
      <c r="F297" s="281" t="str">
        <f t="shared" si="19"/>
        <v/>
      </c>
      <c r="G297" s="282"/>
      <c r="H297" s="280"/>
      <c r="I297" s="280"/>
      <c r="J297" s="280"/>
    </row>
    <row r="298" spans="1:10" ht="14.4" x14ac:dyDescent="0.3">
      <c r="A298" s="290" t="str">
        <f t="shared" si="18"/>
        <v>10/2000</v>
      </c>
      <c r="B298" s="279" t="s">
        <v>421</v>
      </c>
      <c r="C298" s="294">
        <v>771</v>
      </c>
      <c r="D298" s="279">
        <f t="shared" si="16"/>
        <v>20</v>
      </c>
      <c r="E298" s="279">
        <f t="shared" si="17"/>
        <v>10</v>
      </c>
      <c r="F298" s="281" t="str">
        <f t="shared" si="19"/>
        <v/>
      </c>
      <c r="G298" s="282"/>
      <c r="H298" s="280"/>
      <c r="I298" s="280"/>
      <c r="J298" s="280"/>
    </row>
    <row r="299" spans="1:10" ht="14.4" x14ac:dyDescent="0.3">
      <c r="A299" s="290" t="str">
        <f t="shared" si="18"/>
        <v>10/2000</v>
      </c>
      <c r="B299" s="279" t="s">
        <v>422</v>
      </c>
      <c r="C299" s="294"/>
      <c r="D299" s="279">
        <f t="shared" si="16"/>
        <v>21</v>
      </c>
      <c r="E299" s="279">
        <f t="shared" si="17"/>
        <v>10</v>
      </c>
      <c r="F299" s="281" t="str">
        <f t="shared" si="19"/>
        <v/>
      </c>
      <c r="G299" s="282"/>
      <c r="H299" s="280"/>
      <c r="I299" s="280"/>
      <c r="J299" s="280"/>
    </row>
    <row r="300" spans="1:10" ht="14.4" x14ac:dyDescent="0.3">
      <c r="A300" s="290" t="str">
        <f t="shared" si="18"/>
        <v>10/2000</v>
      </c>
      <c r="B300" s="279" t="s">
        <v>423</v>
      </c>
      <c r="C300" s="294"/>
      <c r="D300" s="279">
        <f t="shared" si="16"/>
        <v>22</v>
      </c>
      <c r="E300" s="279">
        <f t="shared" si="17"/>
        <v>10</v>
      </c>
      <c r="F300" s="281" t="str">
        <f t="shared" si="19"/>
        <v/>
      </c>
      <c r="G300" s="282"/>
      <c r="H300" s="280"/>
      <c r="I300" s="280"/>
      <c r="J300" s="280"/>
    </row>
    <row r="301" spans="1:10" ht="14.4" x14ac:dyDescent="0.3">
      <c r="A301" s="290" t="str">
        <f t="shared" si="18"/>
        <v>10/2000</v>
      </c>
      <c r="B301" s="279" t="s">
        <v>424</v>
      </c>
      <c r="C301" s="294">
        <v>791</v>
      </c>
      <c r="D301" s="279">
        <f t="shared" si="16"/>
        <v>23</v>
      </c>
      <c r="E301" s="279">
        <f t="shared" si="17"/>
        <v>10</v>
      </c>
      <c r="F301" s="281" t="str">
        <f t="shared" si="19"/>
        <v/>
      </c>
      <c r="G301" s="282"/>
      <c r="H301" s="280"/>
      <c r="I301" s="280"/>
      <c r="J301" s="280"/>
    </row>
    <row r="302" spans="1:10" ht="14.4" x14ac:dyDescent="0.3">
      <c r="A302" s="290" t="str">
        <f t="shared" si="18"/>
        <v>10/2000</v>
      </c>
      <c r="B302" s="279" t="s">
        <v>425</v>
      </c>
      <c r="C302" s="294">
        <v>792</v>
      </c>
      <c r="D302" s="279">
        <f t="shared" si="16"/>
        <v>24</v>
      </c>
      <c r="E302" s="279">
        <f t="shared" si="17"/>
        <v>10</v>
      </c>
      <c r="F302" s="281" t="str">
        <f t="shared" si="19"/>
        <v/>
      </c>
      <c r="G302" s="282"/>
      <c r="H302" s="280"/>
      <c r="I302" s="280"/>
      <c r="J302" s="280"/>
    </row>
    <row r="303" spans="1:10" ht="14.4" x14ac:dyDescent="0.3">
      <c r="A303" s="290" t="str">
        <f t="shared" si="18"/>
        <v>10/2000</v>
      </c>
      <c r="B303" s="279" t="s">
        <v>426</v>
      </c>
      <c r="C303" s="294">
        <v>807</v>
      </c>
      <c r="D303" s="279">
        <f t="shared" si="16"/>
        <v>25</v>
      </c>
      <c r="E303" s="279">
        <f t="shared" si="17"/>
        <v>10</v>
      </c>
      <c r="F303" s="281" t="str">
        <f t="shared" si="19"/>
        <v/>
      </c>
      <c r="G303" s="282"/>
      <c r="H303" s="280"/>
      <c r="I303" s="280"/>
      <c r="J303" s="280"/>
    </row>
    <row r="304" spans="1:10" ht="14.4" x14ac:dyDescent="0.3">
      <c r="A304" s="290" t="str">
        <f t="shared" si="18"/>
        <v>10/2000</v>
      </c>
      <c r="B304" s="279" t="s">
        <v>427</v>
      </c>
      <c r="C304" s="294">
        <v>811</v>
      </c>
      <c r="D304" s="279">
        <f t="shared" si="16"/>
        <v>26</v>
      </c>
      <c r="E304" s="279">
        <f t="shared" si="17"/>
        <v>10</v>
      </c>
      <c r="F304" s="281" t="str">
        <f t="shared" si="19"/>
        <v/>
      </c>
      <c r="G304" s="282"/>
      <c r="H304" s="280"/>
      <c r="I304" s="280"/>
      <c r="J304" s="280"/>
    </row>
    <row r="305" spans="1:10" ht="14.4" x14ac:dyDescent="0.3">
      <c r="A305" s="290" t="str">
        <f t="shared" si="18"/>
        <v>10/2000</v>
      </c>
      <c r="B305" s="279" t="s">
        <v>428</v>
      </c>
      <c r="C305" s="294">
        <v>792</v>
      </c>
      <c r="D305" s="279">
        <f t="shared" si="16"/>
        <v>27</v>
      </c>
      <c r="E305" s="279">
        <f t="shared" si="17"/>
        <v>10</v>
      </c>
      <c r="F305" s="281" t="str">
        <f t="shared" si="19"/>
        <v/>
      </c>
      <c r="G305" s="282"/>
      <c r="H305" s="280"/>
      <c r="I305" s="280"/>
      <c r="J305" s="280"/>
    </row>
    <row r="306" spans="1:10" ht="14.4" x14ac:dyDescent="0.3">
      <c r="A306" s="290" t="str">
        <f t="shared" si="18"/>
        <v>10/2000</v>
      </c>
      <c r="B306" s="279" t="s">
        <v>429</v>
      </c>
      <c r="C306" s="294"/>
      <c r="D306" s="279">
        <f t="shared" si="16"/>
        <v>28</v>
      </c>
      <c r="E306" s="279">
        <f t="shared" si="17"/>
        <v>10</v>
      </c>
      <c r="F306" s="281" t="str">
        <f t="shared" si="19"/>
        <v/>
      </c>
      <c r="G306" s="282"/>
      <c r="H306" s="280"/>
      <c r="I306" s="280"/>
      <c r="J306" s="280"/>
    </row>
    <row r="307" spans="1:10" ht="14.4" x14ac:dyDescent="0.3">
      <c r="A307" s="290" t="str">
        <f t="shared" si="18"/>
        <v>10/2000</v>
      </c>
      <c r="B307" s="279" t="s">
        <v>430</v>
      </c>
      <c r="C307" s="294"/>
      <c r="D307" s="279">
        <f t="shared" si="16"/>
        <v>29</v>
      </c>
      <c r="E307" s="279">
        <f t="shared" si="17"/>
        <v>10</v>
      </c>
      <c r="F307" s="281" t="str">
        <f t="shared" si="19"/>
        <v/>
      </c>
      <c r="G307" s="282"/>
      <c r="H307" s="280"/>
      <c r="I307" s="280"/>
      <c r="J307" s="280"/>
    </row>
    <row r="308" spans="1:10" ht="14.4" x14ac:dyDescent="0.3">
      <c r="A308" s="290" t="str">
        <f t="shared" si="18"/>
        <v>10/2000</v>
      </c>
      <c r="B308" s="279" t="s">
        <v>431</v>
      </c>
      <c r="C308" s="294">
        <v>776</v>
      </c>
      <c r="D308" s="279">
        <f t="shared" si="16"/>
        <v>30</v>
      </c>
      <c r="E308" s="279">
        <f t="shared" si="17"/>
        <v>10</v>
      </c>
      <c r="F308" s="281" t="str">
        <f t="shared" si="19"/>
        <v/>
      </c>
      <c r="G308" s="282"/>
      <c r="H308" s="280"/>
      <c r="I308" s="280"/>
      <c r="J308" s="280"/>
    </row>
    <row r="309" spans="1:10" ht="14.4" x14ac:dyDescent="0.3">
      <c r="A309" s="290" t="str">
        <f t="shared" si="18"/>
        <v>10/2000</v>
      </c>
      <c r="B309" s="279" t="s">
        <v>432</v>
      </c>
      <c r="C309" s="294">
        <v>758</v>
      </c>
      <c r="D309" s="279">
        <f t="shared" si="16"/>
        <v>31</v>
      </c>
      <c r="E309" s="279">
        <f t="shared" si="17"/>
        <v>10</v>
      </c>
      <c r="F309" s="281">
        <f t="shared" si="19"/>
        <v>7.5800000000000006E-2</v>
      </c>
      <c r="G309" s="282"/>
      <c r="H309" s="280"/>
      <c r="I309" s="280"/>
      <c r="J309" s="280"/>
    </row>
    <row r="310" spans="1:10" ht="14.4" x14ac:dyDescent="0.3">
      <c r="A310" s="290" t="str">
        <f t="shared" si="18"/>
        <v>11/2000</v>
      </c>
      <c r="B310" s="279" t="s">
        <v>433</v>
      </c>
      <c r="C310" s="294">
        <v>772</v>
      </c>
      <c r="D310" s="279">
        <f t="shared" si="16"/>
        <v>1</v>
      </c>
      <c r="E310" s="279">
        <f t="shared" si="17"/>
        <v>11</v>
      </c>
      <c r="F310" s="281" t="str">
        <f t="shared" si="19"/>
        <v/>
      </c>
      <c r="G310" s="282"/>
      <c r="H310" s="280"/>
      <c r="I310" s="280"/>
      <c r="J310" s="280"/>
    </row>
    <row r="311" spans="1:10" ht="14.4" x14ac:dyDescent="0.3">
      <c r="A311" s="290" t="str">
        <f t="shared" si="18"/>
        <v>11/2000</v>
      </c>
      <c r="B311" s="279" t="s">
        <v>434</v>
      </c>
      <c r="C311" s="294">
        <v>753</v>
      </c>
      <c r="D311" s="279">
        <f t="shared" si="16"/>
        <v>2</v>
      </c>
      <c r="E311" s="279">
        <f t="shared" si="17"/>
        <v>11</v>
      </c>
      <c r="F311" s="281" t="str">
        <f t="shared" si="19"/>
        <v/>
      </c>
      <c r="G311" s="282"/>
      <c r="H311" s="280"/>
      <c r="I311" s="280"/>
      <c r="J311" s="280"/>
    </row>
    <row r="312" spans="1:10" ht="14.4" x14ac:dyDescent="0.3">
      <c r="A312" s="290" t="str">
        <f t="shared" si="18"/>
        <v>11/2000</v>
      </c>
      <c r="B312" s="279" t="s">
        <v>435</v>
      </c>
      <c r="C312" s="294">
        <v>775</v>
      </c>
      <c r="D312" s="279">
        <f t="shared" si="16"/>
        <v>3</v>
      </c>
      <c r="E312" s="279">
        <f t="shared" si="17"/>
        <v>11</v>
      </c>
      <c r="F312" s="281" t="str">
        <f t="shared" si="19"/>
        <v/>
      </c>
      <c r="G312" s="282"/>
      <c r="H312" s="280"/>
      <c r="I312" s="280"/>
      <c r="J312" s="280"/>
    </row>
    <row r="313" spans="1:10" ht="14.4" x14ac:dyDescent="0.3">
      <c r="A313" s="290" t="str">
        <f t="shared" si="18"/>
        <v>11/2000</v>
      </c>
      <c r="B313" s="279" t="s">
        <v>436</v>
      </c>
      <c r="C313" s="294"/>
      <c r="D313" s="279">
        <f t="shared" si="16"/>
        <v>4</v>
      </c>
      <c r="E313" s="279">
        <f t="shared" si="17"/>
        <v>11</v>
      </c>
      <c r="F313" s="281" t="str">
        <f t="shared" si="19"/>
        <v/>
      </c>
      <c r="G313" s="282"/>
      <c r="H313" s="280"/>
      <c r="I313" s="280"/>
      <c r="J313" s="280"/>
    </row>
    <row r="314" spans="1:10" ht="14.4" x14ac:dyDescent="0.3">
      <c r="A314" s="290" t="str">
        <f t="shared" si="18"/>
        <v>11/2000</v>
      </c>
      <c r="B314" s="279" t="s">
        <v>437</v>
      </c>
      <c r="C314" s="294"/>
      <c r="D314" s="279">
        <f t="shared" si="16"/>
        <v>5</v>
      </c>
      <c r="E314" s="279">
        <f t="shared" si="17"/>
        <v>11</v>
      </c>
      <c r="F314" s="281" t="str">
        <f t="shared" si="19"/>
        <v/>
      </c>
      <c r="G314" s="282"/>
      <c r="H314" s="280"/>
      <c r="I314" s="280"/>
      <c r="J314" s="280"/>
    </row>
    <row r="315" spans="1:10" ht="14.4" x14ac:dyDescent="0.3">
      <c r="A315" s="290" t="str">
        <f t="shared" si="18"/>
        <v>11/2000</v>
      </c>
      <c r="B315" s="279" t="s">
        <v>438</v>
      </c>
      <c r="C315" s="294">
        <v>776</v>
      </c>
      <c r="D315" s="279">
        <f t="shared" si="16"/>
        <v>6</v>
      </c>
      <c r="E315" s="279">
        <f t="shared" si="17"/>
        <v>11</v>
      </c>
      <c r="F315" s="281" t="str">
        <f t="shared" si="19"/>
        <v/>
      </c>
      <c r="G315" s="282"/>
      <c r="H315" s="280"/>
      <c r="I315" s="280"/>
      <c r="J315" s="280"/>
    </row>
    <row r="316" spans="1:10" ht="14.4" x14ac:dyDescent="0.3">
      <c r="A316" s="290" t="str">
        <f t="shared" si="18"/>
        <v>11/2000</v>
      </c>
      <c r="B316" s="279" t="s">
        <v>439</v>
      </c>
      <c r="C316" s="294">
        <v>799</v>
      </c>
      <c r="D316" s="279">
        <f t="shared" si="16"/>
        <v>7</v>
      </c>
      <c r="E316" s="279">
        <f t="shared" si="17"/>
        <v>11</v>
      </c>
      <c r="F316" s="281" t="str">
        <f t="shared" si="19"/>
        <v/>
      </c>
      <c r="G316" s="282"/>
      <c r="H316" s="280"/>
      <c r="I316" s="280"/>
      <c r="J316" s="280"/>
    </row>
    <row r="317" spans="1:10" ht="14.4" x14ac:dyDescent="0.3">
      <c r="A317" s="290" t="str">
        <f t="shared" si="18"/>
        <v>11/2000</v>
      </c>
      <c r="B317" s="279" t="s">
        <v>440</v>
      </c>
      <c r="C317" s="294">
        <v>818</v>
      </c>
      <c r="D317" s="279">
        <f t="shared" si="16"/>
        <v>8</v>
      </c>
      <c r="E317" s="279">
        <f t="shared" si="17"/>
        <v>11</v>
      </c>
      <c r="F317" s="281" t="str">
        <f t="shared" si="19"/>
        <v/>
      </c>
      <c r="G317" s="282"/>
      <c r="H317" s="280"/>
      <c r="I317" s="280"/>
      <c r="J317" s="280"/>
    </row>
    <row r="318" spans="1:10" ht="14.4" x14ac:dyDescent="0.3">
      <c r="A318" s="290" t="str">
        <f t="shared" si="18"/>
        <v>11/2000</v>
      </c>
      <c r="B318" s="279" t="s">
        <v>441</v>
      </c>
      <c r="C318" s="294">
        <v>833</v>
      </c>
      <c r="D318" s="279">
        <f t="shared" si="16"/>
        <v>9</v>
      </c>
      <c r="E318" s="279">
        <f t="shared" si="17"/>
        <v>11</v>
      </c>
      <c r="F318" s="281" t="str">
        <f t="shared" si="19"/>
        <v/>
      </c>
      <c r="G318" s="282"/>
      <c r="H318" s="280"/>
      <c r="I318" s="280"/>
      <c r="J318" s="280"/>
    </row>
    <row r="319" spans="1:10" ht="14.4" x14ac:dyDescent="0.3">
      <c r="A319" s="290" t="str">
        <f t="shared" si="18"/>
        <v>11/2000</v>
      </c>
      <c r="B319" s="279" t="s">
        <v>442</v>
      </c>
      <c r="C319" s="294">
        <v>812</v>
      </c>
      <c r="D319" s="279">
        <f t="shared" si="16"/>
        <v>10</v>
      </c>
      <c r="E319" s="279">
        <f t="shared" si="17"/>
        <v>11</v>
      </c>
      <c r="F319" s="281" t="str">
        <f t="shared" si="19"/>
        <v/>
      </c>
      <c r="G319" s="282"/>
      <c r="H319" s="280"/>
      <c r="I319" s="280"/>
      <c r="J319" s="280"/>
    </row>
    <row r="320" spans="1:10" ht="14.4" x14ac:dyDescent="0.3">
      <c r="A320" s="290" t="str">
        <f t="shared" si="18"/>
        <v>11/2000</v>
      </c>
      <c r="B320" s="279" t="s">
        <v>443</v>
      </c>
      <c r="C320" s="294"/>
      <c r="D320" s="279">
        <f t="shared" si="16"/>
        <v>11</v>
      </c>
      <c r="E320" s="279">
        <f t="shared" si="17"/>
        <v>11</v>
      </c>
      <c r="F320" s="281" t="str">
        <f t="shared" si="19"/>
        <v/>
      </c>
      <c r="G320" s="282"/>
      <c r="H320" s="280"/>
      <c r="I320" s="280"/>
      <c r="J320" s="280"/>
    </row>
    <row r="321" spans="1:10" ht="14.4" x14ac:dyDescent="0.3">
      <c r="A321" s="290" t="str">
        <f t="shared" si="18"/>
        <v>11/2000</v>
      </c>
      <c r="B321" s="279" t="s">
        <v>444</v>
      </c>
      <c r="C321" s="294"/>
      <c r="D321" s="279">
        <f t="shared" si="16"/>
        <v>12</v>
      </c>
      <c r="E321" s="279">
        <f t="shared" si="17"/>
        <v>11</v>
      </c>
      <c r="F321" s="281" t="str">
        <f t="shared" si="19"/>
        <v/>
      </c>
      <c r="G321" s="282"/>
      <c r="H321" s="280"/>
      <c r="I321" s="280"/>
      <c r="J321" s="280"/>
    </row>
    <row r="322" spans="1:10" ht="14.4" x14ac:dyDescent="0.3">
      <c r="A322" s="290" t="str">
        <f t="shared" si="18"/>
        <v>11/2000</v>
      </c>
      <c r="B322" s="279" t="s">
        <v>445</v>
      </c>
      <c r="C322" s="294">
        <v>810</v>
      </c>
      <c r="D322" s="279">
        <f t="shared" si="16"/>
        <v>13</v>
      </c>
      <c r="E322" s="279">
        <f t="shared" si="17"/>
        <v>11</v>
      </c>
      <c r="F322" s="281" t="str">
        <f t="shared" si="19"/>
        <v/>
      </c>
      <c r="G322" s="282"/>
      <c r="H322" s="280"/>
      <c r="I322" s="280"/>
      <c r="J322" s="280"/>
    </row>
    <row r="323" spans="1:10" ht="14.4" x14ac:dyDescent="0.3">
      <c r="A323" s="290" t="str">
        <f t="shared" si="18"/>
        <v>11/2000</v>
      </c>
      <c r="B323" s="279" t="s">
        <v>446</v>
      </c>
      <c r="C323" s="294">
        <v>800</v>
      </c>
      <c r="D323" s="279">
        <f t="shared" si="16"/>
        <v>14</v>
      </c>
      <c r="E323" s="279">
        <f t="shared" si="17"/>
        <v>11</v>
      </c>
      <c r="F323" s="281" t="str">
        <f t="shared" si="19"/>
        <v/>
      </c>
      <c r="G323" s="282"/>
      <c r="H323" s="280"/>
      <c r="I323" s="280"/>
      <c r="J323" s="280"/>
    </row>
    <row r="324" spans="1:10" ht="14.4" x14ac:dyDescent="0.3">
      <c r="A324" s="290" t="str">
        <f t="shared" si="18"/>
        <v>11/2000</v>
      </c>
      <c r="B324" s="279" t="s">
        <v>447</v>
      </c>
      <c r="C324" s="294">
        <v>794</v>
      </c>
      <c r="D324" s="279">
        <f t="shared" si="16"/>
        <v>15</v>
      </c>
      <c r="E324" s="279">
        <f t="shared" si="17"/>
        <v>11</v>
      </c>
      <c r="F324" s="281" t="str">
        <f t="shared" si="19"/>
        <v/>
      </c>
      <c r="G324" s="282"/>
      <c r="H324" s="280"/>
      <c r="I324" s="280"/>
      <c r="J324" s="280"/>
    </row>
    <row r="325" spans="1:10" ht="14.4" x14ac:dyDescent="0.3">
      <c r="A325" s="290" t="str">
        <f t="shared" si="18"/>
        <v>11/2000</v>
      </c>
      <c r="B325" s="279" t="s">
        <v>448</v>
      </c>
      <c r="C325" s="294">
        <v>792</v>
      </c>
      <c r="D325" s="279">
        <f t="shared" si="16"/>
        <v>16</v>
      </c>
      <c r="E325" s="279">
        <f t="shared" si="17"/>
        <v>11</v>
      </c>
      <c r="F325" s="281" t="str">
        <f t="shared" si="19"/>
        <v/>
      </c>
      <c r="G325" s="282"/>
      <c r="H325" s="280"/>
      <c r="I325" s="280"/>
      <c r="J325" s="280"/>
    </row>
    <row r="326" spans="1:10" ht="14.4" x14ac:dyDescent="0.3">
      <c r="A326" s="290" t="str">
        <f t="shared" ref="A326:A389" si="20">CONCATENATE(MONTH(B326),"/",YEAR(B326))</f>
        <v>11/2000</v>
      </c>
      <c r="B326" s="279" t="s">
        <v>449</v>
      </c>
      <c r="C326" s="294">
        <v>794</v>
      </c>
      <c r="D326" s="279">
        <f t="shared" si="16"/>
        <v>17</v>
      </c>
      <c r="E326" s="279">
        <f t="shared" si="17"/>
        <v>11</v>
      </c>
      <c r="F326" s="281" t="str">
        <f t="shared" si="19"/>
        <v/>
      </c>
      <c r="G326" s="282"/>
      <c r="H326" s="280"/>
      <c r="I326" s="280"/>
      <c r="J326" s="280"/>
    </row>
    <row r="327" spans="1:10" ht="14.4" x14ac:dyDescent="0.3">
      <c r="A327" s="290" t="str">
        <f t="shared" si="20"/>
        <v>11/2000</v>
      </c>
      <c r="B327" s="279" t="s">
        <v>450</v>
      </c>
      <c r="C327" s="294"/>
      <c r="D327" s="279">
        <f t="shared" si="16"/>
        <v>18</v>
      </c>
      <c r="E327" s="279">
        <f t="shared" si="17"/>
        <v>11</v>
      </c>
      <c r="F327" s="281" t="str">
        <f t="shared" si="19"/>
        <v/>
      </c>
      <c r="G327" s="282"/>
      <c r="H327" s="280"/>
      <c r="I327" s="280"/>
      <c r="J327" s="280"/>
    </row>
    <row r="328" spans="1:10" ht="14.4" x14ac:dyDescent="0.3">
      <c r="A328" s="290" t="str">
        <f t="shared" si="20"/>
        <v>11/2000</v>
      </c>
      <c r="B328" s="279" t="s">
        <v>451</v>
      </c>
      <c r="C328" s="294"/>
      <c r="D328" s="279">
        <f t="shared" si="16"/>
        <v>19</v>
      </c>
      <c r="E328" s="279">
        <f t="shared" si="17"/>
        <v>11</v>
      </c>
      <c r="F328" s="281" t="str">
        <f t="shared" si="19"/>
        <v/>
      </c>
      <c r="G328" s="282"/>
      <c r="H328" s="280"/>
      <c r="I328" s="280"/>
      <c r="J328" s="280"/>
    </row>
    <row r="329" spans="1:10" ht="14.4" x14ac:dyDescent="0.3">
      <c r="A329" s="290" t="str">
        <f t="shared" si="20"/>
        <v>11/2000</v>
      </c>
      <c r="B329" s="279" t="s">
        <v>452</v>
      </c>
      <c r="C329" s="294">
        <v>776</v>
      </c>
      <c r="D329" s="279">
        <f t="shared" si="16"/>
        <v>20</v>
      </c>
      <c r="E329" s="279">
        <f t="shared" si="17"/>
        <v>11</v>
      </c>
      <c r="F329" s="281" t="str">
        <f t="shared" si="19"/>
        <v/>
      </c>
      <c r="G329" s="282"/>
      <c r="H329" s="280"/>
      <c r="I329" s="280"/>
      <c r="J329" s="280"/>
    </row>
    <row r="330" spans="1:10" ht="14.4" x14ac:dyDescent="0.3">
      <c r="A330" s="290" t="str">
        <f t="shared" si="20"/>
        <v>11/2000</v>
      </c>
      <c r="B330" s="279" t="s">
        <v>453</v>
      </c>
      <c r="C330" s="294">
        <v>775</v>
      </c>
      <c r="D330" s="279">
        <f t="shared" si="16"/>
        <v>21</v>
      </c>
      <c r="E330" s="279">
        <f t="shared" si="17"/>
        <v>11</v>
      </c>
      <c r="F330" s="281" t="str">
        <f t="shared" si="19"/>
        <v/>
      </c>
      <c r="G330" s="282"/>
      <c r="H330" s="280"/>
      <c r="I330" s="280"/>
      <c r="J330" s="280"/>
    </row>
    <row r="331" spans="1:10" ht="14.4" x14ac:dyDescent="0.3">
      <c r="A331" s="290" t="str">
        <f t="shared" si="20"/>
        <v>11/2000</v>
      </c>
      <c r="B331" s="279" t="s">
        <v>454</v>
      </c>
      <c r="C331" s="294">
        <v>798</v>
      </c>
      <c r="D331" s="279">
        <f t="shared" si="16"/>
        <v>22</v>
      </c>
      <c r="E331" s="279">
        <f t="shared" si="17"/>
        <v>11</v>
      </c>
      <c r="F331" s="281" t="str">
        <f t="shared" si="19"/>
        <v/>
      </c>
      <c r="G331" s="282"/>
      <c r="H331" s="280"/>
      <c r="I331" s="280"/>
      <c r="J331" s="280"/>
    </row>
    <row r="332" spans="1:10" ht="14.4" x14ac:dyDescent="0.3">
      <c r="A332" s="290" t="str">
        <f t="shared" si="20"/>
        <v>11/2000</v>
      </c>
      <c r="B332" s="279" t="s">
        <v>455</v>
      </c>
      <c r="C332" s="294"/>
      <c r="D332" s="279">
        <f t="shared" si="16"/>
        <v>23</v>
      </c>
      <c r="E332" s="279">
        <f t="shared" si="17"/>
        <v>11</v>
      </c>
      <c r="F332" s="281" t="str">
        <f t="shared" si="19"/>
        <v/>
      </c>
      <c r="G332" s="282"/>
      <c r="H332" s="280"/>
      <c r="I332" s="280"/>
      <c r="J332" s="280"/>
    </row>
    <row r="333" spans="1:10" ht="14.4" x14ac:dyDescent="0.3">
      <c r="A333" s="290" t="str">
        <f t="shared" si="20"/>
        <v>11/2000</v>
      </c>
      <c r="B333" s="279" t="s">
        <v>456</v>
      </c>
      <c r="C333" s="294">
        <v>796</v>
      </c>
      <c r="D333" s="279">
        <f t="shared" si="16"/>
        <v>24</v>
      </c>
      <c r="E333" s="279">
        <f t="shared" si="17"/>
        <v>11</v>
      </c>
      <c r="F333" s="281" t="str">
        <f t="shared" si="19"/>
        <v/>
      </c>
      <c r="G333" s="282"/>
      <c r="H333" s="280"/>
      <c r="I333" s="280"/>
      <c r="J333" s="280"/>
    </row>
    <row r="334" spans="1:10" ht="14.4" x14ac:dyDescent="0.3">
      <c r="A334" s="290" t="str">
        <f t="shared" si="20"/>
        <v>11/2000</v>
      </c>
      <c r="B334" s="279" t="s">
        <v>457</v>
      </c>
      <c r="C334" s="294"/>
      <c r="D334" s="279">
        <f t="shared" si="16"/>
        <v>25</v>
      </c>
      <c r="E334" s="279">
        <f t="shared" si="17"/>
        <v>11</v>
      </c>
      <c r="F334" s="281" t="str">
        <f t="shared" si="19"/>
        <v/>
      </c>
      <c r="G334" s="282"/>
      <c r="H334" s="280"/>
      <c r="I334" s="280"/>
      <c r="J334" s="280"/>
    </row>
    <row r="335" spans="1:10" ht="14.4" x14ac:dyDescent="0.3">
      <c r="A335" s="290" t="str">
        <f t="shared" si="20"/>
        <v>11/2000</v>
      </c>
      <c r="B335" s="279" t="s">
        <v>458</v>
      </c>
      <c r="C335" s="294"/>
      <c r="D335" s="279">
        <f t="shared" si="16"/>
        <v>26</v>
      </c>
      <c r="E335" s="279">
        <f t="shared" si="17"/>
        <v>11</v>
      </c>
      <c r="F335" s="281" t="str">
        <f t="shared" si="19"/>
        <v/>
      </c>
      <c r="G335" s="282"/>
      <c r="H335" s="280"/>
      <c r="I335" s="280"/>
      <c r="J335" s="280"/>
    </row>
    <row r="336" spans="1:10" ht="14.4" x14ac:dyDescent="0.3">
      <c r="A336" s="290" t="str">
        <f t="shared" si="20"/>
        <v>11/2000</v>
      </c>
      <c r="B336" s="279" t="s">
        <v>459</v>
      </c>
      <c r="C336" s="294">
        <v>794</v>
      </c>
      <c r="D336" s="279">
        <f t="shared" si="16"/>
        <v>27</v>
      </c>
      <c r="E336" s="279">
        <f t="shared" si="17"/>
        <v>11</v>
      </c>
      <c r="F336" s="281" t="str">
        <f t="shared" si="19"/>
        <v/>
      </c>
      <c r="G336" s="282"/>
      <c r="H336" s="280"/>
      <c r="I336" s="280"/>
      <c r="J336" s="280"/>
    </row>
    <row r="337" spans="1:10" ht="14.4" x14ac:dyDescent="0.3">
      <c r="A337" s="290" t="str">
        <f t="shared" si="20"/>
        <v>11/2000</v>
      </c>
      <c r="B337" s="279" t="s">
        <v>460</v>
      </c>
      <c r="C337" s="294">
        <v>808</v>
      </c>
      <c r="D337" s="279">
        <f t="shared" si="16"/>
        <v>28</v>
      </c>
      <c r="E337" s="279">
        <f t="shared" si="17"/>
        <v>11</v>
      </c>
      <c r="F337" s="281" t="str">
        <f t="shared" si="19"/>
        <v/>
      </c>
      <c r="G337" s="282"/>
      <c r="H337" s="280"/>
      <c r="I337" s="280"/>
      <c r="J337" s="280"/>
    </row>
    <row r="338" spans="1:10" ht="14.4" x14ac:dyDescent="0.3">
      <c r="A338" s="290" t="str">
        <f t="shared" si="20"/>
        <v>11/2000</v>
      </c>
      <c r="B338" s="279" t="s">
        <v>461</v>
      </c>
      <c r="C338" s="294">
        <v>800</v>
      </c>
      <c r="D338" s="279">
        <f t="shared" si="16"/>
        <v>29</v>
      </c>
      <c r="E338" s="279">
        <f t="shared" si="17"/>
        <v>11</v>
      </c>
      <c r="F338" s="281" t="str">
        <f t="shared" si="19"/>
        <v/>
      </c>
      <c r="G338" s="282"/>
      <c r="H338" s="280"/>
      <c r="I338" s="280"/>
      <c r="J338" s="280"/>
    </row>
    <row r="339" spans="1:10" ht="14.4" x14ac:dyDescent="0.3">
      <c r="A339" s="290" t="str">
        <f t="shared" si="20"/>
        <v>11/2000</v>
      </c>
      <c r="B339" s="279" t="s">
        <v>462</v>
      </c>
      <c r="C339" s="294">
        <v>829</v>
      </c>
      <c r="D339" s="279">
        <f t="shared" si="16"/>
        <v>30</v>
      </c>
      <c r="E339" s="279">
        <f t="shared" si="17"/>
        <v>11</v>
      </c>
      <c r="F339" s="281">
        <f t="shared" si="19"/>
        <v>8.2900000000000001E-2</v>
      </c>
      <c r="G339" s="282"/>
      <c r="H339" s="280"/>
      <c r="I339" s="280"/>
      <c r="J339" s="280"/>
    </row>
    <row r="340" spans="1:10" ht="14.4" x14ac:dyDescent="0.3">
      <c r="A340" s="290" t="str">
        <f t="shared" si="20"/>
        <v>12/2000</v>
      </c>
      <c r="B340" s="279" t="s">
        <v>463</v>
      </c>
      <c r="C340" s="294">
        <v>810</v>
      </c>
      <c r="D340" s="279">
        <f t="shared" si="16"/>
        <v>1</v>
      </c>
      <c r="E340" s="279">
        <f t="shared" si="17"/>
        <v>12</v>
      </c>
      <c r="F340" s="281" t="str">
        <f t="shared" si="19"/>
        <v/>
      </c>
      <c r="G340" s="282"/>
      <c r="H340" s="280"/>
      <c r="I340" s="280"/>
      <c r="J340" s="280"/>
    </row>
    <row r="341" spans="1:10" ht="14.4" x14ac:dyDescent="0.3">
      <c r="A341" s="290" t="str">
        <f t="shared" si="20"/>
        <v>12/2000</v>
      </c>
      <c r="B341" s="279" t="s">
        <v>464</v>
      </c>
      <c r="C341" s="294"/>
      <c r="D341" s="279">
        <f t="shared" si="16"/>
        <v>2</v>
      </c>
      <c r="E341" s="279">
        <f t="shared" si="17"/>
        <v>12</v>
      </c>
      <c r="F341" s="281" t="str">
        <f t="shared" si="19"/>
        <v/>
      </c>
      <c r="G341" s="282"/>
      <c r="H341" s="280"/>
      <c r="I341" s="280"/>
      <c r="J341" s="280"/>
    </row>
    <row r="342" spans="1:10" ht="14.4" x14ac:dyDescent="0.3">
      <c r="A342" s="290" t="str">
        <f t="shared" si="20"/>
        <v>12/2000</v>
      </c>
      <c r="B342" s="279" t="s">
        <v>465</v>
      </c>
      <c r="C342" s="294"/>
      <c r="D342" s="279">
        <f t="shared" si="16"/>
        <v>3</v>
      </c>
      <c r="E342" s="279">
        <f t="shared" si="17"/>
        <v>12</v>
      </c>
      <c r="F342" s="281" t="str">
        <f t="shared" si="19"/>
        <v/>
      </c>
      <c r="G342" s="282"/>
      <c r="H342" s="280"/>
      <c r="I342" s="280"/>
      <c r="J342" s="280"/>
    </row>
    <row r="343" spans="1:10" ht="14.4" x14ac:dyDescent="0.3">
      <c r="A343" s="290" t="str">
        <f t="shared" si="20"/>
        <v>12/2000</v>
      </c>
      <c r="B343" s="279" t="s">
        <v>466</v>
      </c>
      <c r="C343" s="294">
        <v>810</v>
      </c>
      <c r="D343" s="279">
        <f t="shared" si="16"/>
        <v>4</v>
      </c>
      <c r="E343" s="279">
        <f t="shared" si="17"/>
        <v>12</v>
      </c>
      <c r="F343" s="281" t="str">
        <f t="shared" si="19"/>
        <v/>
      </c>
      <c r="G343" s="282"/>
      <c r="H343" s="280"/>
      <c r="I343" s="280"/>
      <c r="J343" s="280"/>
    </row>
    <row r="344" spans="1:10" ht="14.4" x14ac:dyDescent="0.3">
      <c r="A344" s="290" t="str">
        <f t="shared" si="20"/>
        <v>12/2000</v>
      </c>
      <c r="B344" s="279" t="s">
        <v>467</v>
      </c>
      <c r="C344" s="294">
        <v>794</v>
      </c>
      <c r="D344" s="279">
        <f t="shared" si="16"/>
        <v>5</v>
      </c>
      <c r="E344" s="279">
        <f t="shared" si="17"/>
        <v>12</v>
      </c>
      <c r="F344" s="281" t="str">
        <f t="shared" si="19"/>
        <v/>
      </c>
      <c r="G344" s="282"/>
      <c r="H344" s="280"/>
      <c r="I344" s="280"/>
      <c r="J344" s="280"/>
    </row>
    <row r="345" spans="1:10" ht="14.4" x14ac:dyDescent="0.3">
      <c r="A345" s="290" t="str">
        <f t="shared" si="20"/>
        <v>12/2000</v>
      </c>
      <c r="B345" s="279" t="s">
        <v>468</v>
      </c>
      <c r="C345" s="294">
        <v>789</v>
      </c>
      <c r="D345" s="279">
        <f t="shared" si="16"/>
        <v>6</v>
      </c>
      <c r="E345" s="279">
        <f t="shared" si="17"/>
        <v>12</v>
      </c>
      <c r="F345" s="281" t="str">
        <f t="shared" si="19"/>
        <v/>
      </c>
      <c r="G345" s="282"/>
      <c r="H345" s="280"/>
      <c r="I345" s="280"/>
      <c r="J345" s="280"/>
    </row>
    <row r="346" spans="1:10" ht="14.4" x14ac:dyDescent="0.3">
      <c r="A346" s="290" t="str">
        <f t="shared" si="20"/>
        <v>12/2000</v>
      </c>
      <c r="B346" s="279" t="s">
        <v>469</v>
      </c>
      <c r="C346" s="294">
        <v>782</v>
      </c>
      <c r="D346" s="279">
        <f t="shared" si="16"/>
        <v>7</v>
      </c>
      <c r="E346" s="279">
        <f t="shared" si="17"/>
        <v>12</v>
      </c>
      <c r="F346" s="281" t="str">
        <f t="shared" si="19"/>
        <v/>
      </c>
      <c r="G346" s="282"/>
      <c r="H346" s="280"/>
      <c r="I346" s="280"/>
      <c r="J346" s="280"/>
    </row>
    <row r="347" spans="1:10" ht="14.4" x14ac:dyDescent="0.3">
      <c r="A347" s="290" t="str">
        <f t="shared" si="20"/>
        <v>12/2000</v>
      </c>
      <c r="B347" s="279" t="s">
        <v>470</v>
      </c>
      <c r="C347" s="294">
        <v>763</v>
      </c>
      <c r="D347" s="279">
        <f t="shared" si="16"/>
        <v>8</v>
      </c>
      <c r="E347" s="279">
        <f t="shared" si="17"/>
        <v>12</v>
      </c>
      <c r="F347" s="281" t="str">
        <f t="shared" si="19"/>
        <v/>
      </c>
      <c r="G347" s="282"/>
      <c r="H347" s="280"/>
      <c r="I347" s="280"/>
      <c r="J347" s="280"/>
    </row>
    <row r="348" spans="1:10" ht="14.4" x14ac:dyDescent="0.3">
      <c r="A348" s="290" t="str">
        <f t="shared" si="20"/>
        <v>12/2000</v>
      </c>
      <c r="B348" s="279" t="s">
        <v>471</v>
      </c>
      <c r="C348" s="294"/>
      <c r="D348" s="279">
        <f t="shared" si="16"/>
        <v>9</v>
      </c>
      <c r="E348" s="279">
        <f t="shared" si="17"/>
        <v>12</v>
      </c>
      <c r="F348" s="281" t="str">
        <f t="shared" si="19"/>
        <v/>
      </c>
      <c r="G348" s="282"/>
      <c r="H348" s="280"/>
      <c r="I348" s="280"/>
      <c r="J348" s="280"/>
    </row>
    <row r="349" spans="1:10" ht="14.4" x14ac:dyDescent="0.3">
      <c r="A349" s="290" t="str">
        <f t="shared" si="20"/>
        <v>12/2000</v>
      </c>
      <c r="B349" s="279" t="s">
        <v>472</v>
      </c>
      <c r="C349" s="294"/>
      <c r="D349" s="279">
        <f t="shared" si="16"/>
        <v>10</v>
      </c>
      <c r="E349" s="279">
        <f t="shared" si="17"/>
        <v>12</v>
      </c>
      <c r="F349" s="281" t="str">
        <f t="shared" si="19"/>
        <v/>
      </c>
      <c r="G349" s="282"/>
      <c r="H349" s="280"/>
      <c r="I349" s="280"/>
      <c r="J349" s="280"/>
    </row>
    <row r="350" spans="1:10" ht="14.4" x14ac:dyDescent="0.3">
      <c r="A350" s="290" t="str">
        <f t="shared" si="20"/>
        <v>12/2000</v>
      </c>
      <c r="B350" s="279" t="s">
        <v>473</v>
      </c>
      <c r="C350" s="294">
        <v>759</v>
      </c>
      <c r="D350" s="279">
        <f t="shared" si="16"/>
        <v>11</v>
      </c>
      <c r="E350" s="279">
        <f t="shared" si="17"/>
        <v>12</v>
      </c>
      <c r="F350" s="281" t="str">
        <f t="shared" si="19"/>
        <v/>
      </c>
      <c r="G350" s="282"/>
      <c r="H350" s="280"/>
      <c r="I350" s="280"/>
      <c r="J350" s="280"/>
    </row>
    <row r="351" spans="1:10" ht="14.4" x14ac:dyDescent="0.3">
      <c r="A351" s="290" t="str">
        <f t="shared" si="20"/>
        <v>12/2000</v>
      </c>
      <c r="B351" s="279" t="s">
        <v>474</v>
      </c>
      <c r="C351" s="294">
        <v>768</v>
      </c>
      <c r="D351" s="279">
        <f t="shared" si="16"/>
        <v>12</v>
      </c>
      <c r="E351" s="279">
        <f t="shared" si="17"/>
        <v>12</v>
      </c>
      <c r="F351" s="281" t="str">
        <f t="shared" si="19"/>
        <v/>
      </c>
      <c r="G351" s="282"/>
      <c r="H351" s="280"/>
      <c r="I351" s="280"/>
      <c r="J351" s="280"/>
    </row>
    <row r="352" spans="1:10" ht="14.4" x14ac:dyDescent="0.3">
      <c r="A352" s="290" t="str">
        <f t="shared" si="20"/>
        <v>12/2000</v>
      </c>
      <c r="B352" s="279" t="s">
        <v>475</v>
      </c>
      <c r="C352" s="294">
        <v>771</v>
      </c>
      <c r="D352" s="279">
        <f t="shared" si="16"/>
        <v>13</v>
      </c>
      <c r="E352" s="279">
        <f t="shared" si="17"/>
        <v>12</v>
      </c>
      <c r="F352" s="281" t="str">
        <f t="shared" si="19"/>
        <v/>
      </c>
      <c r="G352" s="282"/>
      <c r="H352" s="280"/>
      <c r="I352" s="280"/>
      <c r="J352" s="280"/>
    </row>
    <row r="353" spans="1:10" ht="14.4" x14ac:dyDescent="0.3">
      <c r="A353" s="290" t="str">
        <f t="shared" si="20"/>
        <v>12/2000</v>
      </c>
      <c r="B353" s="279" t="s">
        <v>476</v>
      </c>
      <c r="C353" s="294">
        <v>778</v>
      </c>
      <c r="D353" s="279">
        <f t="shared" si="16"/>
        <v>14</v>
      </c>
      <c r="E353" s="279">
        <f t="shared" si="17"/>
        <v>12</v>
      </c>
      <c r="F353" s="281" t="str">
        <f t="shared" si="19"/>
        <v/>
      </c>
      <c r="G353" s="282"/>
      <c r="H353" s="280"/>
      <c r="I353" s="280"/>
      <c r="J353" s="280"/>
    </row>
    <row r="354" spans="1:10" ht="14.4" x14ac:dyDescent="0.3">
      <c r="A354" s="290" t="str">
        <f t="shared" si="20"/>
        <v>12/2000</v>
      </c>
      <c r="B354" s="279" t="s">
        <v>477</v>
      </c>
      <c r="C354" s="294">
        <v>781</v>
      </c>
      <c r="D354" s="279">
        <f t="shared" si="16"/>
        <v>15</v>
      </c>
      <c r="E354" s="279">
        <f t="shared" si="17"/>
        <v>12</v>
      </c>
      <c r="F354" s="281" t="str">
        <f t="shared" si="19"/>
        <v/>
      </c>
      <c r="G354" s="282"/>
      <c r="H354" s="280"/>
      <c r="I354" s="280"/>
      <c r="J354" s="280"/>
    </row>
    <row r="355" spans="1:10" ht="14.4" x14ac:dyDescent="0.3">
      <c r="A355" s="290" t="str">
        <f t="shared" si="20"/>
        <v>12/2000</v>
      </c>
      <c r="B355" s="279" t="s">
        <v>478</v>
      </c>
      <c r="C355" s="294"/>
      <c r="D355" s="279">
        <f t="shared" si="16"/>
        <v>16</v>
      </c>
      <c r="E355" s="279">
        <f t="shared" si="17"/>
        <v>12</v>
      </c>
      <c r="F355" s="281" t="str">
        <f t="shared" si="19"/>
        <v/>
      </c>
      <c r="G355" s="282"/>
      <c r="H355" s="280"/>
      <c r="I355" s="280"/>
      <c r="J355" s="280"/>
    </row>
    <row r="356" spans="1:10" ht="14.4" x14ac:dyDescent="0.3">
      <c r="A356" s="290" t="str">
        <f t="shared" si="20"/>
        <v>12/2000</v>
      </c>
      <c r="B356" s="279" t="s">
        <v>479</v>
      </c>
      <c r="C356" s="294"/>
      <c r="D356" s="279">
        <f t="shared" si="16"/>
        <v>17</v>
      </c>
      <c r="E356" s="279">
        <f t="shared" si="17"/>
        <v>12</v>
      </c>
      <c r="F356" s="281" t="str">
        <f t="shared" ref="F356:F419" si="21">IF(D356=(D357-1),"",IF(AND(C356="",C355="",C354=""),C353/10000,(IF(AND(C356="",C355=""),C354/10000,IF(C356="",C355/10000,C356/10000)))))</f>
        <v/>
      </c>
      <c r="G356" s="282"/>
      <c r="H356" s="280"/>
      <c r="I356" s="280"/>
      <c r="J356" s="280"/>
    </row>
    <row r="357" spans="1:10" ht="14.4" x14ac:dyDescent="0.3">
      <c r="A357" s="290" t="str">
        <f t="shared" si="20"/>
        <v>12/2000</v>
      </c>
      <c r="B357" s="279" t="s">
        <v>480</v>
      </c>
      <c r="C357" s="294">
        <v>779</v>
      </c>
      <c r="D357" s="279">
        <f t="shared" si="16"/>
        <v>18</v>
      </c>
      <c r="E357" s="279">
        <f t="shared" si="17"/>
        <v>12</v>
      </c>
      <c r="F357" s="281" t="str">
        <f t="shared" si="21"/>
        <v/>
      </c>
      <c r="G357" s="282"/>
      <c r="H357" s="280"/>
      <c r="I357" s="280"/>
      <c r="J357" s="280"/>
    </row>
    <row r="358" spans="1:10" ht="14.4" x14ac:dyDescent="0.3">
      <c r="A358" s="290" t="str">
        <f t="shared" si="20"/>
        <v>12/2000</v>
      </c>
      <c r="B358" s="279" t="s">
        <v>481</v>
      </c>
      <c r="C358" s="294">
        <v>761</v>
      </c>
      <c r="D358" s="279">
        <f t="shared" si="16"/>
        <v>19</v>
      </c>
      <c r="E358" s="279">
        <f t="shared" si="17"/>
        <v>12</v>
      </c>
      <c r="F358" s="281" t="str">
        <f t="shared" si="21"/>
        <v/>
      </c>
      <c r="G358" s="282"/>
      <c r="H358" s="280"/>
      <c r="I358" s="280"/>
      <c r="J358" s="280"/>
    </row>
    <row r="359" spans="1:10" ht="14.4" x14ac:dyDescent="0.3">
      <c r="A359" s="290" t="str">
        <f t="shared" si="20"/>
        <v>12/2000</v>
      </c>
      <c r="B359" s="279" t="s">
        <v>482</v>
      </c>
      <c r="C359" s="294">
        <v>778</v>
      </c>
      <c r="D359" s="279">
        <f t="shared" si="16"/>
        <v>20</v>
      </c>
      <c r="E359" s="279">
        <f t="shared" si="17"/>
        <v>12</v>
      </c>
      <c r="F359" s="281" t="str">
        <f t="shared" si="21"/>
        <v/>
      </c>
      <c r="G359" s="282"/>
      <c r="H359" s="280"/>
      <c r="I359" s="280"/>
      <c r="J359" s="280"/>
    </row>
    <row r="360" spans="1:10" ht="14.4" x14ac:dyDescent="0.3">
      <c r="A360" s="290" t="str">
        <f t="shared" si="20"/>
        <v>12/2000</v>
      </c>
      <c r="B360" s="279" t="s">
        <v>483</v>
      </c>
      <c r="C360" s="294">
        <v>773</v>
      </c>
      <c r="D360" s="279">
        <f t="shared" si="16"/>
        <v>21</v>
      </c>
      <c r="E360" s="279">
        <f t="shared" si="17"/>
        <v>12</v>
      </c>
      <c r="F360" s="281" t="str">
        <f t="shared" si="21"/>
        <v/>
      </c>
      <c r="G360" s="282"/>
      <c r="H360" s="280"/>
      <c r="I360" s="280"/>
      <c r="J360" s="280"/>
    </row>
    <row r="361" spans="1:10" ht="14.4" x14ac:dyDescent="0.3">
      <c r="A361" s="290" t="str">
        <f t="shared" si="20"/>
        <v>12/2000</v>
      </c>
      <c r="B361" s="279" t="s">
        <v>484</v>
      </c>
      <c r="C361" s="294">
        <v>765</v>
      </c>
      <c r="D361" s="279">
        <f t="shared" si="16"/>
        <v>22</v>
      </c>
      <c r="E361" s="279">
        <f t="shared" si="17"/>
        <v>12</v>
      </c>
      <c r="F361" s="281" t="str">
        <f t="shared" si="21"/>
        <v/>
      </c>
      <c r="G361" s="282"/>
      <c r="H361" s="280"/>
      <c r="I361" s="280"/>
      <c r="J361" s="280"/>
    </row>
    <row r="362" spans="1:10" ht="14.4" x14ac:dyDescent="0.3">
      <c r="A362" s="290" t="str">
        <f t="shared" si="20"/>
        <v>12/2000</v>
      </c>
      <c r="B362" s="279" t="s">
        <v>485</v>
      </c>
      <c r="C362" s="294"/>
      <c r="D362" s="279">
        <f t="shared" si="16"/>
        <v>23</v>
      </c>
      <c r="E362" s="279">
        <f t="shared" si="17"/>
        <v>12</v>
      </c>
      <c r="F362" s="281" t="str">
        <f t="shared" si="21"/>
        <v/>
      </c>
      <c r="G362" s="282"/>
      <c r="H362" s="280"/>
      <c r="I362" s="280"/>
      <c r="J362" s="280"/>
    </row>
    <row r="363" spans="1:10" ht="14.4" x14ac:dyDescent="0.3">
      <c r="A363" s="290" t="str">
        <f t="shared" si="20"/>
        <v>12/2000</v>
      </c>
      <c r="B363" s="279" t="s">
        <v>486</v>
      </c>
      <c r="C363" s="294"/>
      <c r="D363" s="279">
        <f t="shared" si="16"/>
        <v>24</v>
      </c>
      <c r="E363" s="279">
        <f t="shared" si="17"/>
        <v>12</v>
      </c>
      <c r="F363" s="281" t="str">
        <f t="shared" si="21"/>
        <v/>
      </c>
      <c r="G363" s="282"/>
      <c r="H363" s="280"/>
      <c r="I363" s="280"/>
      <c r="J363" s="280"/>
    </row>
    <row r="364" spans="1:10" ht="14.4" x14ac:dyDescent="0.3">
      <c r="A364" s="290" t="str">
        <f t="shared" si="20"/>
        <v>12/2000</v>
      </c>
      <c r="B364" s="279" t="s">
        <v>487</v>
      </c>
      <c r="C364" s="294"/>
      <c r="D364" s="279">
        <f t="shared" si="16"/>
        <v>25</v>
      </c>
      <c r="E364" s="279">
        <f t="shared" si="17"/>
        <v>12</v>
      </c>
      <c r="F364" s="281" t="str">
        <f t="shared" si="21"/>
        <v/>
      </c>
      <c r="G364" s="282"/>
      <c r="H364" s="280"/>
      <c r="I364" s="280"/>
      <c r="J364" s="280"/>
    </row>
    <row r="365" spans="1:10" ht="14.4" x14ac:dyDescent="0.3">
      <c r="A365" s="290" t="str">
        <f t="shared" si="20"/>
        <v>12/2000</v>
      </c>
      <c r="B365" s="279" t="s">
        <v>488</v>
      </c>
      <c r="C365" s="294">
        <v>760</v>
      </c>
      <c r="D365" s="279">
        <f t="shared" si="16"/>
        <v>26</v>
      </c>
      <c r="E365" s="279">
        <f t="shared" si="17"/>
        <v>12</v>
      </c>
      <c r="F365" s="281" t="str">
        <f t="shared" si="21"/>
        <v/>
      </c>
      <c r="G365" s="282"/>
      <c r="H365" s="280"/>
      <c r="I365" s="280"/>
      <c r="J365" s="280"/>
    </row>
    <row r="366" spans="1:10" ht="14.4" x14ac:dyDescent="0.3">
      <c r="A366" s="290" t="str">
        <f t="shared" si="20"/>
        <v>12/2000</v>
      </c>
      <c r="B366" s="279" t="s">
        <v>489</v>
      </c>
      <c r="C366" s="294">
        <v>754</v>
      </c>
      <c r="D366" s="279">
        <f t="shared" si="16"/>
        <v>27</v>
      </c>
      <c r="E366" s="279">
        <f t="shared" si="17"/>
        <v>12</v>
      </c>
      <c r="F366" s="281" t="str">
        <f t="shared" si="21"/>
        <v/>
      </c>
      <c r="G366" s="282"/>
      <c r="H366" s="280"/>
      <c r="I366" s="280"/>
      <c r="J366" s="280"/>
    </row>
    <row r="367" spans="1:10" ht="14.4" x14ac:dyDescent="0.3">
      <c r="A367" s="290" t="str">
        <f t="shared" si="20"/>
        <v>12/2000</v>
      </c>
      <c r="B367" s="279" t="s">
        <v>490</v>
      </c>
      <c r="C367" s="294">
        <v>744</v>
      </c>
      <c r="D367" s="279">
        <f t="shared" si="16"/>
        <v>28</v>
      </c>
      <c r="E367" s="279">
        <f t="shared" si="17"/>
        <v>12</v>
      </c>
      <c r="F367" s="281" t="str">
        <f t="shared" si="21"/>
        <v/>
      </c>
      <c r="G367" s="282"/>
      <c r="H367" s="280"/>
      <c r="I367" s="280"/>
      <c r="J367" s="280"/>
    </row>
    <row r="368" spans="1:10" ht="14.4" x14ac:dyDescent="0.3">
      <c r="A368" s="290" t="str">
        <f t="shared" si="20"/>
        <v>12/2000</v>
      </c>
      <c r="B368" s="279" t="s">
        <v>491</v>
      </c>
      <c r="C368" s="294">
        <v>749</v>
      </c>
      <c r="D368" s="279">
        <f t="shared" si="16"/>
        <v>29</v>
      </c>
      <c r="E368" s="279">
        <f t="shared" si="17"/>
        <v>12</v>
      </c>
      <c r="F368" s="281" t="str">
        <f t="shared" si="21"/>
        <v/>
      </c>
      <c r="G368" s="282"/>
      <c r="H368" s="280"/>
      <c r="I368" s="280"/>
      <c r="J368" s="280"/>
    </row>
    <row r="369" spans="1:10" ht="14.4" x14ac:dyDescent="0.3">
      <c r="A369" s="290" t="str">
        <f t="shared" si="20"/>
        <v>12/2000</v>
      </c>
      <c r="B369" s="279" t="s">
        <v>492</v>
      </c>
      <c r="C369" s="294"/>
      <c r="D369" s="279">
        <f t="shared" si="16"/>
        <v>30</v>
      </c>
      <c r="E369" s="279">
        <f t="shared" si="17"/>
        <v>12</v>
      </c>
      <c r="F369" s="281" t="str">
        <f t="shared" si="21"/>
        <v/>
      </c>
      <c r="G369" s="282"/>
      <c r="H369" s="280"/>
      <c r="I369" s="280"/>
      <c r="J369" s="280"/>
    </row>
    <row r="370" spans="1:10" ht="14.4" x14ac:dyDescent="0.3">
      <c r="A370" s="290" t="str">
        <f t="shared" si="20"/>
        <v>12/2000</v>
      </c>
      <c r="B370" s="279" t="s">
        <v>493</v>
      </c>
      <c r="C370" s="294"/>
      <c r="D370" s="279">
        <f t="shared" si="16"/>
        <v>31</v>
      </c>
      <c r="E370" s="279">
        <f t="shared" si="17"/>
        <v>12</v>
      </c>
      <c r="F370" s="281">
        <f t="shared" si="21"/>
        <v>7.4899999999999994E-2</v>
      </c>
      <c r="G370" s="282"/>
      <c r="H370" s="280"/>
      <c r="I370" s="280"/>
      <c r="J370" s="280"/>
    </row>
    <row r="371" spans="1:10" ht="14.4" x14ac:dyDescent="0.3">
      <c r="A371" s="290" t="str">
        <f t="shared" si="20"/>
        <v>1/2001</v>
      </c>
      <c r="B371" s="279" t="s">
        <v>494</v>
      </c>
      <c r="C371" s="294"/>
      <c r="D371" s="279">
        <f t="shared" si="16"/>
        <v>1</v>
      </c>
      <c r="E371" s="279">
        <f t="shared" si="17"/>
        <v>1</v>
      </c>
      <c r="F371" s="281" t="str">
        <f t="shared" si="21"/>
        <v/>
      </c>
      <c r="G371" s="282"/>
      <c r="H371" s="280"/>
      <c r="I371" s="280"/>
      <c r="J371" s="280"/>
    </row>
    <row r="372" spans="1:10" ht="14.4" x14ac:dyDescent="0.3">
      <c r="A372" s="290" t="str">
        <f t="shared" si="20"/>
        <v>1/2001</v>
      </c>
      <c r="B372" s="279" t="s">
        <v>495</v>
      </c>
      <c r="C372" s="294">
        <v>762</v>
      </c>
      <c r="D372" s="279">
        <f t="shared" si="16"/>
        <v>2</v>
      </c>
      <c r="E372" s="279">
        <f t="shared" si="17"/>
        <v>1</v>
      </c>
      <c r="F372" s="281" t="str">
        <f t="shared" si="21"/>
        <v/>
      </c>
      <c r="G372" s="282"/>
      <c r="H372" s="280"/>
      <c r="I372" s="280"/>
      <c r="J372" s="280"/>
    </row>
    <row r="373" spans="1:10" ht="14.4" x14ac:dyDescent="0.3">
      <c r="A373" s="290" t="str">
        <f t="shared" si="20"/>
        <v>1/2001</v>
      </c>
      <c r="B373" s="279" t="s">
        <v>496</v>
      </c>
      <c r="C373" s="294">
        <v>738</v>
      </c>
      <c r="D373" s="279">
        <f t="shared" si="16"/>
        <v>3</v>
      </c>
      <c r="E373" s="279">
        <f t="shared" si="17"/>
        <v>1</v>
      </c>
      <c r="F373" s="281" t="str">
        <f t="shared" si="21"/>
        <v/>
      </c>
      <c r="G373" s="282"/>
      <c r="H373" s="280"/>
      <c r="I373" s="280"/>
      <c r="J373" s="280"/>
    </row>
    <row r="374" spans="1:10" ht="14.4" x14ac:dyDescent="0.3">
      <c r="A374" s="290" t="str">
        <f t="shared" si="20"/>
        <v>1/2001</v>
      </c>
      <c r="B374" s="279" t="s">
        <v>497</v>
      </c>
      <c r="C374" s="294">
        <v>737</v>
      </c>
      <c r="D374" s="279">
        <f t="shared" si="16"/>
        <v>4</v>
      </c>
      <c r="E374" s="279">
        <f t="shared" si="17"/>
        <v>1</v>
      </c>
      <c r="F374" s="281" t="str">
        <f t="shared" si="21"/>
        <v/>
      </c>
      <c r="G374" s="282"/>
      <c r="H374" s="280"/>
      <c r="I374" s="280"/>
      <c r="J374" s="280"/>
    </row>
    <row r="375" spans="1:10" ht="14.4" x14ac:dyDescent="0.3">
      <c r="A375" s="290" t="str">
        <f t="shared" si="20"/>
        <v>1/2001</v>
      </c>
      <c r="B375" s="279" t="s">
        <v>498</v>
      </c>
      <c r="C375" s="294">
        <v>740</v>
      </c>
      <c r="D375" s="279">
        <f t="shared" si="16"/>
        <v>5</v>
      </c>
      <c r="E375" s="279">
        <f t="shared" si="17"/>
        <v>1</v>
      </c>
      <c r="F375" s="281" t="str">
        <f t="shared" si="21"/>
        <v/>
      </c>
      <c r="G375" s="282"/>
      <c r="H375" s="280"/>
      <c r="I375" s="280"/>
      <c r="J375" s="280"/>
    </row>
    <row r="376" spans="1:10" ht="14.4" x14ac:dyDescent="0.3">
      <c r="A376" s="290" t="str">
        <f t="shared" si="20"/>
        <v>1/2001</v>
      </c>
      <c r="B376" s="279" t="s">
        <v>499</v>
      </c>
      <c r="C376" s="294"/>
      <c r="D376" s="279">
        <f t="shared" si="16"/>
        <v>6</v>
      </c>
      <c r="E376" s="279">
        <f t="shared" si="17"/>
        <v>1</v>
      </c>
      <c r="F376" s="281" t="str">
        <f t="shared" si="21"/>
        <v/>
      </c>
      <c r="G376" s="282"/>
      <c r="H376" s="280"/>
      <c r="I376" s="280"/>
      <c r="J376" s="280"/>
    </row>
    <row r="377" spans="1:10" ht="14.4" x14ac:dyDescent="0.3">
      <c r="A377" s="290" t="str">
        <f t="shared" si="20"/>
        <v>1/2001</v>
      </c>
      <c r="B377" s="279" t="s">
        <v>500</v>
      </c>
      <c r="C377" s="294"/>
      <c r="D377" s="279">
        <f t="shared" si="16"/>
        <v>7</v>
      </c>
      <c r="E377" s="279">
        <f t="shared" si="17"/>
        <v>1</v>
      </c>
      <c r="F377" s="281" t="str">
        <f t="shared" si="21"/>
        <v/>
      </c>
      <c r="G377" s="282"/>
      <c r="H377" s="280"/>
      <c r="I377" s="280"/>
      <c r="J377" s="280"/>
    </row>
    <row r="378" spans="1:10" ht="14.4" x14ac:dyDescent="0.3">
      <c r="A378" s="290" t="str">
        <f t="shared" si="20"/>
        <v>1/2001</v>
      </c>
      <c r="B378" s="279" t="s">
        <v>501</v>
      </c>
      <c r="C378" s="294">
        <v>751</v>
      </c>
      <c r="D378" s="279">
        <f t="shared" si="16"/>
        <v>8</v>
      </c>
      <c r="E378" s="279">
        <f t="shared" si="17"/>
        <v>1</v>
      </c>
      <c r="F378" s="281" t="str">
        <f t="shared" si="21"/>
        <v/>
      </c>
      <c r="G378" s="282"/>
      <c r="H378" s="280"/>
      <c r="I378" s="280"/>
      <c r="J378" s="280"/>
    </row>
    <row r="379" spans="1:10" ht="14.4" x14ac:dyDescent="0.3">
      <c r="A379" s="290" t="str">
        <f t="shared" si="20"/>
        <v>1/2001</v>
      </c>
      <c r="B379" s="279" t="s">
        <v>502</v>
      </c>
      <c r="C379" s="294">
        <v>750</v>
      </c>
      <c r="D379" s="279">
        <f t="shared" si="16"/>
        <v>9</v>
      </c>
      <c r="E379" s="279">
        <f t="shared" si="17"/>
        <v>1</v>
      </c>
      <c r="F379" s="281" t="str">
        <f t="shared" si="21"/>
        <v/>
      </c>
      <c r="G379" s="282"/>
      <c r="H379" s="280"/>
      <c r="I379" s="280"/>
      <c r="J379" s="280"/>
    </row>
    <row r="380" spans="1:10" ht="14.4" x14ac:dyDescent="0.3">
      <c r="A380" s="290" t="str">
        <f t="shared" si="20"/>
        <v>1/2001</v>
      </c>
      <c r="B380" s="279" t="s">
        <v>503</v>
      </c>
      <c r="C380" s="294">
        <v>748</v>
      </c>
      <c r="D380" s="279">
        <f t="shared" si="16"/>
        <v>10</v>
      </c>
      <c r="E380" s="279">
        <f t="shared" si="17"/>
        <v>1</v>
      </c>
      <c r="F380" s="281" t="str">
        <f t="shared" si="21"/>
        <v/>
      </c>
      <c r="G380" s="282"/>
      <c r="H380" s="280"/>
      <c r="I380" s="280"/>
      <c r="J380" s="280"/>
    </row>
    <row r="381" spans="1:10" ht="14.4" x14ac:dyDescent="0.3">
      <c r="A381" s="290" t="str">
        <f t="shared" si="20"/>
        <v>1/2001</v>
      </c>
      <c r="B381" s="279" t="s">
        <v>504</v>
      </c>
      <c r="C381" s="294">
        <v>739</v>
      </c>
      <c r="D381" s="279">
        <f t="shared" si="16"/>
        <v>11</v>
      </c>
      <c r="E381" s="279">
        <f t="shared" si="17"/>
        <v>1</v>
      </c>
      <c r="F381" s="281" t="str">
        <f t="shared" si="21"/>
        <v/>
      </c>
      <c r="G381" s="282"/>
      <c r="H381" s="280"/>
      <c r="I381" s="280"/>
      <c r="J381" s="280"/>
    </row>
    <row r="382" spans="1:10" ht="14.4" x14ac:dyDescent="0.3">
      <c r="A382" s="290" t="str">
        <f t="shared" si="20"/>
        <v>1/2001</v>
      </c>
      <c r="B382" s="279" t="s">
        <v>505</v>
      </c>
      <c r="C382" s="294">
        <v>728</v>
      </c>
      <c r="D382" s="279">
        <f t="shared" si="16"/>
        <v>12</v>
      </c>
      <c r="E382" s="279">
        <f t="shared" si="17"/>
        <v>1</v>
      </c>
      <c r="F382" s="281" t="str">
        <f t="shared" si="21"/>
        <v/>
      </c>
      <c r="G382" s="282"/>
      <c r="H382" s="280"/>
      <c r="I382" s="280"/>
      <c r="J382" s="280"/>
    </row>
    <row r="383" spans="1:10" ht="14.4" x14ac:dyDescent="0.3">
      <c r="A383" s="290" t="str">
        <f t="shared" si="20"/>
        <v>1/2001</v>
      </c>
      <c r="B383" s="279" t="s">
        <v>506</v>
      </c>
      <c r="C383" s="294"/>
      <c r="D383" s="279">
        <f t="shared" si="16"/>
        <v>13</v>
      </c>
      <c r="E383" s="279">
        <f t="shared" si="17"/>
        <v>1</v>
      </c>
      <c r="F383" s="281" t="str">
        <f t="shared" si="21"/>
        <v/>
      </c>
      <c r="G383" s="282"/>
      <c r="H383" s="280"/>
      <c r="I383" s="280"/>
      <c r="J383" s="280"/>
    </row>
    <row r="384" spans="1:10" ht="14.4" x14ac:dyDescent="0.3">
      <c r="A384" s="290" t="str">
        <f t="shared" si="20"/>
        <v>1/2001</v>
      </c>
      <c r="B384" s="279" t="s">
        <v>507</v>
      </c>
      <c r="C384" s="294"/>
      <c r="D384" s="279">
        <f t="shared" si="16"/>
        <v>14</v>
      </c>
      <c r="E384" s="279">
        <f t="shared" si="17"/>
        <v>1</v>
      </c>
      <c r="F384" s="281" t="str">
        <f t="shared" si="21"/>
        <v/>
      </c>
      <c r="G384" s="282"/>
      <c r="H384" s="280"/>
      <c r="I384" s="280"/>
      <c r="J384" s="280"/>
    </row>
    <row r="385" spans="1:10" ht="14.4" x14ac:dyDescent="0.3">
      <c r="A385" s="290" t="str">
        <f t="shared" si="20"/>
        <v>1/2001</v>
      </c>
      <c r="B385" s="279" t="s">
        <v>508</v>
      </c>
      <c r="C385" s="294"/>
      <c r="D385" s="279">
        <f t="shared" si="16"/>
        <v>15</v>
      </c>
      <c r="E385" s="279">
        <f t="shared" si="17"/>
        <v>1</v>
      </c>
      <c r="F385" s="281" t="str">
        <f t="shared" si="21"/>
        <v/>
      </c>
      <c r="G385" s="282"/>
      <c r="H385" s="280"/>
      <c r="I385" s="280"/>
      <c r="J385" s="280"/>
    </row>
    <row r="386" spans="1:10" ht="14.4" x14ac:dyDescent="0.3">
      <c r="A386" s="290" t="str">
        <f t="shared" si="20"/>
        <v>1/2001</v>
      </c>
      <c r="B386" s="279" t="s">
        <v>509</v>
      </c>
      <c r="C386" s="294">
        <v>732</v>
      </c>
      <c r="D386" s="279">
        <f t="shared" si="16"/>
        <v>16</v>
      </c>
      <c r="E386" s="279">
        <f t="shared" si="17"/>
        <v>1</v>
      </c>
      <c r="F386" s="281" t="str">
        <f t="shared" si="21"/>
        <v/>
      </c>
      <c r="G386" s="282"/>
      <c r="H386" s="280"/>
      <c r="I386" s="280"/>
      <c r="J386" s="280"/>
    </row>
    <row r="387" spans="1:10" ht="14.4" x14ac:dyDescent="0.3">
      <c r="A387" s="290" t="str">
        <f t="shared" si="20"/>
        <v>1/2001</v>
      </c>
      <c r="B387" s="279" t="s">
        <v>510</v>
      </c>
      <c r="C387" s="294">
        <v>729</v>
      </c>
      <c r="D387" s="279">
        <f t="shared" si="16"/>
        <v>17</v>
      </c>
      <c r="E387" s="279">
        <f t="shared" si="17"/>
        <v>1</v>
      </c>
      <c r="F387" s="281" t="str">
        <f t="shared" si="21"/>
        <v/>
      </c>
      <c r="G387" s="282"/>
      <c r="H387" s="280"/>
      <c r="I387" s="280"/>
      <c r="J387" s="280"/>
    </row>
    <row r="388" spans="1:10" ht="14.4" x14ac:dyDescent="0.3">
      <c r="A388" s="290" t="str">
        <f t="shared" si="20"/>
        <v>1/2001</v>
      </c>
      <c r="B388" s="279" t="s">
        <v>511</v>
      </c>
      <c r="C388" s="294">
        <v>726</v>
      </c>
      <c r="D388" s="279">
        <f t="shared" si="16"/>
        <v>18</v>
      </c>
      <c r="E388" s="279">
        <f t="shared" si="17"/>
        <v>1</v>
      </c>
      <c r="F388" s="281" t="str">
        <f t="shared" si="21"/>
        <v/>
      </c>
      <c r="G388" s="282"/>
      <c r="H388" s="280"/>
      <c r="I388" s="280"/>
      <c r="J388" s="280"/>
    </row>
    <row r="389" spans="1:10" ht="14.4" x14ac:dyDescent="0.3">
      <c r="A389" s="290" t="str">
        <f t="shared" si="20"/>
        <v>1/2001</v>
      </c>
      <c r="B389" s="279" t="s">
        <v>512</v>
      </c>
      <c r="C389" s="294">
        <v>717</v>
      </c>
      <c r="D389" s="279">
        <f t="shared" si="16"/>
        <v>19</v>
      </c>
      <c r="E389" s="279">
        <f t="shared" si="17"/>
        <v>1</v>
      </c>
      <c r="F389" s="281" t="str">
        <f t="shared" si="21"/>
        <v/>
      </c>
      <c r="G389" s="282"/>
      <c r="H389" s="280"/>
      <c r="I389" s="280"/>
      <c r="J389" s="280"/>
    </row>
    <row r="390" spans="1:10" ht="14.4" x14ac:dyDescent="0.3">
      <c r="A390" s="290" t="str">
        <f t="shared" ref="A390:A453" si="22">CONCATENATE(MONTH(B390),"/",YEAR(B390))</f>
        <v>1/2001</v>
      </c>
      <c r="B390" s="279" t="s">
        <v>513</v>
      </c>
      <c r="C390" s="294"/>
      <c r="D390" s="279">
        <f t="shared" si="16"/>
        <v>20</v>
      </c>
      <c r="E390" s="279">
        <f t="shared" si="17"/>
        <v>1</v>
      </c>
      <c r="F390" s="281" t="str">
        <f t="shared" si="21"/>
        <v/>
      </c>
      <c r="G390" s="282"/>
      <c r="H390" s="280"/>
      <c r="I390" s="280"/>
      <c r="J390" s="280"/>
    </row>
    <row r="391" spans="1:10" ht="14.4" x14ac:dyDescent="0.3">
      <c r="A391" s="290" t="str">
        <f t="shared" si="22"/>
        <v>1/2001</v>
      </c>
      <c r="B391" s="279" t="s">
        <v>514</v>
      </c>
      <c r="C391" s="294"/>
      <c r="D391" s="279">
        <f t="shared" si="16"/>
        <v>21</v>
      </c>
      <c r="E391" s="279">
        <f t="shared" si="17"/>
        <v>1</v>
      </c>
      <c r="F391" s="281" t="str">
        <f t="shared" si="21"/>
        <v/>
      </c>
      <c r="G391" s="282"/>
      <c r="H391" s="280"/>
      <c r="I391" s="280"/>
      <c r="J391" s="280"/>
    </row>
    <row r="392" spans="1:10" ht="14.4" x14ac:dyDescent="0.3">
      <c r="A392" s="290" t="str">
        <f t="shared" si="22"/>
        <v>1/2001</v>
      </c>
      <c r="B392" s="279" t="s">
        <v>515</v>
      </c>
      <c r="C392" s="294">
        <v>708</v>
      </c>
      <c r="D392" s="279">
        <f t="shared" si="16"/>
        <v>22</v>
      </c>
      <c r="E392" s="279">
        <f t="shared" si="17"/>
        <v>1</v>
      </c>
      <c r="F392" s="281" t="str">
        <f t="shared" si="21"/>
        <v/>
      </c>
      <c r="G392" s="282"/>
      <c r="H392" s="280"/>
      <c r="I392" s="280"/>
      <c r="J392" s="280"/>
    </row>
    <row r="393" spans="1:10" ht="14.4" x14ac:dyDescent="0.3">
      <c r="A393" s="290" t="str">
        <f t="shared" si="22"/>
        <v>1/2001</v>
      </c>
      <c r="B393" s="279" t="s">
        <v>516</v>
      </c>
      <c r="C393" s="294">
        <v>697</v>
      </c>
      <c r="D393" s="279">
        <f t="shared" si="16"/>
        <v>23</v>
      </c>
      <c r="E393" s="279">
        <f t="shared" si="17"/>
        <v>1</v>
      </c>
      <c r="F393" s="281" t="str">
        <f t="shared" si="21"/>
        <v/>
      </c>
      <c r="G393" s="282"/>
      <c r="H393" s="280"/>
      <c r="I393" s="280"/>
      <c r="J393" s="280"/>
    </row>
    <row r="394" spans="1:10" ht="14.4" x14ac:dyDescent="0.3">
      <c r="A394" s="290" t="str">
        <f t="shared" si="22"/>
        <v>1/2001</v>
      </c>
      <c r="B394" s="279" t="s">
        <v>517</v>
      </c>
      <c r="C394" s="294">
        <v>694</v>
      </c>
      <c r="D394" s="279">
        <f t="shared" si="16"/>
        <v>24</v>
      </c>
      <c r="E394" s="279">
        <f t="shared" si="17"/>
        <v>1</v>
      </c>
      <c r="F394" s="281" t="str">
        <f t="shared" si="21"/>
        <v/>
      </c>
      <c r="G394" s="282"/>
      <c r="H394" s="280"/>
      <c r="I394" s="280"/>
      <c r="J394" s="280"/>
    </row>
    <row r="395" spans="1:10" ht="14.4" x14ac:dyDescent="0.3">
      <c r="A395" s="290" t="str">
        <f t="shared" si="22"/>
        <v>1/2001</v>
      </c>
      <c r="B395" s="279" t="s">
        <v>518</v>
      </c>
      <c r="C395" s="294">
        <v>699</v>
      </c>
      <c r="D395" s="279">
        <f t="shared" si="16"/>
        <v>25</v>
      </c>
      <c r="E395" s="279">
        <f t="shared" si="17"/>
        <v>1</v>
      </c>
      <c r="F395" s="281" t="str">
        <f t="shared" si="21"/>
        <v/>
      </c>
      <c r="G395" s="282"/>
      <c r="H395" s="280"/>
      <c r="I395" s="280"/>
      <c r="J395" s="280"/>
    </row>
    <row r="396" spans="1:10" ht="14.4" x14ac:dyDescent="0.3">
      <c r="A396" s="290" t="str">
        <f t="shared" si="22"/>
        <v>1/2001</v>
      </c>
      <c r="B396" s="279" t="s">
        <v>519</v>
      </c>
      <c r="C396" s="294">
        <v>683</v>
      </c>
      <c r="D396" s="279">
        <f t="shared" si="16"/>
        <v>26</v>
      </c>
      <c r="E396" s="279">
        <f t="shared" si="17"/>
        <v>1</v>
      </c>
      <c r="F396" s="281" t="str">
        <f t="shared" si="21"/>
        <v/>
      </c>
      <c r="G396" s="282"/>
      <c r="H396" s="280"/>
      <c r="I396" s="280"/>
      <c r="J396" s="280"/>
    </row>
    <row r="397" spans="1:10" ht="14.4" x14ac:dyDescent="0.3">
      <c r="A397" s="290" t="str">
        <f t="shared" si="22"/>
        <v>1/2001</v>
      </c>
      <c r="B397" s="279" t="s">
        <v>520</v>
      </c>
      <c r="C397" s="294"/>
      <c r="D397" s="279">
        <f t="shared" si="16"/>
        <v>27</v>
      </c>
      <c r="E397" s="279">
        <f t="shared" si="17"/>
        <v>1</v>
      </c>
      <c r="F397" s="281" t="str">
        <f t="shared" si="21"/>
        <v/>
      </c>
      <c r="G397" s="282"/>
      <c r="H397" s="280"/>
      <c r="I397" s="280"/>
      <c r="J397" s="280"/>
    </row>
    <row r="398" spans="1:10" ht="14.4" x14ac:dyDescent="0.3">
      <c r="A398" s="290" t="str">
        <f t="shared" si="22"/>
        <v>1/2001</v>
      </c>
      <c r="B398" s="279" t="s">
        <v>521</v>
      </c>
      <c r="C398" s="294"/>
      <c r="D398" s="279">
        <f t="shared" si="16"/>
        <v>28</v>
      </c>
      <c r="E398" s="279">
        <f t="shared" si="17"/>
        <v>1</v>
      </c>
      <c r="F398" s="281" t="str">
        <f t="shared" si="21"/>
        <v/>
      </c>
      <c r="G398" s="282"/>
      <c r="H398" s="280"/>
      <c r="I398" s="280"/>
      <c r="J398" s="280"/>
    </row>
    <row r="399" spans="1:10" ht="14.4" x14ac:dyDescent="0.3">
      <c r="A399" s="290" t="str">
        <f t="shared" si="22"/>
        <v>1/2001</v>
      </c>
      <c r="B399" s="279" t="s">
        <v>522</v>
      </c>
      <c r="C399" s="294">
        <v>668</v>
      </c>
      <c r="D399" s="279">
        <f t="shared" si="16"/>
        <v>29</v>
      </c>
      <c r="E399" s="279">
        <f t="shared" si="17"/>
        <v>1</v>
      </c>
      <c r="F399" s="281" t="str">
        <f t="shared" si="21"/>
        <v/>
      </c>
      <c r="G399" s="282"/>
      <c r="H399" s="280"/>
      <c r="I399" s="280"/>
      <c r="J399" s="280"/>
    </row>
    <row r="400" spans="1:10" ht="14.4" x14ac:dyDescent="0.3">
      <c r="A400" s="290" t="str">
        <f t="shared" si="22"/>
        <v>1/2001</v>
      </c>
      <c r="B400" s="279" t="s">
        <v>523</v>
      </c>
      <c r="C400" s="294">
        <v>680</v>
      </c>
      <c r="D400" s="279">
        <f t="shared" si="16"/>
        <v>30</v>
      </c>
      <c r="E400" s="279">
        <f t="shared" si="17"/>
        <v>1</v>
      </c>
      <c r="F400" s="281" t="str">
        <f t="shared" si="21"/>
        <v/>
      </c>
      <c r="G400" s="282"/>
      <c r="H400" s="280"/>
      <c r="I400" s="280"/>
      <c r="J400" s="280"/>
    </row>
    <row r="401" spans="1:10" ht="14.4" x14ac:dyDescent="0.3">
      <c r="A401" s="290" t="str">
        <f t="shared" si="22"/>
        <v>1/2001</v>
      </c>
      <c r="B401" s="279" t="s">
        <v>524</v>
      </c>
      <c r="C401" s="294">
        <v>677</v>
      </c>
      <c r="D401" s="279">
        <f t="shared" si="16"/>
        <v>31</v>
      </c>
      <c r="E401" s="279">
        <f t="shared" si="17"/>
        <v>1</v>
      </c>
      <c r="F401" s="281">
        <f t="shared" si="21"/>
        <v>6.7699999999999996E-2</v>
      </c>
      <c r="G401" s="282"/>
      <c r="H401" s="280"/>
      <c r="I401" s="280"/>
      <c r="J401" s="280"/>
    </row>
    <row r="402" spans="1:10" ht="14.4" x14ac:dyDescent="0.3">
      <c r="A402" s="290" t="str">
        <f t="shared" si="22"/>
        <v>2/2001</v>
      </c>
      <c r="B402" s="279" t="s">
        <v>525</v>
      </c>
      <c r="C402" s="294">
        <v>687</v>
      </c>
      <c r="D402" s="279">
        <f t="shared" si="16"/>
        <v>1</v>
      </c>
      <c r="E402" s="279">
        <f t="shared" si="17"/>
        <v>2</v>
      </c>
      <c r="F402" s="281" t="str">
        <f t="shared" si="21"/>
        <v/>
      </c>
      <c r="G402" s="282"/>
      <c r="H402" s="280"/>
      <c r="I402" s="280"/>
      <c r="J402" s="280"/>
    </row>
    <row r="403" spans="1:10" ht="14.4" x14ac:dyDescent="0.3">
      <c r="A403" s="290" t="str">
        <f t="shared" si="22"/>
        <v>2/2001</v>
      </c>
      <c r="B403" s="279" t="s">
        <v>526</v>
      </c>
      <c r="C403" s="294">
        <v>687</v>
      </c>
      <c r="D403" s="279">
        <f t="shared" si="16"/>
        <v>2</v>
      </c>
      <c r="E403" s="279">
        <f t="shared" si="17"/>
        <v>2</v>
      </c>
      <c r="F403" s="281" t="str">
        <f t="shared" si="21"/>
        <v/>
      </c>
      <c r="G403" s="282"/>
      <c r="H403" s="280"/>
      <c r="I403" s="280"/>
      <c r="J403" s="280"/>
    </row>
    <row r="404" spans="1:10" ht="14.4" x14ac:dyDescent="0.3">
      <c r="A404" s="290" t="str">
        <f t="shared" si="22"/>
        <v>2/2001</v>
      </c>
      <c r="B404" s="279" t="s">
        <v>527</v>
      </c>
      <c r="C404" s="294"/>
      <c r="D404" s="279">
        <f t="shared" si="16"/>
        <v>3</v>
      </c>
      <c r="E404" s="279">
        <f t="shared" si="17"/>
        <v>2</v>
      </c>
      <c r="F404" s="281" t="str">
        <f t="shared" si="21"/>
        <v/>
      </c>
      <c r="G404" s="282"/>
      <c r="H404" s="280"/>
      <c r="I404" s="280"/>
      <c r="J404" s="280"/>
    </row>
    <row r="405" spans="1:10" ht="14.4" x14ac:dyDescent="0.3">
      <c r="A405" s="290" t="str">
        <f t="shared" si="22"/>
        <v>2/2001</v>
      </c>
      <c r="B405" s="279" t="s">
        <v>528</v>
      </c>
      <c r="C405" s="294"/>
      <c r="D405" s="279">
        <f t="shared" si="16"/>
        <v>4</v>
      </c>
      <c r="E405" s="279">
        <f t="shared" si="17"/>
        <v>2</v>
      </c>
      <c r="F405" s="281" t="str">
        <f t="shared" si="21"/>
        <v/>
      </c>
      <c r="G405" s="282"/>
      <c r="H405" s="280"/>
      <c r="I405" s="280"/>
      <c r="J405" s="280"/>
    </row>
    <row r="406" spans="1:10" ht="14.4" x14ac:dyDescent="0.3">
      <c r="A406" s="290" t="str">
        <f t="shared" si="22"/>
        <v>2/2001</v>
      </c>
      <c r="B406" s="279" t="s">
        <v>529</v>
      </c>
      <c r="C406" s="294">
        <v>702</v>
      </c>
      <c r="D406" s="279">
        <f t="shared" si="16"/>
        <v>5</v>
      </c>
      <c r="E406" s="279">
        <f t="shared" si="17"/>
        <v>2</v>
      </c>
      <c r="F406" s="281" t="str">
        <f t="shared" si="21"/>
        <v/>
      </c>
      <c r="G406" s="282"/>
      <c r="H406" s="280"/>
      <c r="I406" s="280"/>
      <c r="J406" s="280"/>
    </row>
    <row r="407" spans="1:10" ht="14.4" x14ac:dyDescent="0.3">
      <c r="A407" s="290" t="str">
        <f t="shared" si="22"/>
        <v>2/2001</v>
      </c>
      <c r="B407" s="279" t="s">
        <v>530</v>
      </c>
      <c r="C407" s="294">
        <v>693</v>
      </c>
      <c r="D407" s="279">
        <f t="shared" si="16"/>
        <v>6</v>
      </c>
      <c r="E407" s="279">
        <f t="shared" si="17"/>
        <v>2</v>
      </c>
      <c r="F407" s="281" t="str">
        <f t="shared" si="21"/>
        <v/>
      </c>
      <c r="G407" s="282"/>
      <c r="H407" s="280"/>
      <c r="I407" s="280"/>
      <c r="J407" s="280"/>
    </row>
    <row r="408" spans="1:10" ht="14.4" x14ac:dyDescent="0.3">
      <c r="A408" s="290" t="str">
        <f t="shared" si="22"/>
        <v>2/2001</v>
      </c>
      <c r="B408" s="279" t="s">
        <v>531</v>
      </c>
      <c r="C408" s="294">
        <v>703</v>
      </c>
      <c r="D408" s="279">
        <f t="shared" si="16"/>
        <v>7</v>
      </c>
      <c r="E408" s="279">
        <f t="shared" si="17"/>
        <v>2</v>
      </c>
      <c r="F408" s="281" t="str">
        <f t="shared" si="21"/>
        <v/>
      </c>
      <c r="G408" s="282"/>
      <c r="H408" s="280"/>
      <c r="I408" s="280"/>
      <c r="J408" s="280"/>
    </row>
    <row r="409" spans="1:10" ht="14.4" x14ac:dyDescent="0.3">
      <c r="A409" s="290" t="str">
        <f t="shared" si="22"/>
        <v>2/2001</v>
      </c>
      <c r="B409" s="279" t="s">
        <v>532</v>
      </c>
      <c r="C409" s="294">
        <v>692</v>
      </c>
      <c r="D409" s="279">
        <f t="shared" si="16"/>
        <v>8</v>
      </c>
      <c r="E409" s="279">
        <f t="shared" si="17"/>
        <v>2</v>
      </c>
      <c r="F409" s="281" t="str">
        <f t="shared" si="21"/>
        <v/>
      </c>
      <c r="G409" s="282"/>
      <c r="H409" s="280"/>
      <c r="I409" s="280"/>
      <c r="J409" s="280"/>
    </row>
    <row r="410" spans="1:10" ht="14.4" x14ac:dyDescent="0.3">
      <c r="A410" s="290" t="str">
        <f t="shared" si="22"/>
        <v>2/2001</v>
      </c>
      <c r="B410" s="279" t="s">
        <v>533</v>
      </c>
      <c r="C410" s="294">
        <v>696</v>
      </c>
      <c r="D410" s="279">
        <f t="shared" si="16"/>
        <v>9</v>
      </c>
      <c r="E410" s="279">
        <f t="shared" si="17"/>
        <v>2</v>
      </c>
      <c r="F410" s="281" t="str">
        <f t="shared" si="21"/>
        <v/>
      </c>
      <c r="G410" s="282"/>
      <c r="H410" s="280"/>
      <c r="I410" s="280"/>
      <c r="J410" s="280"/>
    </row>
    <row r="411" spans="1:10" ht="14.4" x14ac:dyDescent="0.3">
      <c r="A411" s="290" t="str">
        <f t="shared" si="22"/>
        <v>2/2001</v>
      </c>
      <c r="B411" s="279" t="s">
        <v>534</v>
      </c>
      <c r="C411" s="294"/>
      <c r="D411" s="279">
        <f t="shared" si="16"/>
        <v>10</v>
      </c>
      <c r="E411" s="279">
        <f t="shared" si="17"/>
        <v>2</v>
      </c>
      <c r="F411" s="281" t="str">
        <f t="shared" si="21"/>
        <v/>
      </c>
      <c r="G411" s="282"/>
      <c r="H411" s="280"/>
      <c r="I411" s="280"/>
      <c r="J411" s="280"/>
    </row>
    <row r="412" spans="1:10" ht="14.4" x14ac:dyDescent="0.3">
      <c r="A412" s="290" t="str">
        <f t="shared" si="22"/>
        <v>2/2001</v>
      </c>
      <c r="B412" s="279" t="s">
        <v>535</v>
      </c>
      <c r="C412" s="294"/>
      <c r="D412" s="279">
        <f t="shared" si="16"/>
        <v>11</v>
      </c>
      <c r="E412" s="279">
        <f t="shared" si="17"/>
        <v>2</v>
      </c>
      <c r="F412" s="281" t="str">
        <f t="shared" si="21"/>
        <v/>
      </c>
      <c r="G412" s="282"/>
      <c r="H412" s="280"/>
      <c r="I412" s="280"/>
      <c r="J412" s="280"/>
    </row>
    <row r="413" spans="1:10" ht="14.4" x14ac:dyDescent="0.3">
      <c r="A413" s="290" t="str">
        <f t="shared" si="22"/>
        <v>2/2001</v>
      </c>
      <c r="B413" s="279" t="s">
        <v>536</v>
      </c>
      <c r="C413" s="294">
        <v>694</v>
      </c>
      <c r="D413" s="279">
        <f t="shared" si="16"/>
        <v>12</v>
      </c>
      <c r="E413" s="279">
        <f t="shared" si="17"/>
        <v>2</v>
      </c>
      <c r="F413" s="281" t="str">
        <f t="shared" si="21"/>
        <v/>
      </c>
      <c r="G413" s="282"/>
      <c r="H413" s="280"/>
      <c r="I413" s="280"/>
      <c r="J413" s="280"/>
    </row>
    <row r="414" spans="1:10" ht="14.4" x14ac:dyDescent="0.3">
      <c r="A414" s="290" t="str">
        <f t="shared" si="22"/>
        <v>2/2001</v>
      </c>
      <c r="B414" s="279" t="s">
        <v>537</v>
      </c>
      <c r="C414" s="294">
        <v>693</v>
      </c>
      <c r="D414" s="279">
        <f t="shared" si="16"/>
        <v>13</v>
      </c>
      <c r="E414" s="279">
        <f t="shared" si="17"/>
        <v>2</v>
      </c>
      <c r="F414" s="281" t="str">
        <f t="shared" si="21"/>
        <v/>
      </c>
      <c r="G414" s="282"/>
      <c r="H414" s="280"/>
      <c r="I414" s="280"/>
      <c r="J414" s="280"/>
    </row>
    <row r="415" spans="1:10" ht="14.4" x14ac:dyDescent="0.3">
      <c r="A415" s="290" t="str">
        <f t="shared" si="22"/>
        <v>2/2001</v>
      </c>
      <c r="B415" s="279" t="s">
        <v>538</v>
      </c>
      <c r="C415" s="294">
        <v>689</v>
      </c>
      <c r="D415" s="279">
        <f t="shared" si="16"/>
        <v>14</v>
      </c>
      <c r="E415" s="279">
        <f t="shared" si="17"/>
        <v>2</v>
      </c>
      <c r="F415" s="281" t="str">
        <f t="shared" si="21"/>
        <v/>
      </c>
      <c r="G415" s="282"/>
      <c r="H415" s="280"/>
      <c r="I415" s="280"/>
      <c r="J415" s="280"/>
    </row>
    <row r="416" spans="1:10" ht="14.4" x14ac:dyDescent="0.3">
      <c r="A416" s="290" t="str">
        <f t="shared" si="22"/>
        <v>2/2001</v>
      </c>
      <c r="B416" s="279" t="s">
        <v>539</v>
      </c>
      <c r="C416" s="294">
        <v>680</v>
      </c>
      <c r="D416" s="279">
        <f t="shared" si="16"/>
        <v>15</v>
      </c>
      <c r="E416" s="279">
        <f t="shared" si="17"/>
        <v>2</v>
      </c>
      <c r="F416" s="281" t="str">
        <f t="shared" si="21"/>
        <v/>
      </c>
      <c r="G416" s="282"/>
      <c r="H416" s="280"/>
      <c r="I416" s="280"/>
      <c r="J416" s="280"/>
    </row>
    <row r="417" spans="1:10" ht="14.4" x14ac:dyDescent="0.3">
      <c r="A417" s="290" t="str">
        <f t="shared" si="22"/>
        <v>2/2001</v>
      </c>
      <c r="B417" s="279" t="s">
        <v>540</v>
      </c>
      <c r="C417" s="294">
        <v>692</v>
      </c>
      <c r="D417" s="279">
        <f t="shared" si="16"/>
        <v>16</v>
      </c>
      <c r="E417" s="279">
        <f t="shared" si="17"/>
        <v>2</v>
      </c>
      <c r="F417" s="281" t="str">
        <f t="shared" si="21"/>
        <v/>
      </c>
      <c r="G417" s="282"/>
      <c r="H417" s="280"/>
      <c r="I417" s="280"/>
      <c r="J417" s="280"/>
    </row>
    <row r="418" spans="1:10" ht="14.4" x14ac:dyDescent="0.3">
      <c r="A418" s="290" t="str">
        <f t="shared" si="22"/>
        <v>2/2001</v>
      </c>
      <c r="B418" s="279" t="s">
        <v>541</v>
      </c>
      <c r="C418" s="294"/>
      <c r="D418" s="279">
        <f t="shared" si="16"/>
        <v>17</v>
      </c>
      <c r="E418" s="279">
        <f t="shared" si="17"/>
        <v>2</v>
      </c>
      <c r="F418" s="281" t="str">
        <f t="shared" si="21"/>
        <v/>
      </c>
      <c r="G418" s="282"/>
      <c r="H418" s="280"/>
      <c r="I418" s="280"/>
      <c r="J418" s="280"/>
    </row>
    <row r="419" spans="1:10" ht="14.4" x14ac:dyDescent="0.3">
      <c r="A419" s="290" t="str">
        <f t="shared" si="22"/>
        <v>2/2001</v>
      </c>
      <c r="B419" s="279" t="s">
        <v>542</v>
      </c>
      <c r="C419" s="294"/>
      <c r="D419" s="279">
        <f t="shared" si="16"/>
        <v>18</v>
      </c>
      <c r="E419" s="279">
        <f t="shared" si="17"/>
        <v>2</v>
      </c>
      <c r="F419" s="281" t="str">
        <f t="shared" si="21"/>
        <v/>
      </c>
      <c r="G419" s="282"/>
      <c r="H419" s="280"/>
      <c r="I419" s="280"/>
      <c r="J419" s="280"/>
    </row>
    <row r="420" spans="1:10" ht="14.4" x14ac:dyDescent="0.3">
      <c r="A420" s="290" t="str">
        <f t="shared" si="22"/>
        <v>2/2001</v>
      </c>
      <c r="B420" s="279" t="s">
        <v>543</v>
      </c>
      <c r="C420" s="294"/>
      <c r="D420" s="279">
        <f t="shared" si="16"/>
        <v>19</v>
      </c>
      <c r="E420" s="279">
        <f t="shared" si="17"/>
        <v>2</v>
      </c>
      <c r="F420" s="281" t="str">
        <f t="shared" ref="F420:F429" si="23">IF(D420=(D421-1),"",IF(AND(C420="",C419="",C418=""),C417/10000,(IF(AND(C420="",C419=""),C418/10000,IF(C420="",C419/10000,C420/10000)))))</f>
        <v/>
      </c>
      <c r="G420" s="282"/>
      <c r="H420" s="280"/>
      <c r="I420" s="280"/>
      <c r="J420" s="280"/>
    </row>
    <row r="421" spans="1:10" ht="14.4" x14ac:dyDescent="0.3">
      <c r="A421" s="290" t="str">
        <f t="shared" si="22"/>
        <v>2/2001</v>
      </c>
      <c r="B421" s="279" t="s">
        <v>544</v>
      </c>
      <c r="C421" s="294">
        <v>715</v>
      </c>
      <c r="D421" s="279">
        <f t="shared" si="16"/>
        <v>20</v>
      </c>
      <c r="E421" s="279">
        <f t="shared" si="17"/>
        <v>2</v>
      </c>
      <c r="F421" s="281" t="str">
        <f t="shared" si="23"/>
        <v/>
      </c>
      <c r="G421" s="282"/>
      <c r="H421" s="280"/>
      <c r="I421" s="280"/>
      <c r="J421" s="280"/>
    </row>
    <row r="422" spans="1:10" ht="14.4" x14ac:dyDescent="0.3">
      <c r="A422" s="290" t="str">
        <f t="shared" si="22"/>
        <v>2/2001</v>
      </c>
      <c r="B422" s="279" t="s">
        <v>545</v>
      </c>
      <c r="C422" s="294">
        <v>735</v>
      </c>
      <c r="D422" s="279">
        <f t="shared" si="16"/>
        <v>21</v>
      </c>
      <c r="E422" s="279">
        <f t="shared" si="17"/>
        <v>2</v>
      </c>
      <c r="F422" s="281" t="str">
        <f t="shared" si="23"/>
        <v/>
      </c>
      <c r="G422" s="282"/>
      <c r="H422" s="280"/>
      <c r="I422" s="280"/>
      <c r="J422" s="280"/>
    </row>
    <row r="423" spans="1:10" ht="14.4" x14ac:dyDescent="0.3">
      <c r="A423" s="290" t="str">
        <f t="shared" si="22"/>
        <v>2/2001</v>
      </c>
      <c r="B423" s="279" t="s">
        <v>546</v>
      </c>
      <c r="C423" s="294">
        <v>728</v>
      </c>
      <c r="D423" s="279">
        <f t="shared" si="16"/>
        <v>22</v>
      </c>
      <c r="E423" s="279">
        <f t="shared" si="17"/>
        <v>2</v>
      </c>
      <c r="F423" s="281" t="str">
        <f t="shared" si="23"/>
        <v/>
      </c>
      <c r="G423" s="282"/>
      <c r="H423" s="280"/>
      <c r="I423" s="280"/>
      <c r="J423" s="280"/>
    </row>
    <row r="424" spans="1:10" ht="14.4" x14ac:dyDescent="0.3">
      <c r="A424" s="290" t="str">
        <f t="shared" si="22"/>
        <v>2/2001</v>
      </c>
      <c r="B424" s="279" t="s">
        <v>547</v>
      </c>
      <c r="C424" s="294">
        <v>731</v>
      </c>
      <c r="D424" s="279">
        <f t="shared" si="16"/>
        <v>23</v>
      </c>
      <c r="E424" s="279">
        <f t="shared" si="17"/>
        <v>2</v>
      </c>
      <c r="F424" s="281" t="str">
        <f t="shared" si="23"/>
        <v/>
      </c>
      <c r="G424" s="282"/>
      <c r="H424" s="280"/>
      <c r="I424" s="280"/>
      <c r="J424" s="280"/>
    </row>
    <row r="425" spans="1:10" ht="14.4" x14ac:dyDescent="0.3">
      <c r="A425" s="290" t="str">
        <f t="shared" si="22"/>
        <v>2/2001</v>
      </c>
      <c r="B425" s="279" t="s">
        <v>548</v>
      </c>
      <c r="C425" s="294"/>
      <c r="D425" s="279">
        <f t="shared" si="16"/>
        <v>24</v>
      </c>
      <c r="E425" s="279">
        <f t="shared" si="17"/>
        <v>2</v>
      </c>
      <c r="F425" s="281" t="str">
        <f t="shared" si="23"/>
        <v/>
      </c>
      <c r="G425" s="282"/>
      <c r="H425" s="280"/>
      <c r="I425" s="280"/>
      <c r="J425" s="280"/>
    </row>
    <row r="426" spans="1:10" ht="14.4" x14ac:dyDescent="0.3">
      <c r="A426" s="290" t="str">
        <f t="shared" si="22"/>
        <v>2/2001</v>
      </c>
      <c r="B426" s="279" t="s">
        <v>549</v>
      </c>
      <c r="C426" s="294"/>
      <c r="D426" s="279">
        <f t="shared" si="16"/>
        <v>25</v>
      </c>
      <c r="E426" s="279">
        <f t="shared" si="17"/>
        <v>2</v>
      </c>
      <c r="F426" s="281" t="str">
        <f t="shared" si="23"/>
        <v/>
      </c>
      <c r="G426" s="282"/>
      <c r="H426" s="280"/>
      <c r="I426" s="280"/>
      <c r="J426" s="280"/>
    </row>
    <row r="427" spans="1:10" ht="14.4" x14ac:dyDescent="0.3">
      <c r="A427" s="290" t="str">
        <f t="shared" si="22"/>
        <v>2/2001</v>
      </c>
      <c r="B427" s="279" t="s">
        <v>550</v>
      </c>
      <c r="C427" s="294">
        <v>728</v>
      </c>
      <c r="D427" s="279">
        <f t="shared" si="16"/>
        <v>26</v>
      </c>
      <c r="E427" s="279">
        <f t="shared" si="17"/>
        <v>2</v>
      </c>
      <c r="F427" s="281" t="str">
        <f t="shared" si="23"/>
        <v/>
      </c>
      <c r="G427" s="282"/>
      <c r="H427" s="280"/>
      <c r="I427" s="280"/>
      <c r="J427" s="280"/>
    </row>
    <row r="428" spans="1:10" ht="14.4" x14ac:dyDescent="0.3">
      <c r="A428" s="290" t="str">
        <f t="shared" si="22"/>
        <v>2/2001</v>
      </c>
      <c r="B428" s="279" t="s">
        <v>551</v>
      </c>
      <c r="C428" s="294">
        <v>745</v>
      </c>
      <c r="D428" s="279">
        <f t="shared" si="16"/>
        <v>27</v>
      </c>
      <c r="E428" s="279">
        <f t="shared" si="17"/>
        <v>2</v>
      </c>
      <c r="F428" s="281" t="str">
        <f t="shared" si="23"/>
        <v/>
      </c>
      <c r="G428" s="282"/>
      <c r="H428" s="280"/>
      <c r="I428" s="280"/>
      <c r="J428" s="280"/>
    </row>
    <row r="429" spans="1:10" ht="14.4" x14ac:dyDescent="0.3">
      <c r="A429" s="290" t="str">
        <f t="shared" si="22"/>
        <v>2/2001</v>
      </c>
      <c r="B429" s="279" t="s">
        <v>552</v>
      </c>
      <c r="C429" s="294">
        <v>753</v>
      </c>
      <c r="D429" s="279">
        <f t="shared" si="16"/>
        <v>28</v>
      </c>
      <c r="E429" s="279">
        <f t="shared" si="17"/>
        <v>2</v>
      </c>
      <c r="F429" s="281">
        <f t="shared" si="23"/>
        <v>7.5300000000000006E-2</v>
      </c>
      <c r="G429" s="282"/>
      <c r="H429" s="280"/>
      <c r="I429" s="280"/>
      <c r="J429" s="280"/>
    </row>
    <row r="430" spans="1:10" ht="14.4" x14ac:dyDescent="0.3">
      <c r="A430" s="290" t="str">
        <f t="shared" si="22"/>
        <v>3/2001</v>
      </c>
      <c r="B430" s="279" t="s">
        <v>553</v>
      </c>
      <c r="C430" s="294">
        <v>742</v>
      </c>
      <c r="D430" s="279">
        <f t="shared" si="16"/>
        <v>1</v>
      </c>
      <c r="E430" s="279">
        <f t="shared" si="17"/>
        <v>3</v>
      </c>
      <c r="F430" s="281" t="str">
        <f t="shared" ref="F430:F460" si="24">IF(D430=(D431-1),"",IF(AND(C430="",C429="",C428=""),C427/10000,(IF(AND(C430="",C429=""),C428/10000,IF(C430="",C429/10000,C430/10000)))))</f>
        <v/>
      </c>
      <c r="G430" s="282"/>
      <c r="H430" s="280"/>
      <c r="I430" s="280"/>
      <c r="J430" s="280"/>
    </row>
    <row r="431" spans="1:10" ht="14.4" x14ac:dyDescent="0.3">
      <c r="A431" s="290" t="str">
        <f t="shared" si="22"/>
        <v>3/2001</v>
      </c>
      <c r="B431" s="279" t="s">
        <v>554</v>
      </c>
      <c r="C431" s="294">
        <v>729</v>
      </c>
      <c r="D431" s="279">
        <f t="shared" si="16"/>
        <v>2</v>
      </c>
      <c r="E431" s="279">
        <f t="shared" si="17"/>
        <v>3</v>
      </c>
      <c r="F431" s="281" t="str">
        <f t="shared" si="24"/>
        <v/>
      </c>
      <c r="G431" s="282"/>
      <c r="H431" s="280"/>
      <c r="I431" s="280"/>
      <c r="J431" s="280"/>
    </row>
    <row r="432" spans="1:10" ht="14.4" x14ac:dyDescent="0.3">
      <c r="A432" s="290" t="str">
        <f t="shared" si="22"/>
        <v>3/2001</v>
      </c>
      <c r="B432" s="279" t="s">
        <v>555</v>
      </c>
      <c r="C432" s="294"/>
      <c r="D432" s="279">
        <f t="shared" si="16"/>
        <v>3</v>
      </c>
      <c r="E432" s="279">
        <f t="shared" si="17"/>
        <v>3</v>
      </c>
      <c r="F432" s="281" t="str">
        <f t="shared" si="24"/>
        <v/>
      </c>
      <c r="G432" s="282"/>
      <c r="H432" s="280"/>
      <c r="I432" s="280"/>
      <c r="J432" s="280"/>
    </row>
    <row r="433" spans="1:10" ht="14.4" x14ac:dyDescent="0.3">
      <c r="A433" s="290" t="str">
        <f t="shared" si="22"/>
        <v>3/2001</v>
      </c>
      <c r="B433" s="279" t="s">
        <v>556</v>
      </c>
      <c r="C433" s="294"/>
      <c r="D433" s="279">
        <f t="shared" si="16"/>
        <v>4</v>
      </c>
      <c r="E433" s="279">
        <f t="shared" si="17"/>
        <v>3</v>
      </c>
      <c r="F433" s="281" t="str">
        <f t="shared" si="24"/>
        <v/>
      </c>
      <c r="G433" s="282"/>
      <c r="H433" s="280"/>
      <c r="I433" s="280"/>
      <c r="J433" s="280"/>
    </row>
    <row r="434" spans="1:10" ht="14.4" x14ac:dyDescent="0.3">
      <c r="A434" s="290" t="str">
        <f t="shared" si="22"/>
        <v>3/2001</v>
      </c>
      <c r="B434" s="279" t="s">
        <v>557</v>
      </c>
      <c r="C434" s="294">
        <v>718</v>
      </c>
      <c r="D434" s="279">
        <f t="shared" si="16"/>
        <v>5</v>
      </c>
      <c r="E434" s="279">
        <f t="shared" si="17"/>
        <v>3</v>
      </c>
      <c r="F434" s="281" t="str">
        <f t="shared" si="24"/>
        <v/>
      </c>
      <c r="G434" s="282"/>
      <c r="H434" s="280"/>
      <c r="I434" s="280"/>
      <c r="J434" s="280"/>
    </row>
    <row r="435" spans="1:10" ht="14.4" x14ac:dyDescent="0.3">
      <c r="A435" s="290" t="str">
        <f t="shared" si="22"/>
        <v>3/2001</v>
      </c>
      <c r="B435" s="279" t="s">
        <v>558</v>
      </c>
      <c r="C435" s="294">
        <v>714</v>
      </c>
      <c r="D435" s="279">
        <f t="shared" si="16"/>
        <v>6</v>
      </c>
      <c r="E435" s="279">
        <f t="shared" si="17"/>
        <v>3</v>
      </c>
      <c r="F435" s="281" t="str">
        <f t="shared" si="24"/>
        <v/>
      </c>
      <c r="G435" s="282"/>
      <c r="H435" s="280"/>
      <c r="I435" s="280"/>
      <c r="J435" s="280"/>
    </row>
    <row r="436" spans="1:10" ht="14.4" x14ac:dyDescent="0.3">
      <c r="A436" s="290" t="str">
        <f t="shared" si="22"/>
        <v>3/2001</v>
      </c>
      <c r="B436" s="279" t="s">
        <v>559</v>
      </c>
      <c r="C436" s="294">
        <v>713</v>
      </c>
      <c r="D436" s="279">
        <f t="shared" si="16"/>
        <v>7</v>
      </c>
      <c r="E436" s="279">
        <f t="shared" si="17"/>
        <v>3</v>
      </c>
      <c r="F436" s="281" t="str">
        <f t="shared" si="24"/>
        <v/>
      </c>
      <c r="G436" s="282"/>
      <c r="H436" s="280"/>
      <c r="I436" s="280"/>
      <c r="J436" s="280"/>
    </row>
    <row r="437" spans="1:10" ht="14.4" x14ac:dyDescent="0.3">
      <c r="A437" s="290" t="str">
        <f t="shared" si="22"/>
        <v>3/2001</v>
      </c>
      <c r="B437" s="279" t="s">
        <v>560</v>
      </c>
      <c r="C437" s="294">
        <v>721</v>
      </c>
      <c r="D437" s="279">
        <f t="shared" si="16"/>
        <v>8</v>
      </c>
      <c r="E437" s="279">
        <f t="shared" si="17"/>
        <v>3</v>
      </c>
      <c r="F437" s="281" t="str">
        <f t="shared" si="24"/>
        <v/>
      </c>
      <c r="G437" s="282"/>
      <c r="H437" s="280"/>
      <c r="I437" s="280"/>
      <c r="J437" s="280"/>
    </row>
    <row r="438" spans="1:10" ht="14.4" x14ac:dyDescent="0.3">
      <c r="A438" s="290" t="str">
        <f t="shared" si="22"/>
        <v>3/2001</v>
      </c>
      <c r="B438" s="279" t="s">
        <v>561</v>
      </c>
      <c r="C438" s="294">
        <v>714</v>
      </c>
      <c r="D438" s="279">
        <f t="shared" si="16"/>
        <v>9</v>
      </c>
      <c r="E438" s="279">
        <f t="shared" si="17"/>
        <v>3</v>
      </c>
      <c r="F438" s="281" t="str">
        <f t="shared" si="24"/>
        <v/>
      </c>
      <c r="G438" s="282"/>
      <c r="H438" s="280"/>
      <c r="I438" s="280"/>
      <c r="J438" s="280"/>
    </row>
    <row r="439" spans="1:10" ht="14.4" x14ac:dyDescent="0.3">
      <c r="A439" s="290" t="str">
        <f t="shared" si="22"/>
        <v>3/2001</v>
      </c>
      <c r="B439" s="279" t="s">
        <v>562</v>
      </c>
      <c r="C439" s="294"/>
      <c r="D439" s="279">
        <f t="shared" si="16"/>
        <v>10</v>
      </c>
      <c r="E439" s="279">
        <f t="shared" si="17"/>
        <v>3</v>
      </c>
      <c r="F439" s="281" t="str">
        <f t="shared" si="24"/>
        <v/>
      </c>
      <c r="G439" s="282"/>
      <c r="H439" s="280"/>
      <c r="I439" s="280"/>
      <c r="J439" s="280"/>
    </row>
    <row r="440" spans="1:10" ht="14.4" x14ac:dyDescent="0.3">
      <c r="A440" s="290" t="str">
        <f t="shared" si="22"/>
        <v>3/2001</v>
      </c>
      <c r="B440" s="279" t="s">
        <v>563</v>
      </c>
      <c r="C440" s="294"/>
      <c r="D440" s="279">
        <f t="shared" si="16"/>
        <v>11</v>
      </c>
      <c r="E440" s="279">
        <f t="shared" si="17"/>
        <v>3</v>
      </c>
      <c r="F440" s="281" t="str">
        <f t="shared" si="24"/>
        <v/>
      </c>
      <c r="G440" s="282"/>
      <c r="H440" s="280"/>
      <c r="I440" s="280"/>
      <c r="J440" s="280"/>
    </row>
    <row r="441" spans="1:10" ht="14.4" x14ac:dyDescent="0.3">
      <c r="A441" s="290" t="str">
        <f t="shared" si="22"/>
        <v>3/2001</v>
      </c>
      <c r="B441" s="279" t="s">
        <v>564</v>
      </c>
      <c r="C441" s="294">
        <v>728</v>
      </c>
      <c r="D441" s="279">
        <f t="shared" si="16"/>
        <v>12</v>
      </c>
      <c r="E441" s="279">
        <f t="shared" si="17"/>
        <v>3</v>
      </c>
      <c r="F441" s="281" t="str">
        <f t="shared" si="24"/>
        <v/>
      </c>
      <c r="G441" s="282"/>
      <c r="H441" s="280"/>
      <c r="I441" s="280"/>
      <c r="J441" s="280"/>
    </row>
    <row r="442" spans="1:10" ht="14.4" x14ac:dyDescent="0.3">
      <c r="A442" s="290" t="str">
        <f t="shared" si="22"/>
        <v>3/2001</v>
      </c>
      <c r="B442" s="279" t="s">
        <v>565</v>
      </c>
      <c r="C442" s="294">
        <v>734</v>
      </c>
      <c r="D442" s="279">
        <f t="shared" si="16"/>
        <v>13</v>
      </c>
      <c r="E442" s="279">
        <f t="shared" si="17"/>
        <v>3</v>
      </c>
      <c r="F442" s="281" t="str">
        <f t="shared" si="24"/>
        <v/>
      </c>
      <c r="G442" s="282"/>
      <c r="H442" s="280"/>
      <c r="I442" s="280"/>
      <c r="J442" s="280"/>
    </row>
    <row r="443" spans="1:10" ht="14.4" x14ac:dyDescent="0.3">
      <c r="A443" s="290" t="str">
        <f t="shared" si="22"/>
        <v>3/2001</v>
      </c>
      <c r="B443" s="279" t="s">
        <v>566</v>
      </c>
      <c r="C443" s="294">
        <v>744</v>
      </c>
      <c r="D443" s="279">
        <f t="shared" si="16"/>
        <v>14</v>
      </c>
      <c r="E443" s="279">
        <f t="shared" si="17"/>
        <v>3</v>
      </c>
      <c r="F443" s="281" t="str">
        <f t="shared" si="24"/>
        <v/>
      </c>
      <c r="G443" s="282"/>
      <c r="H443" s="280"/>
      <c r="I443" s="280"/>
      <c r="J443" s="280"/>
    </row>
    <row r="444" spans="1:10" ht="14.4" x14ac:dyDescent="0.3">
      <c r="A444" s="290" t="str">
        <f t="shared" si="22"/>
        <v>3/2001</v>
      </c>
      <c r="B444" s="279" t="s">
        <v>567</v>
      </c>
      <c r="C444" s="294">
        <v>758</v>
      </c>
      <c r="D444" s="279">
        <f t="shared" si="16"/>
        <v>15</v>
      </c>
      <c r="E444" s="279">
        <f t="shared" si="17"/>
        <v>3</v>
      </c>
      <c r="F444" s="281" t="str">
        <f t="shared" si="24"/>
        <v/>
      </c>
      <c r="G444" s="282"/>
      <c r="H444" s="280"/>
      <c r="I444" s="280"/>
      <c r="J444" s="280"/>
    </row>
    <row r="445" spans="1:10" ht="14.4" x14ac:dyDescent="0.3">
      <c r="A445" s="290" t="str">
        <f t="shared" si="22"/>
        <v>3/2001</v>
      </c>
      <c r="B445" s="279" t="s">
        <v>568</v>
      </c>
      <c r="C445" s="294">
        <v>775</v>
      </c>
      <c r="D445" s="279">
        <f t="shared" si="16"/>
        <v>16</v>
      </c>
      <c r="E445" s="279">
        <f t="shared" si="17"/>
        <v>3</v>
      </c>
      <c r="F445" s="281" t="str">
        <f t="shared" si="24"/>
        <v/>
      </c>
      <c r="G445" s="282"/>
      <c r="H445" s="280"/>
      <c r="I445" s="280"/>
      <c r="J445" s="280"/>
    </row>
    <row r="446" spans="1:10" ht="14.4" x14ac:dyDescent="0.3">
      <c r="A446" s="290" t="str">
        <f t="shared" si="22"/>
        <v>3/2001</v>
      </c>
      <c r="B446" s="279" t="s">
        <v>569</v>
      </c>
      <c r="C446" s="294"/>
      <c r="D446" s="279">
        <f t="shared" si="16"/>
        <v>17</v>
      </c>
      <c r="E446" s="279">
        <f t="shared" si="17"/>
        <v>3</v>
      </c>
      <c r="F446" s="281" t="str">
        <f t="shared" si="24"/>
        <v/>
      </c>
      <c r="G446" s="282"/>
      <c r="H446" s="280"/>
      <c r="I446" s="280"/>
      <c r="J446" s="280"/>
    </row>
    <row r="447" spans="1:10" ht="14.4" x14ac:dyDescent="0.3">
      <c r="A447" s="290" t="str">
        <f t="shared" si="22"/>
        <v>3/2001</v>
      </c>
      <c r="B447" s="279" t="s">
        <v>570</v>
      </c>
      <c r="C447" s="294"/>
      <c r="D447" s="279">
        <f t="shared" si="16"/>
        <v>18</v>
      </c>
      <c r="E447" s="279">
        <f t="shared" si="17"/>
        <v>3</v>
      </c>
      <c r="F447" s="281" t="str">
        <f t="shared" si="24"/>
        <v/>
      </c>
      <c r="G447" s="282"/>
      <c r="H447" s="280"/>
      <c r="I447" s="280"/>
      <c r="J447" s="280"/>
    </row>
    <row r="448" spans="1:10" ht="14.4" x14ac:dyDescent="0.3">
      <c r="A448" s="290" t="str">
        <f t="shared" si="22"/>
        <v>3/2001</v>
      </c>
      <c r="B448" s="279" t="s">
        <v>571</v>
      </c>
      <c r="C448" s="294">
        <v>797</v>
      </c>
      <c r="D448" s="279">
        <f t="shared" si="16"/>
        <v>19</v>
      </c>
      <c r="E448" s="279">
        <f t="shared" si="17"/>
        <v>3</v>
      </c>
      <c r="F448" s="281" t="str">
        <f t="shared" si="24"/>
        <v/>
      </c>
      <c r="G448" s="282"/>
      <c r="H448" s="280"/>
      <c r="I448" s="280"/>
      <c r="J448" s="280"/>
    </row>
    <row r="449" spans="1:10" ht="14.4" x14ac:dyDescent="0.3">
      <c r="A449" s="290" t="str">
        <f t="shared" si="22"/>
        <v>3/2001</v>
      </c>
      <c r="B449" s="279" t="s">
        <v>572</v>
      </c>
      <c r="C449" s="294">
        <v>790</v>
      </c>
      <c r="D449" s="279">
        <f t="shared" si="16"/>
        <v>20</v>
      </c>
      <c r="E449" s="279">
        <f t="shared" si="17"/>
        <v>3</v>
      </c>
      <c r="F449" s="281" t="str">
        <f t="shared" si="24"/>
        <v/>
      </c>
      <c r="G449" s="282"/>
      <c r="H449" s="280"/>
      <c r="I449" s="280"/>
      <c r="J449" s="280"/>
    </row>
    <row r="450" spans="1:10" ht="14.4" x14ac:dyDescent="0.3">
      <c r="A450" s="290" t="str">
        <f t="shared" si="22"/>
        <v>3/2001</v>
      </c>
      <c r="B450" s="279" t="s">
        <v>573</v>
      </c>
      <c r="C450" s="294">
        <v>785</v>
      </c>
      <c r="D450" s="279">
        <f t="shared" si="16"/>
        <v>21</v>
      </c>
      <c r="E450" s="279">
        <f t="shared" si="17"/>
        <v>3</v>
      </c>
      <c r="F450" s="281" t="str">
        <f t="shared" si="24"/>
        <v/>
      </c>
      <c r="G450" s="282"/>
      <c r="H450" s="280"/>
      <c r="I450" s="280"/>
      <c r="J450" s="280"/>
    </row>
    <row r="451" spans="1:10" ht="14.4" x14ac:dyDescent="0.3">
      <c r="A451" s="290" t="str">
        <f t="shared" si="22"/>
        <v>3/2001</v>
      </c>
      <c r="B451" s="279" t="s">
        <v>574</v>
      </c>
      <c r="C451" s="294">
        <v>831</v>
      </c>
      <c r="D451" s="279">
        <f t="shared" si="16"/>
        <v>22</v>
      </c>
      <c r="E451" s="279">
        <f t="shared" si="17"/>
        <v>3</v>
      </c>
      <c r="F451" s="281" t="str">
        <f t="shared" si="24"/>
        <v/>
      </c>
      <c r="G451" s="282"/>
      <c r="H451" s="280"/>
      <c r="I451" s="280"/>
      <c r="J451" s="280"/>
    </row>
    <row r="452" spans="1:10" ht="14.4" x14ac:dyDescent="0.3">
      <c r="A452" s="290" t="str">
        <f t="shared" si="22"/>
        <v>3/2001</v>
      </c>
      <c r="B452" s="279" t="s">
        <v>575</v>
      </c>
      <c r="C452" s="294">
        <v>853</v>
      </c>
      <c r="D452" s="279">
        <f t="shared" si="16"/>
        <v>23</v>
      </c>
      <c r="E452" s="279">
        <f t="shared" si="17"/>
        <v>3</v>
      </c>
      <c r="F452" s="281" t="str">
        <f t="shared" si="24"/>
        <v/>
      </c>
      <c r="G452" s="282"/>
      <c r="H452" s="280"/>
      <c r="I452" s="280"/>
      <c r="J452" s="280"/>
    </row>
    <row r="453" spans="1:10" ht="14.4" x14ac:dyDescent="0.3">
      <c r="A453" s="290" t="str">
        <f t="shared" si="22"/>
        <v>3/2001</v>
      </c>
      <c r="B453" s="279" t="s">
        <v>576</v>
      </c>
      <c r="C453" s="294"/>
      <c r="D453" s="279">
        <f t="shared" si="16"/>
        <v>24</v>
      </c>
      <c r="E453" s="279">
        <f t="shared" si="17"/>
        <v>3</v>
      </c>
      <c r="F453" s="281" t="str">
        <f t="shared" si="24"/>
        <v/>
      </c>
      <c r="G453" s="282"/>
      <c r="H453" s="280"/>
      <c r="I453" s="280"/>
      <c r="J453" s="280"/>
    </row>
    <row r="454" spans="1:10" ht="14.4" x14ac:dyDescent="0.3">
      <c r="A454" s="290" t="str">
        <f t="shared" ref="A454:A517" si="25">CONCATENATE(MONTH(B454),"/",YEAR(B454))</f>
        <v>3/2001</v>
      </c>
      <c r="B454" s="279" t="s">
        <v>577</v>
      </c>
      <c r="C454" s="294"/>
      <c r="D454" s="279">
        <f t="shared" si="16"/>
        <v>25</v>
      </c>
      <c r="E454" s="279">
        <f t="shared" si="17"/>
        <v>3</v>
      </c>
      <c r="F454" s="281" t="str">
        <f t="shared" si="24"/>
        <v/>
      </c>
      <c r="G454" s="282"/>
      <c r="H454" s="280"/>
      <c r="I454" s="280"/>
      <c r="J454" s="280"/>
    </row>
    <row r="455" spans="1:10" ht="14.4" x14ac:dyDescent="0.3">
      <c r="A455" s="290" t="str">
        <f t="shared" si="25"/>
        <v>3/2001</v>
      </c>
      <c r="B455" s="279" t="s">
        <v>578</v>
      </c>
      <c r="C455" s="294">
        <v>810</v>
      </c>
      <c r="D455" s="279">
        <f t="shared" si="16"/>
        <v>26</v>
      </c>
      <c r="E455" s="279">
        <f t="shared" si="17"/>
        <v>3</v>
      </c>
      <c r="F455" s="281" t="str">
        <f t="shared" si="24"/>
        <v/>
      </c>
      <c r="G455" s="282"/>
      <c r="H455" s="280"/>
      <c r="I455" s="280"/>
      <c r="J455" s="280"/>
    </row>
    <row r="456" spans="1:10" ht="14.4" x14ac:dyDescent="0.3">
      <c r="A456" s="290" t="str">
        <f t="shared" si="25"/>
        <v>3/2001</v>
      </c>
      <c r="B456" s="279" t="s">
        <v>579</v>
      </c>
      <c r="C456" s="294">
        <v>788</v>
      </c>
      <c r="D456" s="279">
        <f t="shared" si="16"/>
        <v>27</v>
      </c>
      <c r="E456" s="279">
        <f t="shared" si="17"/>
        <v>3</v>
      </c>
      <c r="F456" s="281" t="str">
        <f t="shared" si="24"/>
        <v/>
      </c>
      <c r="G456" s="282"/>
      <c r="H456" s="280"/>
      <c r="I456" s="280"/>
      <c r="J456" s="280"/>
    </row>
    <row r="457" spans="1:10" ht="14.4" x14ac:dyDescent="0.3">
      <c r="A457" s="290" t="str">
        <f t="shared" si="25"/>
        <v>3/2001</v>
      </c>
      <c r="B457" s="279" t="s">
        <v>580</v>
      </c>
      <c r="C457" s="294">
        <v>788</v>
      </c>
      <c r="D457" s="279">
        <f t="shared" si="16"/>
        <v>28</v>
      </c>
      <c r="E457" s="279">
        <f t="shared" si="17"/>
        <v>3</v>
      </c>
      <c r="F457" s="281" t="str">
        <f t="shared" si="24"/>
        <v/>
      </c>
      <c r="G457" s="282"/>
      <c r="H457" s="280"/>
      <c r="I457" s="280"/>
      <c r="J457" s="280"/>
    </row>
    <row r="458" spans="1:10" ht="14.4" x14ac:dyDescent="0.3">
      <c r="A458" s="290" t="str">
        <f t="shared" si="25"/>
        <v>3/2001</v>
      </c>
      <c r="B458" s="279" t="s">
        <v>581</v>
      </c>
      <c r="C458" s="294">
        <v>808</v>
      </c>
      <c r="D458" s="279">
        <f t="shared" si="16"/>
        <v>29</v>
      </c>
      <c r="E458" s="279">
        <f t="shared" si="17"/>
        <v>3</v>
      </c>
      <c r="F458" s="281" t="str">
        <f t="shared" si="24"/>
        <v/>
      </c>
      <c r="G458" s="282"/>
      <c r="H458" s="280"/>
      <c r="I458" s="280"/>
      <c r="J458" s="280"/>
    </row>
    <row r="459" spans="1:10" ht="14.4" x14ac:dyDescent="0.3">
      <c r="A459" s="290" t="str">
        <f t="shared" si="25"/>
        <v>3/2001</v>
      </c>
      <c r="B459" s="279" t="s">
        <v>582</v>
      </c>
      <c r="C459" s="294">
        <v>811</v>
      </c>
      <c r="D459" s="279">
        <f t="shared" si="16"/>
        <v>30</v>
      </c>
      <c r="E459" s="279">
        <f t="shared" si="17"/>
        <v>3</v>
      </c>
      <c r="F459" s="281" t="str">
        <f t="shared" si="24"/>
        <v/>
      </c>
      <c r="G459" s="282"/>
      <c r="H459" s="280"/>
      <c r="I459" s="280"/>
      <c r="J459" s="280"/>
    </row>
    <row r="460" spans="1:10" ht="14.4" x14ac:dyDescent="0.3">
      <c r="A460" s="290" t="str">
        <f t="shared" si="25"/>
        <v>3/2001</v>
      </c>
      <c r="B460" s="279" t="s">
        <v>583</v>
      </c>
      <c r="C460" s="294"/>
      <c r="D460" s="279">
        <f t="shared" si="16"/>
        <v>31</v>
      </c>
      <c r="E460" s="279">
        <f t="shared" si="17"/>
        <v>3</v>
      </c>
      <c r="F460" s="281">
        <f t="shared" si="24"/>
        <v>8.1100000000000005E-2</v>
      </c>
      <c r="G460" s="282"/>
      <c r="H460" s="280"/>
      <c r="I460" s="280"/>
      <c r="J460" s="280"/>
    </row>
    <row r="461" spans="1:10" ht="14.4" x14ac:dyDescent="0.3">
      <c r="A461" s="290" t="str">
        <f t="shared" si="25"/>
        <v>4/2001</v>
      </c>
      <c r="B461" s="279" t="s">
        <v>584</v>
      </c>
      <c r="C461" s="294"/>
      <c r="D461" s="279">
        <f t="shared" si="16"/>
        <v>1</v>
      </c>
      <c r="E461" s="279">
        <f t="shared" si="17"/>
        <v>4</v>
      </c>
      <c r="F461" s="281" t="str">
        <f t="shared" ref="F461:F524" si="26">IF(D461=(D462-1),"",IF(AND(C461="",C460="",C459=""),C458/10000,(IF(AND(C461="",C460=""),C459/10000,IF(C461="",C460/10000,C461/10000)))))</f>
        <v/>
      </c>
      <c r="G461" s="282"/>
      <c r="H461" s="280"/>
      <c r="I461" s="280"/>
      <c r="J461" s="280"/>
    </row>
    <row r="462" spans="1:10" ht="14.4" x14ac:dyDescent="0.3">
      <c r="A462" s="290" t="str">
        <f t="shared" si="25"/>
        <v>4/2001</v>
      </c>
      <c r="B462" s="279" t="s">
        <v>585</v>
      </c>
      <c r="C462" s="294">
        <v>811</v>
      </c>
      <c r="D462" s="279">
        <f t="shared" si="16"/>
        <v>2</v>
      </c>
      <c r="E462" s="279">
        <f t="shared" si="17"/>
        <v>4</v>
      </c>
      <c r="F462" s="281" t="str">
        <f t="shared" si="26"/>
        <v/>
      </c>
      <c r="G462" s="282"/>
      <c r="H462" s="280"/>
      <c r="I462" s="280"/>
      <c r="J462" s="280"/>
    </row>
    <row r="463" spans="1:10" ht="14.4" x14ac:dyDescent="0.3">
      <c r="A463" s="290" t="str">
        <f t="shared" si="25"/>
        <v>4/2001</v>
      </c>
      <c r="B463" s="279" t="s">
        <v>586</v>
      </c>
      <c r="C463" s="294">
        <v>812</v>
      </c>
      <c r="D463" s="279">
        <f t="shared" si="16"/>
        <v>3</v>
      </c>
      <c r="E463" s="279">
        <f t="shared" si="17"/>
        <v>4</v>
      </c>
      <c r="F463" s="281" t="str">
        <f t="shared" si="26"/>
        <v/>
      </c>
      <c r="G463" s="282"/>
      <c r="H463" s="280"/>
      <c r="I463" s="280"/>
      <c r="J463" s="280"/>
    </row>
    <row r="464" spans="1:10" ht="14.4" x14ac:dyDescent="0.3">
      <c r="A464" s="290" t="str">
        <f t="shared" si="25"/>
        <v>4/2001</v>
      </c>
      <c r="B464" s="279" t="s">
        <v>587</v>
      </c>
      <c r="C464" s="294">
        <v>806</v>
      </c>
      <c r="D464" s="279">
        <f t="shared" si="16"/>
        <v>4</v>
      </c>
      <c r="E464" s="279">
        <f t="shared" si="17"/>
        <v>4</v>
      </c>
      <c r="F464" s="281" t="str">
        <f t="shared" si="26"/>
        <v/>
      </c>
      <c r="G464" s="282"/>
      <c r="H464" s="280"/>
      <c r="I464" s="280"/>
      <c r="J464" s="280"/>
    </row>
    <row r="465" spans="1:10" ht="14.4" x14ac:dyDescent="0.3">
      <c r="A465" s="290" t="str">
        <f t="shared" si="25"/>
        <v>4/2001</v>
      </c>
      <c r="B465" s="279" t="s">
        <v>588</v>
      </c>
      <c r="C465" s="294">
        <v>796</v>
      </c>
      <c r="D465" s="279">
        <f t="shared" si="16"/>
        <v>5</v>
      </c>
      <c r="E465" s="279">
        <f t="shared" si="17"/>
        <v>4</v>
      </c>
      <c r="F465" s="281" t="str">
        <f t="shared" si="26"/>
        <v/>
      </c>
      <c r="G465" s="282"/>
      <c r="H465" s="280"/>
      <c r="I465" s="280"/>
      <c r="J465" s="280"/>
    </row>
    <row r="466" spans="1:10" ht="14.4" x14ac:dyDescent="0.3">
      <c r="A466" s="290" t="str">
        <f t="shared" si="25"/>
        <v>4/2001</v>
      </c>
      <c r="B466" s="279" t="s">
        <v>589</v>
      </c>
      <c r="C466" s="294">
        <v>794</v>
      </c>
      <c r="D466" s="279">
        <f t="shared" si="16"/>
        <v>6</v>
      </c>
      <c r="E466" s="279">
        <f t="shared" si="17"/>
        <v>4</v>
      </c>
      <c r="F466" s="281" t="str">
        <f t="shared" si="26"/>
        <v/>
      </c>
      <c r="G466" s="282"/>
      <c r="H466" s="280"/>
      <c r="I466" s="280"/>
      <c r="J466" s="280"/>
    </row>
    <row r="467" spans="1:10" ht="14.4" x14ac:dyDescent="0.3">
      <c r="A467" s="290" t="str">
        <f t="shared" si="25"/>
        <v>4/2001</v>
      </c>
      <c r="B467" s="279" t="s">
        <v>590</v>
      </c>
      <c r="C467" s="294"/>
      <c r="D467" s="279">
        <f t="shared" si="16"/>
        <v>7</v>
      </c>
      <c r="E467" s="279">
        <f t="shared" si="17"/>
        <v>4</v>
      </c>
      <c r="F467" s="281" t="str">
        <f t="shared" si="26"/>
        <v/>
      </c>
      <c r="G467" s="282"/>
      <c r="H467" s="280"/>
      <c r="I467" s="280"/>
      <c r="J467" s="280"/>
    </row>
    <row r="468" spans="1:10" ht="14.4" x14ac:dyDescent="0.3">
      <c r="A468" s="290" t="str">
        <f t="shared" si="25"/>
        <v>4/2001</v>
      </c>
      <c r="B468" s="279" t="s">
        <v>591</v>
      </c>
      <c r="C468" s="294"/>
      <c r="D468" s="279">
        <f t="shared" si="16"/>
        <v>8</v>
      </c>
      <c r="E468" s="279">
        <f t="shared" si="17"/>
        <v>4</v>
      </c>
      <c r="F468" s="281" t="str">
        <f t="shared" si="26"/>
        <v/>
      </c>
      <c r="G468" s="282"/>
      <c r="H468" s="280"/>
      <c r="I468" s="280"/>
      <c r="J468" s="280"/>
    </row>
    <row r="469" spans="1:10" ht="14.4" x14ac:dyDescent="0.3">
      <c r="A469" s="290" t="str">
        <f t="shared" si="25"/>
        <v>4/2001</v>
      </c>
      <c r="B469" s="279" t="s">
        <v>592</v>
      </c>
      <c r="C469" s="294">
        <v>782</v>
      </c>
      <c r="D469" s="279">
        <f t="shared" si="16"/>
        <v>9</v>
      </c>
      <c r="E469" s="279">
        <f t="shared" si="17"/>
        <v>4</v>
      </c>
      <c r="F469" s="281" t="str">
        <f t="shared" si="26"/>
        <v/>
      </c>
      <c r="G469" s="282"/>
      <c r="H469" s="280"/>
      <c r="I469" s="280"/>
      <c r="J469" s="280"/>
    </row>
    <row r="470" spans="1:10" ht="14.4" x14ac:dyDescent="0.3">
      <c r="A470" s="290" t="str">
        <f t="shared" si="25"/>
        <v>4/2001</v>
      </c>
      <c r="B470" s="279" t="s">
        <v>593</v>
      </c>
      <c r="C470" s="294">
        <v>757</v>
      </c>
      <c r="D470" s="279">
        <f t="shared" si="16"/>
        <v>10</v>
      </c>
      <c r="E470" s="279">
        <f t="shared" si="17"/>
        <v>4</v>
      </c>
      <c r="F470" s="281" t="str">
        <f t="shared" si="26"/>
        <v/>
      </c>
      <c r="G470" s="282"/>
      <c r="H470" s="280"/>
      <c r="I470" s="280"/>
      <c r="J470" s="280"/>
    </row>
    <row r="471" spans="1:10" ht="14.4" x14ac:dyDescent="0.3">
      <c r="A471" s="290" t="str">
        <f t="shared" si="25"/>
        <v>4/2001</v>
      </c>
      <c r="B471" s="279" t="s">
        <v>594</v>
      </c>
      <c r="C471" s="294">
        <v>763</v>
      </c>
      <c r="D471" s="279">
        <f t="shared" si="16"/>
        <v>11</v>
      </c>
      <c r="E471" s="279">
        <f t="shared" si="17"/>
        <v>4</v>
      </c>
      <c r="F471" s="281" t="str">
        <f t="shared" si="26"/>
        <v/>
      </c>
      <c r="G471" s="282"/>
      <c r="H471" s="280"/>
      <c r="I471" s="280"/>
      <c r="J471" s="280"/>
    </row>
    <row r="472" spans="1:10" ht="14.4" x14ac:dyDescent="0.3">
      <c r="A472" s="290" t="str">
        <f t="shared" si="25"/>
        <v>4/2001</v>
      </c>
      <c r="B472" s="279" t="s">
        <v>595</v>
      </c>
      <c r="C472" s="294">
        <v>766</v>
      </c>
      <c r="D472" s="279">
        <f t="shared" si="16"/>
        <v>12</v>
      </c>
      <c r="E472" s="279">
        <f t="shared" si="17"/>
        <v>4</v>
      </c>
      <c r="F472" s="281" t="str">
        <f t="shared" si="26"/>
        <v/>
      </c>
      <c r="G472" s="282"/>
      <c r="H472" s="280"/>
      <c r="I472" s="280"/>
      <c r="J472" s="280"/>
    </row>
    <row r="473" spans="1:10" ht="14.4" x14ac:dyDescent="0.3">
      <c r="A473" s="290" t="str">
        <f t="shared" si="25"/>
        <v>4/2001</v>
      </c>
      <c r="B473" s="279" t="s">
        <v>596</v>
      </c>
      <c r="C473" s="294"/>
      <c r="D473" s="279">
        <f t="shared" si="16"/>
        <v>13</v>
      </c>
      <c r="E473" s="279">
        <f t="shared" si="17"/>
        <v>4</v>
      </c>
      <c r="F473" s="281" t="str">
        <f t="shared" si="26"/>
        <v/>
      </c>
      <c r="G473" s="282"/>
      <c r="H473" s="280"/>
      <c r="I473" s="280"/>
      <c r="J473" s="280"/>
    </row>
    <row r="474" spans="1:10" ht="14.4" x14ac:dyDescent="0.3">
      <c r="A474" s="290" t="str">
        <f t="shared" si="25"/>
        <v>4/2001</v>
      </c>
      <c r="B474" s="279" t="s">
        <v>597</v>
      </c>
      <c r="C474" s="294"/>
      <c r="D474" s="279">
        <f t="shared" si="16"/>
        <v>14</v>
      </c>
      <c r="E474" s="279">
        <f t="shared" si="17"/>
        <v>4</v>
      </c>
      <c r="F474" s="281" t="str">
        <f t="shared" si="26"/>
        <v/>
      </c>
      <c r="G474" s="282"/>
      <c r="H474" s="280"/>
      <c r="I474" s="280"/>
      <c r="J474" s="280"/>
    </row>
    <row r="475" spans="1:10" ht="14.4" x14ac:dyDescent="0.3">
      <c r="A475" s="290" t="str">
        <f t="shared" si="25"/>
        <v>4/2001</v>
      </c>
      <c r="B475" s="279" t="s">
        <v>598</v>
      </c>
      <c r="C475" s="294"/>
      <c r="D475" s="279">
        <f t="shared" si="16"/>
        <v>15</v>
      </c>
      <c r="E475" s="279">
        <f t="shared" si="17"/>
        <v>4</v>
      </c>
      <c r="F475" s="281" t="str">
        <f t="shared" si="26"/>
        <v/>
      </c>
      <c r="G475" s="282"/>
      <c r="H475" s="280"/>
      <c r="I475" s="280"/>
      <c r="J475" s="280"/>
    </row>
    <row r="476" spans="1:10" ht="14.4" x14ac:dyDescent="0.3">
      <c r="A476" s="290" t="str">
        <f t="shared" si="25"/>
        <v>4/2001</v>
      </c>
      <c r="B476" s="279" t="s">
        <v>599</v>
      </c>
      <c r="C476" s="294">
        <v>776</v>
      </c>
      <c r="D476" s="279">
        <f t="shared" si="16"/>
        <v>16</v>
      </c>
      <c r="E476" s="279">
        <f t="shared" si="17"/>
        <v>4</v>
      </c>
      <c r="F476" s="281" t="str">
        <f t="shared" si="26"/>
        <v/>
      </c>
      <c r="G476" s="282"/>
      <c r="H476" s="280"/>
      <c r="I476" s="280"/>
      <c r="J476" s="280"/>
    </row>
    <row r="477" spans="1:10" ht="14.4" x14ac:dyDescent="0.3">
      <c r="A477" s="290" t="str">
        <f t="shared" si="25"/>
        <v>4/2001</v>
      </c>
      <c r="B477" s="279" t="s">
        <v>600</v>
      </c>
      <c r="C477" s="294">
        <v>792</v>
      </c>
      <c r="D477" s="279">
        <f t="shared" si="16"/>
        <v>17</v>
      </c>
      <c r="E477" s="279">
        <f t="shared" si="17"/>
        <v>4</v>
      </c>
      <c r="F477" s="281" t="str">
        <f t="shared" si="26"/>
        <v/>
      </c>
      <c r="G477" s="282"/>
      <c r="H477" s="280"/>
      <c r="I477" s="280"/>
      <c r="J477" s="280"/>
    </row>
    <row r="478" spans="1:10" ht="14.4" x14ac:dyDescent="0.3">
      <c r="A478" s="290" t="str">
        <f t="shared" si="25"/>
        <v>4/2001</v>
      </c>
      <c r="B478" s="279" t="s">
        <v>601</v>
      </c>
      <c r="C478" s="294">
        <v>783</v>
      </c>
      <c r="D478" s="279">
        <f t="shared" si="16"/>
        <v>18</v>
      </c>
      <c r="E478" s="279">
        <f t="shared" si="17"/>
        <v>4</v>
      </c>
      <c r="F478" s="281" t="str">
        <f t="shared" si="26"/>
        <v/>
      </c>
      <c r="G478" s="282"/>
      <c r="H478" s="280"/>
      <c r="I478" s="280"/>
      <c r="J478" s="280"/>
    </row>
    <row r="479" spans="1:10" ht="14.4" x14ac:dyDescent="0.3">
      <c r="A479" s="290" t="str">
        <f t="shared" si="25"/>
        <v>4/2001</v>
      </c>
      <c r="B479" s="279" t="s">
        <v>602</v>
      </c>
      <c r="C479" s="294">
        <v>801</v>
      </c>
      <c r="D479" s="279">
        <f t="shared" si="16"/>
        <v>19</v>
      </c>
      <c r="E479" s="279">
        <f t="shared" si="17"/>
        <v>4</v>
      </c>
      <c r="F479" s="281" t="str">
        <f t="shared" si="26"/>
        <v/>
      </c>
      <c r="G479" s="282"/>
      <c r="H479" s="280"/>
      <c r="I479" s="280"/>
      <c r="J479" s="280"/>
    </row>
    <row r="480" spans="1:10" ht="14.4" x14ac:dyDescent="0.3">
      <c r="A480" s="290" t="str">
        <f t="shared" si="25"/>
        <v>4/2001</v>
      </c>
      <c r="B480" s="279" t="s">
        <v>603</v>
      </c>
      <c r="C480" s="294">
        <v>842</v>
      </c>
      <c r="D480" s="279">
        <f t="shared" si="16"/>
        <v>20</v>
      </c>
      <c r="E480" s="279">
        <f t="shared" si="17"/>
        <v>4</v>
      </c>
      <c r="F480" s="281" t="str">
        <f t="shared" si="26"/>
        <v/>
      </c>
      <c r="G480" s="282"/>
      <c r="H480" s="280"/>
      <c r="I480" s="280"/>
      <c r="J480" s="280"/>
    </row>
    <row r="481" spans="1:10" ht="14.4" x14ac:dyDescent="0.3">
      <c r="A481" s="290" t="str">
        <f t="shared" si="25"/>
        <v>4/2001</v>
      </c>
      <c r="B481" s="279" t="s">
        <v>604</v>
      </c>
      <c r="C481" s="294"/>
      <c r="D481" s="279">
        <f t="shared" si="16"/>
        <v>21</v>
      </c>
      <c r="E481" s="279">
        <f t="shared" si="17"/>
        <v>4</v>
      </c>
      <c r="F481" s="281" t="str">
        <f t="shared" si="26"/>
        <v/>
      </c>
      <c r="G481" s="282"/>
      <c r="H481" s="280"/>
      <c r="I481" s="280"/>
      <c r="J481" s="280"/>
    </row>
    <row r="482" spans="1:10" ht="14.4" x14ac:dyDescent="0.3">
      <c r="A482" s="290" t="str">
        <f t="shared" si="25"/>
        <v>4/2001</v>
      </c>
      <c r="B482" s="279" t="s">
        <v>605</v>
      </c>
      <c r="C482" s="294"/>
      <c r="D482" s="279">
        <f t="shared" si="16"/>
        <v>22</v>
      </c>
      <c r="E482" s="279">
        <f t="shared" si="17"/>
        <v>4</v>
      </c>
      <c r="F482" s="281" t="str">
        <f t="shared" si="26"/>
        <v/>
      </c>
      <c r="G482" s="282"/>
      <c r="H482" s="280"/>
      <c r="I482" s="280"/>
      <c r="J482" s="280"/>
    </row>
    <row r="483" spans="1:10" ht="14.4" x14ac:dyDescent="0.3">
      <c r="A483" s="290" t="str">
        <f t="shared" si="25"/>
        <v>4/2001</v>
      </c>
      <c r="B483" s="279" t="s">
        <v>606</v>
      </c>
      <c r="C483" s="294">
        <v>901</v>
      </c>
      <c r="D483" s="279">
        <f t="shared" si="16"/>
        <v>23</v>
      </c>
      <c r="E483" s="279">
        <f t="shared" si="17"/>
        <v>4</v>
      </c>
      <c r="F483" s="281" t="str">
        <f t="shared" si="26"/>
        <v/>
      </c>
      <c r="G483" s="282"/>
      <c r="H483" s="280"/>
      <c r="I483" s="280"/>
      <c r="J483" s="280"/>
    </row>
    <row r="484" spans="1:10" ht="14.4" x14ac:dyDescent="0.3">
      <c r="A484" s="290" t="str">
        <f t="shared" si="25"/>
        <v>4/2001</v>
      </c>
      <c r="B484" s="279" t="s">
        <v>607</v>
      </c>
      <c r="C484" s="294">
        <v>880</v>
      </c>
      <c r="D484" s="279">
        <f t="shared" si="16"/>
        <v>24</v>
      </c>
      <c r="E484" s="279">
        <f t="shared" si="17"/>
        <v>4</v>
      </c>
      <c r="F484" s="281" t="str">
        <f t="shared" si="26"/>
        <v/>
      </c>
      <c r="G484" s="282"/>
      <c r="H484" s="280"/>
      <c r="I484" s="280"/>
      <c r="J484" s="280"/>
    </row>
    <row r="485" spans="1:10" ht="14.4" x14ac:dyDescent="0.3">
      <c r="A485" s="290" t="str">
        <f t="shared" si="25"/>
        <v>4/2001</v>
      </c>
      <c r="B485" s="279" t="s">
        <v>608</v>
      </c>
      <c r="C485" s="294">
        <v>892</v>
      </c>
      <c r="D485" s="279">
        <f t="shared" si="16"/>
        <v>25</v>
      </c>
      <c r="E485" s="279">
        <f t="shared" si="17"/>
        <v>4</v>
      </c>
      <c r="F485" s="281" t="str">
        <f t="shared" si="26"/>
        <v/>
      </c>
      <c r="G485" s="282"/>
      <c r="H485" s="280"/>
      <c r="I485" s="280"/>
      <c r="J485" s="280"/>
    </row>
    <row r="486" spans="1:10" ht="14.4" x14ac:dyDescent="0.3">
      <c r="A486" s="290" t="str">
        <f t="shared" si="25"/>
        <v>4/2001</v>
      </c>
      <c r="B486" s="279" t="s">
        <v>609</v>
      </c>
      <c r="C486" s="294">
        <v>850</v>
      </c>
      <c r="D486" s="279">
        <f t="shared" si="16"/>
        <v>26</v>
      </c>
      <c r="E486" s="279">
        <f t="shared" si="17"/>
        <v>4</v>
      </c>
      <c r="F486" s="281" t="str">
        <f t="shared" si="26"/>
        <v/>
      </c>
      <c r="G486" s="282"/>
      <c r="H486" s="280"/>
      <c r="I486" s="280"/>
      <c r="J486" s="280"/>
    </row>
    <row r="487" spans="1:10" ht="14.4" x14ac:dyDescent="0.3">
      <c r="A487" s="290" t="str">
        <f t="shared" si="25"/>
        <v>4/2001</v>
      </c>
      <c r="B487" s="279" t="s">
        <v>610</v>
      </c>
      <c r="C487" s="294">
        <v>817</v>
      </c>
      <c r="D487" s="279">
        <f t="shared" si="16"/>
        <v>27</v>
      </c>
      <c r="E487" s="279">
        <f t="shared" si="17"/>
        <v>4</v>
      </c>
      <c r="F487" s="281" t="str">
        <f t="shared" si="26"/>
        <v/>
      </c>
      <c r="G487" s="282"/>
      <c r="H487" s="280"/>
      <c r="I487" s="280"/>
      <c r="J487" s="280"/>
    </row>
    <row r="488" spans="1:10" ht="14.4" x14ac:dyDescent="0.3">
      <c r="A488" s="290" t="str">
        <f t="shared" si="25"/>
        <v>4/2001</v>
      </c>
      <c r="B488" s="279" t="s">
        <v>611</v>
      </c>
      <c r="C488" s="294"/>
      <c r="D488" s="279">
        <f t="shared" si="16"/>
        <v>28</v>
      </c>
      <c r="E488" s="279">
        <f t="shared" si="17"/>
        <v>4</v>
      </c>
      <c r="F488" s="281" t="str">
        <f t="shared" si="26"/>
        <v/>
      </c>
      <c r="G488" s="282"/>
      <c r="H488" s="280"/>
      <c r="I488" s="280"/>
      <c r="J488" s="280"/>
    </row>
    <row r="489" spans="1:10" ht="14.4" x14ac:dyDescent="0.3">
      <c r="A489" s="290" t="str">
        <f t="shared" si="25"/>
        <v>4/2001</v>
      </c>
      <c r="B489" s="279" t="s">
        <v>612</v>
      </c>
      <c r="C489" s="294"/>
      <c r="D489" s="279">
        <f t="shared" si="16"/>
        <v>29</v>
      </c>
      <c r="E489" s="279">
        <f t="shared" si="17"/>
        <v>4</v>
      </c>
      <c r="F489" s="281" t="str">
        <f t="shared" si="26"/>
        <v/>
      </c>
      <c r="G489" s="282"/>
      <c r="H489" s="280"/>
      <c r="I489" s="280"/>
      <c r="J489" s="280"/>
    </row>
    <row r="490" spans="1:10" ht="14.4" x14ac:dyDescent="0.3">
      <c r="A490" s="290" t="str">
        <f t="shared" si="25"/>
        <v>4/2001</v>
      </c>
      <c r="B490" s="279" t="s">
        <v>613</v>
      </c>
      <c r="C490" s="294">
        <v>812</v>
      </c>
      <c r="D490" s="279">
        <f t="shared" si="16"/>
        <v>30</v>
      </c>
      <c r="E490" s="279">
        <f t="shared" si="17"/>
        <v>4</v>
      </c>
      <c r="F490" s="281">
        <f t="shared" si="26"/>
        <v>8.1199999999999994E-2</v>
      </c>
      <c r="G490" s="282"/>
      <c r="H490" s="280"/>
      <c r="I490" s="280"/>
      <c r="J490" s="280"/>
    </row>
    <row r="491" spans="1:10" ht="14.4" x14ac:dyDescent="0.3">
      <c r="A491" s="290" t="str">
        <f t="shared" si="25"/>
        <v>5/2001</v>
      </c>
      <c r="B491" s="279" t="s">
        <v>614</v>
      </c>
      <c r="C491" s="294">
        <v>824</v>
      </c>
      <c r="D491" s="279">
        <f t="shared" si="16"/>
        <v>1</v>
      </c>
      <c r="E491" s="279">
        <f t="shared" si="17"/>
        <v>5</v>
      </c>
      <c r="F491" s="281" t="str">
        <f t="shared" si="26"/>
        <v/>
      </c>
      <c r="G491" s="282"/>
      <c r="H491" s="280"/>
      <c r="I491" s="280"/>
      <c r="J491" s="280"/>
    </row>
    <row r="492" spans="1:10" ht="14.4" x14ac:dyDescent="0.3">
      <c r="A492" s="290" t="str">
        <f t="shared" si="25"/>
        <v>5/2001</v>
      </c>
      <c r="B492" s="279" t="s">
        <v>615</v>
      </c>
      <c r="C492" s="294">
        <v>840</v>
      </c>
      <c r="D492" s="279">
        <f t="shared" si="16"/>
        <v>2</v>
      </c>
      <c r="E492" s="279">
        <f t="shared" si="17"/>
        <v>5</v>
      </c>
      <c r="F492" s="281" t="str">
        <f t="shared" si="26"/>
        <v/>
      </c>
      <c r="G492" s="282"/>
      <c r="H492" s="280"/>
      <c r="I492" s="280"/>
      <c r="J492" s="280"/>
    </row>
    <row r="493" spans="1:10" ht="14.4" x14ac:dyDescent="0.3">
      <c r="A493" s="290" t="str">
        <f t="shared" si="25"/>
        <v>5/2001</v>
      </c>
      <c r="B493" s="279" t="s">
        <v>616</v>
      </c>
      <c r="C493" s="294">
        <v>835</v>
      </c>
      <c r="D493" s="279">
        <f t="shared" si="16"/>
        <v>3</v>
      </c>
      <c r="E493" s="279">
        <f t="shared" si="17"/>
        <v>5</v>
      </c>
      <c r="F493" s="281" t="str">
        <f t="shared" si="26"/>
        <v/>
      </c>
      <c r="G493" s="282"/>
      <c r="H493" s="280"/>
      <c r="I493" s="280"/>
      <c r="J493" s="280"/>
    </row>
    <row r="494" spans="1:10" ht="14.4" x14ac:dyDescent="0.3">
      <c r="A494" s="290" t="str">
        <f t="shared" si="25"/>
        <v>5/2001</v>
      </c>
      <c r="B494" s="279" t="s">
        <v>617</v>
      </c>
      <c r="C494" s="294">
        <v>818</v>
      </c>
      <c r="D494" s="279">
        <f t="shared" si="16"/>
        <v>4</v>
      </c>
      <c r="E494" s="279">
        <f t="shared" si="17"/>
        <v>5</v>
      </c>
      <c r="F494" s="281" t="str">
        <f t="shared" si="26"/>
        <v/>
      </c>
      <c r="G494" s="282"/>
      <c r="H494" s="280"/>
      <c r="I494" s="280"/>
      <c r="J494" s="280"/>
    </row>
    <row r="495" spans="1:10" ht="14.4" x14ac:dyDescent="0.3">
      <c r="A495" s="290" t="str">
        <f t="shared" si="25"/>
        <v>5/2001</v>
      </c>
      <c r="B495" s="279" t="s">
        <v>618</v>
      </c>
      <c r="C495" s="294"/>
      <c r="D495" s="279">
        <f t="shared" si="16"/>
        <v>5</v>
      </c>
      <c r="E495" s="279">
        <f t="shared" si="17"/>
        <v>5</v>
      </c>
      <c r="F495" s="281" t="str">
        <f t="shared" si="26"/>
        <v/>
      </c>
      <c r="G495" s="282"/>
      <c r="H495" s="280"/>
      <c r="I495" s="280"/>
      <c r="J495" s="280"/>
    </row>
    <row r="496" spans="1:10" ht="14.4" x14ac:dyDescent="0.3">
      <c r="A496" s="290" t="str">
        <f t="shared" si="25"/>
        <v>5/2001</v>
      </c>
      <c r="B496" s="279" t="s">
        <v>619</v>
      </c>
      <c r="C496" s="294"/>
      <c r="D496" s="279">
        <f t="shared" si="16"/>
        <v>6</v>
      </c>
      <c r="E496" s="279">
        <f t="shared" si="17"/>
        <v>5</v>
      </c>
      <c r="F496" s="281" t="str">
        <f t="shared" si="26"/>
        <v/>
      </c>
      <c r="G496" s="282"/>
      <c r="H496" s="280"/>
      <c r="I496" s="280"/>
      <c r="J496" s="280"/>
    </row>
    <row r="497" spans="1:10" ht="14.4" x14ac:dyDescent="0.3">
      <c r="A497" s="290" t="str">
        <f t="shared" si="25"/>
        <v>5/2001</v>
      </c>
      <c r="B497" s="279" t="s">
        <v>620</v>
      </c>
      <c r="C497" s="294">
        <v>815</v>
      </c>
      <c r="D497" s="279">
        <f t="shared" si="16"/>
        <v>7</v>
      </c>
      <c r="E497" s="279">
        <f t="shared" si="17"/>
        <v>5</v>
      </c>
      <c r="F497" s="281" t="str">
        <f t="shared" si="26"/>
        <v/>
      </c>
      <c r="G497" s="282"/>
      <c r="H497" s="280"/>
      <c r="I497" s="280"/>
      <c r="J497" s="280"/>
    </row>
    <row r="498" spans="1:10" ht="14.4" x14ac:dyDescent="0.3">
      <c r="A498" s="290" t="str">
        <f t="shared" si="25"/>
        <v>5/2001</v>
      </c>
      <c r="B498" s="279" t="s">
        <v>621</v>
      </c>
      <c r="C498" s="294">
        <v>821</v>
      </c>
      <c r="D498" s="279">
        <f t="shared" si="16"/>
        <v>8</v>
      </c>
      <c r="E498" s="279">
        <f t="shared" si="17"/>
        <v>5</v>
      </c>
      <c r="F498" s="281" t="str">
        <f t="shared" si="26"/>
        <v/>
      </c>
      <c r="G498" s="282"/>
      <c r="H498" s="280"/>
      <c r="I498" s="280"/>
      <c r="J498" s="280"/>
    </row>
    <row r="499" spans="1:10" ht="14.4" x14ac:dyDescent="0.3">
      <c r="A499" s="290" t="str">
        <f t="shared" si="25"/>
        <v>5/2001</v>
      </c>
      <c r="B499" s="279" t="s">
        <v>622</v>
      </c>
      <c r="C499" s="294">
        <v>835</v>
      </c>
      <c r="D499" s="279">
        <f t="shared" si="16"/>
        <v>9</v>
      </c>
      <c r="E499" s="279">
        <f t="shared" si="17"/>
        <v>5</v>
      </c>
      <c r="F499" s="281" t="str">
        <f t="shared" si="26"/>
        <v/>
      </c>
      <c r="G499" s="282"/>
      <c r="H499" s="280"/>
      <c r="I499" s="280"/>
      <c r="J499" s="280"/>
    </row>
    <row r="500" spans="1:10" ht="14.4" x14ac:dyDescent="0.3">
      <c r="A500" s="290" t="str">
        <f t="shared" si="25"/>
        <v>5/2001</v>
      </c>
      <c r="B500" s="279" t="s">
        <v>623</v>
      </c>
      <c r="C500" s="294">
        <v>830</v>
      </c>
      <c r="D500" s="279">
        <f t="shared" si="16"/>
        <v>10</v>
      </c>
      <c r="E500" s="279">
        <f t="shared" si="17"/>
        <v>5</v>
      </c>
      <c r="F500" s="281" t="str">
        <f t="shared" si="26"/>
        <v/>
      </c>
      <c r="G500" s="282"/>
      <c r="H500" s="280"/>
      <c r="I500" s="280"/>
      <c r="J500" s="280"/>
    </row>
    <row r="501" spans="1:10" ht="14.4" x14ac:dyDescent="0.3">
      <c r="A501" s="290" t="str">
        <f t="shared" si="25"/>
        <v>5/2001</v>
      </c>
      <c r="B501" s="279" t="s">
        <v>624</v>
      </c>
      <c r="C501" s="294">
        <v>838</v>
      </c>
      <c r="D501" s="279">
        <f t="shared" si="16"/>
        <v>11</v>
      </c>
      <c r="E501" s="279">
        <f t="shared" si="17"/>
        <v>5</v>
      </c>
      <c r="F501" s="281" t="str">
        <f t="shared" si="26"/>
        <v/>
      </c>
      <c r="G501" s="282"/>
      <c r="H501" s="280"/>
      <c r="I501" s="280"/>
      <c r="J501" s="280"/>
    </row>
    <row r="502" spans="1:10" ht="14.4" x14ac:dyDescent="0.3">
      <c r="A502" s="290" t="str">
        <f t="shared" si="25"/>
        <v>5/2001</v>
      </c>
      <c r="B502" s="279" t="s">
        <v>625</v>
      </c>
      <c r="C502" s="294"/>
      <c r="D502" s="279">
        <f t="shared" si="16"/>
        <v>12</v>
      </c>
      <c r="E502" s="279">
        <f t="shared" si="17"/>
        <v>5</v>
      </c>
      <c r="F502" s="281" t="str">
        <f t="shared" si="26"/>
        <v/>
      </c>
      <c r="G502" s="282"/>
      <c r="H502" s="280"/>
      <c r="I502" s="280"/>
      <c r="J502" s="280"/>
    </row>
    <row r="503" spans="1:10" ht="14.4" x14ac:dyDescent="0.3">
      <c r="A503" s="290" t="str">
        <f t="shared" si="25"/>
        <v>5/2001</v>
      </c>
      <c r="B503" s="279" t="s">
        <v>626</v>
      </c>
      <c r="C503" s="294"/>
      <c r="D503" s="279">
        <f t="shared" si="16"/>
        <v>13</v>
      </c>
      <c r="E503" s="279">
        <f t="shared" si="17"/>
        <v>5</v>
      </c>
      <c r="F503" s="281" t="str">
        <f t="shared" si="26"/>
        <v/>
      </c>
      <c r="G503" s="282"/>
      <c r="H503" s="280"/>
      <c r="I503" s="280"/>
      <c r="J503" s="280"/>
    </row>
    <row r="504" spans="1:10" ht="14.4" x14ac:dyDescent="0.3">
      <c r="A504" s="290" t="str">
        <f t="shared" si="25"/>
        <v>5/2001</v>
      </c>
      <c r="B504" s="279" t="s">
        <v>627</v>
      </c>
      <c r="C504" s="294">
        <v>857</v>
      </c>
      <c r="D504" s="279">
        <f t="shared" si="16"/>
        <v>14</v>
      </c>
      <c r="E504" s="279">
        <f t="shared" si="17"/>
        <v>5</v>
      </c>
      <c r="F504" s="281" t="str">
        <f t="shared" si="26"/>
        <v/>
      </c>
      <c r="G504" s="282"/>
      <c r="H504" s="280"/>
      <c r="I504" s="280"/>
      <c r="J504" s="280"/>
    </row>
    <row r="505" spans="1:10" ht="14.4" x14ac:dyDescent="0.3">
      <c r="A505" s="290" t="str">
        <f t="shared" si="25"/>
        <v>5/2001</v>
      </c>
      <c r="B505" s="279" t="s">
        <v>628</v>
      </c>
      <c r="C505" s="294">
        <v>855</v>
      </c>
      <c r="D505" s="279">
        <f t="shared" si="16"/>
        <v>15</v>
      </c>
      <c r="E505" s="279">
        <f t="shared" si="17"/>
        <v>5</v>
      </c>
      <c r="F505" s="281" t="str">
        <f t="shared" si="26"/>
        <v/>
      </c>
      <c r="G505" s="282"/>
      <c r="H505" s="280"/>
      <c r="I505" s="280"/>
      <c r="J505" s="280"/>
    </row>
    <row r="506" spans="1:10" ht="14.4" x14ac:dyDescent="0.3">
      <c r="A506" s="290" t="str">
        <f t="shared" si="25"/>
        <v>5/2001</v>
      </c>
      <c r="B506" s="279" t="s">
        <v>629</v>
      </c>
      <c r="C506" s="294">
        <v>837</v>
      </c>
      <c r="D506" s="279">
        <f t="shared" si="16"/>
        <v>16</v>
      </c>
      <c r="E506" s="279">
        <f t="shared" si="17"/>
        <v>5</v>
      </c>
      <c r="F506" s="281" t="str">
        <f t="shared" si="26"/>
        <v/>
      </c>
      <c r="G506" s="282"/>
      <c r="H506" s="280"/>
      <c r="I506" s="280"/>
      <c r="J506" s="280"/>
    </row>
    <row r="507" spans="1:10" ht="14.4" x14ac:dyDescent="0.3">
      <c r="A507" s="290" t="str">
        <f t="shared" si="25"/>
        <v>5/2001</v>
      </c>
      <c r="B507" s="279" t="s">
        <v>630</v>
      </c>
      <c r="C507" s="294">
        <v>824</v>
      </c>
      <c r="D507" s="279">
        <f t="shared" si="16"/>
        <v>17</v>
      </c>
      <c r="E507" s="279">
        <f t="shared" si="17"/>
        <v>5</v>
      </c>
      <c r="F507" s="281" t="str">
        <f t="shared" si="26"/>
        <v/>
      </c>
      <c r="G507" s="282"/>
      <c r="H507" s="280"/>
      <c r="I507" s="280"/>
      <c r="J507" s="280"/>
    </row>
    <row r="508" spans="1:10" ht="14.4" x14ac:dyDescent="0.3">
      <c r="A508" s="290" t="str">
        <f t="shared" si="25"/>
        <v>5/2001</v>
      </c>
      <c r="B508" s="279" t="s">
        <v>631</v>
      </c>
      <c r="C508" s="294">
        <v>812</v>
      </c>
      <c r="D508" s="279">
        <f t="shared" si="16"/>
        <v>18</v>
      </c>
      <c r="E508" s="279">
        <f t="shared" si="17"/>
        <v>5</v>
      </c>
      <c r="F508" s="281" t="str">
        <f t="shared" si="26"/>
        <v/>
      </c>
      <c r="G508" s="282"/>
      <c r="H508" s="280"/>
      <c r="I508" s="280"/>
      <c r="J508" s="280"/>
    </row>
    <row r="509" spans="1:10" ht="14.4" x14ac:dyDescent="0.3">
      <c r="A509" s="290" t="str">
        <f t="shared" si="25"/>
        <v>5/2001</v>
      </c>
      <c r="B509" s="279" t="s">
        <v>632</v>
      </c>
      <c r="C509" s="294"/>
      <c r="D509" s="279">
        <f t="shared" si="16"/>
        <v>19</v>
      </c>
      <c r="E509" s="279">
        <f t="shared" si="17"/>
        <v>5</v>
      </c>
      <c r="F509" s="281" t="str">
        <f t="shared" si="26"/>
        <v/>
      </c>
      <c r="G509" s="282"/>
      <c r="H509" s="280"/>
      <c r="I509" s="280"/>
      <c r="J509" s="280"/>
    </row>
    <row r="510" spans="1:10" ht="14.4" x14ac:dyDescent="0.3">
      <c r="A510" s="290" t="str">
        <f t="shared" si="25"/>
        <v>5/2001</v>
      </c>
      <c r="B510" s="279" t="s">
        <v>633</v>
      </c>
      <c r="C510" s="294"/>
      <c r="D510" s="279">
        <f t="shared" si="16"/>
        <v>20</v>
      </c>
      <c r="E510" s="279">
        <f t="shared" si="17"/>
        <v>5</v>
      </c>
      <c r="F510" s="281" t="str">
        <f t="shared" si="26"/>
        <v/>
      </c>
      <c r="G510" s="282"/>
      <c r="H510" s="280"/>
      <c r="I510" s="280"/>
      <c r="J510" s="280"/>
    </row>
    <row r="511" spans="1:10" ht="14.4" x14ac:dyDescent="0.3">
      <c r="A511" s="290" t="str">
        <f t="shared" si="25"/>
        <v>5/2001</v>
      </c>
      <c r="B511" s="279" t="s">
        <v>634</v>
      </c>
      <c r="C511" s="294">
        <v>821</v>
      </c>
      <c r="D511" s="279">
        <f t="shared" si="16"/>
        <v>21</v>
      </c>
      <c r="E511" s="279">
        <f t="shared" si="17"/>
        <v>5</v>
      </c>
      <c r="F511" s="281" t="str">
        <f t="shared" si="26"/>
        <v/>
      </c>
      <c r="G511" s="282"/>
      <c r="H511" s="280"/>
      <c r="I511" s="280"/>
      <c r="J511" s="280"/>
    </row>
    <row r="512" spans="1:10" ht="14.4" x14ac:dyDescent="0.3">
      <c r="A512" s="290" t="str">
        <f t="shared" si="25"/>
        <v>5/2001</v>
      </c>
      <c r="B512" s="279" t="s">
        <v>635</v>
      </c>
      <c r="C512" s="294">
        <v>820</v>
      </c>
      <c r="D512" s="279">
        <f t="shared" si="16"/>
        <v>22</v>
      </c>
      <c r="E512" s="279">
        <f t="shared" si="17"/>
        <v>5</v>
      </c>
      <c r="F512" s="281" t="str">
        <f t="shared" si="26"/>
        <v/>
      </c>
      <c r="G512" s="282"/>
      <c r="H512" s="280"/>
      <c r="I512" s="280"/>
      <c r="J512" s="280"/>
    </row>
    <row r="513" spans="1:10" ht="14.4" x14ac:dyDescent="0.3">
      <c r="A513" s="290" t="str">
        <f t="shared" si="25"/>
        <v>5/2001</v>
      </c>
      <c r="B513" s="279" t="s">
        <v>636</v>
      </c>
      <c r="C513" s="294">
        <v>830</v>
      </c>
      <c r="D513" s="279">
        <f t="shared" si="16"/>
        <v>23</v>
      </c>
      <c r="E513" s="279">
        <f t="shared" si="17"/>
        <v>5</v>
      </c>
      <c r="F513" s="281" t="str">
        <f t="shared" si="26"/>
        <v/>
      </c>
      <c r="G513" s="282"/>
      <c r="H513" s="280"/>
      <c r="I513" s="280"/>
      <c r="J513" s="280"/>
    </row>
    <row r="514" spans="1:10" ht="14.4" x14ac:dyDescent="0.3">
      <c r="A514" s="290" t="str">
        <f t="shared" si="25"/>
        <v>5/2001</v>
      </c>
      <c r="B514" s="279" t="s">
        <v>637</v>
      </c>
      <c r="C514" s="294">
        <v>840</v>
      </c>
      <c r="D514" s="279">
        <f t="shared" si="16"/>
        <v>24</v>
      </c>
      <c r="E514" s="279">
        <f t="shared" si="17"/>
        <v>5</v>
      </c>
      <c r="F514" s="281" t="str">
        <f t="shared" si="26"/>
        <v/>
      </c>
      <c r="G514" s="282"/>
      <c r="H514" s="280"/>
      <c r="I514" s="280"/>
      <c r="J514" s="280"/>
    </row>
    <row r="515" spans="1:10" ht="14.4" x14ac:dyDescent="0.3">
      <c r="A515" s="290" t="str">
        <f t="shared" si="25"/>
        <v>5/2001</v>
      </c>
      <c r="B515" s="279" t="s">
        <v>638</v>
      </c>
      <c r="C515" s="294">
        <v>854</v>
      </c>
      <c r="D515" s="279">
        <f t="shared" ref="D515:D769" si="27">DAY(B515)</f>
        <v>25</v>
      </c>
      <c r="E515" s="279">
        <f t="shared" ref="E515:E769" si="28">MONTH(B515)</f>
        <v>5</v>
      </c>
      <c r="F515" s="281" t="str">
        <f t="shared" si="26"/>
        <v/>
      </c>
      <c r="G515" s="282"/>
      <c r="H515" s="280"/>
      <c r="I515" s="280"/>
      <c r="J515" s="280"/>
    </row>
    <row r="516" spans="1:10" ht="14.4" x14ac:dyDescent="0.3">
      <c r="A516" s="290" t="str">
        <f t="shared" si="25"/>
        <v>5/2001</v>
      </c>
      <c r="B516" s="279" t="s">
        <v>639</v>
      </c>
      <c r="C516" s="294"/>
      <c r="D516" s="279">
        <f t="shared" si="27"/>
        <v>26</v>
      </c>
      <c r="E516" s="279">
        <f t="shared" si="28"/>
        <v>5</v>
      </c>
      <c r="F516" s="281" t="str">
        <f t="shared" si="26"/>
        <v/>
      </c>
      <c r="G516" s="282"/>
      <c r="H516" s="280"/>
      <c r="I516" s="280"/>
      <c r="J516" s="280"/>
    </row>
    <row r="517" spans="1:10" ht="14.4" x14ac:dyDescent="0.3">
      <c r="A517" s="290" t="str">
        <f t="shared" si="25"/>
        <v>5/2001</v>
      </c>
      <c r="B517" s="279" t="s">
        <v>640</v>
      </c>
      <c r="C517" s="294"/>
      <c r="D517" s="279">
        <f t="shared" si="27"/>
        <v>27</v>
      </c>
      <c r="E517" s="279">
        <f t="shared" si="28"/>
        <v>5</v>
      </c>
      <c r="F517" s="281" t="str">
        <f t="shared" si="26"/>
        <v/>
      </c>
      <c r="G517" s="282"/>
      <c r="H517" s="280"/>
      <c r="I517" s="280"/>
      <c r="J517" s="280"/>
    </row>
    <row r="518" spans="1:10" ht="14.4" x14ac:dyDescent="0.3">
      <c r="A518" s="290" t="str">
        <f t="shared" ref="A518:A581" si="29">CONCATENATE(MONTH(B518),"/",YEAR(B518))</f>
        <v>5/2001</v>
      </c>
      <c r="B518" s="279" t="s">
        <v>641</v>
      </c>
      <c r="C518" s="294"/>
      <c r="D518" s="279">
        <f t="shared" si="27"/>
        <v>28</v>
      </c>
      <c r="E518" s="279">
        <f t="shared" si="28"/>
        <v>5</v>
      </c>
      <c r="F518" s="281" t="str">
        <f t="shared" si="26"/>
        <v/>
      </c>
      <c r="G518" s="282"/>
      <c r="H518" s="280"/>
      <c r="I518" s="280"/>
      <c r="J518" s="280"/>
    </row>
    <row r="519" spans="1:10" ht="14.4" x14ac:dyDescent="0.3">
      <c r="A519" s="290" t="str">
        <f t="shared" si="29"/>
        <v>5/2001</v>
      </c>
      <c r="B519" s="279" t="s">
        <v>642</v>
      </c>
      <c r="C519" s="294">
        <v>858</v>
      </c>
      <c r="D519" s="279">
        <f t="shared" si="27"/>
        <v>29</v>
      </c>
      <c r="E519" s="279">
        <f t="shared" si="28"/>
        <v>5</v>
      </c>
      <c r="F519" s="281" t="str">
        <f t="shared" si="26"/>
        <v/>
      </c>
      <c r="G519" s="282"/>
      <c r="H519" s="280"/>
      <c r="I519" s="280"/>
      <c r="J519" s="280"/>
    </row>
    <row r="520" spans="1:10" ht="14.4" x14ac:dyDescent="0.3">
      <c r="A520" s="290" t="str">
        <f t="shared" si="29"/>
        <v>5/2001</v>
      </c>
      <c r="B520" s="279" t="s">
        <v>643</v>
      </c>
      <c r="C520" s="294">
        <v>867</v>
      </c>
      <c r="D520" s="279">
        <f t="shared" si="27"/>
        <v>30</v>
      </c>
      <c r="E520" s="279">
        <f t="shared" si="28"/>
        <v>5</v>
      </c>
      <c r="F520" s="281" t="str">
        <f t="shared" si="26"/>
        <v/>
      </c>
      <c r="G520" s="282"/>
      <c r="H520" s="280"/>
      <c r="I520" s="280"/>
      <c r="J520" s="280"/>
    </row>
    <row r="521" spans="1:10" ht="14.4" x14ac:dyDescent="0.3">
      <c r="A521" s="290" t="str">
        <f t="shared" si="29"/>
        <v>5/2001</v>
      </c>
      <c r="B521" s="279" t="s">
        <v>644</v>
      </c>
      <c r="C521" s="294">
        <v>858</v>
      </c>
      <c r="D521" s="279">
        <f t="shared" si="27"/>
        <v>31</v>
      </c>
      <c r="E521" s="279">
        <f t="shared" si="28"/>
        <v>5</v>
      </c>
      <c r="F521" s="281">
        <f t="shared" si="26"/>
        <v>8.5800000000000001E-2</v>
      </c>
      <c r="G521" s="282"/>
      <c r="H521" s="280"/>
      <c r="I521" s="280"/>
      <c r="J521" s="280"/>
    </row>
    <row r="522" spans="1:10" ht="14.4" x14ac:dyDescent="0.3">
      <c r="A522" s="290" t="str">
        <f t="shared" si="29"/>
        <v>6/2001</v>
      </c>
      <c r="B522" s="279" t="s">
        <v>645</v>
      </c>
      <c r="C522" s="294">
        <v>864</v>
      </c>
      <c r="D522" s="279">
        <f t="shared" si="27"/>
        <v>1</v>
      </c>
      <c r="E522" s="279">
        <f t="shared" si="28"/>
        <v>6</v>
      </c>
      <c r="F522" s="281" t="str">
        <f t="shared" si="26"/>
        <v/>
      </c>
      <c r="G522" s="282"/>
      <c r="H522" s="280"/>
      <c r="I522" s="280"/>
      <c r="J522" s="280"/>
    </row>
    <row r="523" spans="1:10" ht="14.4" x14ac:dyDescent="0.3">
      <c r="A523" s="290" t="str">
        <f t="shared" si="29"/>
        <v>6/2001</v>
      </c>
      <c r="B523" s="279" t="s">
        <v>646</v>
      </c>
      <c r="C523" s="294"/>
      <c r="D523" s="279">
        <f t="shared" si="27"/>
        <v>2</v>
      </c>
      <c r="E523" s="279">
        <f t="shared" si="28"/>
        <v>6</v>
      </c>
      <c r="F523" s="281" t="str">
        <f t="shared" si="26"/>
        <v/>
      </c>
      <c r="G523" s="282"/>
      <c r="H523" s="280"/>
      <c r="I523" s="280"/>
      <c r="J523" s="280"/>
    </row>
    <row r="524" spans="1:10" ht="14.4" x14ac:dyDescent="0.3">
      <c r="A524" s="290" t="str">
        <f t="shared" si="29"/>
        <v>6/2001</v>
      </c>
      <c r="B524" s="279" t="s">
        <v>647</v>
      </c>
      <c r="C524" s="294"/>
      <c r="D524" s="279">
        <f t="shared" si="27"/>
        <v>3</v>
      </c>
      <c r="E524" s="279">
        <f t="shared" si="28"/>
        <v>6</v>
      </c>
      <c r="F524" s="281" t="str">
        <f t="shared" si="26"/>
        <v/>
      </c>
      <c r="G524" s="282"/>
      <c r="H524" s="280"/>
      <c r="I524" s="280"/>
      <c r="J524" s="280"/>
    </row>
    <row r="525" spans="1:10" ht="14.4" x14ac:dyDescent="0.3">
      <c r="A525" s="290" t="str">
        <f t="shared" si="29"/>
        <v>6/2001</v>
      </c>
      <c r="B525" s="279" t="s">
        <v>648</v>
      </c>
      <c r="C525" s="294">
        <v>830</v>
      </c>
      <c r="D525" s="279">
        <f t="shared" si="27"/>
        <v>4</v>
      </c>
      <c r="E525" s="279">
        <f t="shared" si="28"/>
        <v>6</v>
      </c>
      <c r="F525" s="281" t="str">
        <f t="shared" ref="F525:F588" si="30">IF(D525=(D526-1),"",IF(AND(C525="",C524="",C523=""),C522/10000,(IF(AND(C525="",C524=""),C523/10000,IF(C525="",C524/10000,C525/10000)))))</f>
        <v/>
      </c>
      <c r="G525" s="282"/>
      <c r="H525" s="280"/>
      <c r="I525" s="280"/>
      <c r="J525" s="280"/>
    </row>
    <row r="526" spans="1:10" ht="14.4" x14ac:dyDescent="0.3">
      <c r="A526" s="290" t="str">
        <f t="shared" si="29"/>
        <v>6/2001</v>
      </c>
      <c r="B526" s="279" t="s">
        <v>649</v>
      </c>
      <c r="C526" s="294">
        <v>820</v>
      </c>
      <c r="D526" s="279">
        <f t="shared" si="27"/>
        <v>5</v>
      </c>
      <c r="E526" s="279">
        <f t="shared" si="28"/>
        <v>6</v>
      </c>
      <c r="F526" s="281" t="str">
        <f t="shared" si="30"/>
        <v/>
      </c>
      <c r="G526" s="282"/>
      <c r="H526" s="280"/>
      <c r="I526" s="280"/>
      <c r="J526" s="280"/>
    </row>
    <row r="527" spans="1:10" ht="14.4" x14ac:dyDescent="0.3">
      <c r="A527" s="290" t="str">
        <f t="shared" si="29"/>
        <v>6/2001</v>
      </c>
      <c r="B527" s="279" t="s">
        <v>650</v>
      </c>
      <c r="C527" s="294">
        <v>820</v>
      </c>
      <c r="D527" s="279">
        <f t="shared" si="27"/>
        <v>6</v>
      </c>
      <c r="E527" s="279">
        <f t="shared" si="28"/>
        <v>6</v>
      </c>
      <c r="F527" s="281" t="str">
        <f t="shared" si="30"/>
        <v/>
      </c>
      <c r="G527" s="282"/>
      <c r="H527" s="280"/>
      <c r="I527" s="280"/>
      <c r="J527" s="280"/>
    </row>
    <row r="528" spans="1:10" ht="14.4" x14ac:dyDescent="0.3">
      <c r="A528" s="290" t="str">
        <f t="shared" si="29"/>
        <v>6/2001</v>
      </c>
      <c r="B528" s="279" t="s">
        <v>651</v>
      </c>
      <c r="C528" s="294">
        <v>816</v>
      </c>
      <c r="D528" s="279">
        <f t="shared" si="27"/>
        <v>7</v>
      </c>
      <c r="E528" s="279">
        <f t="shared" si="28"/>
        <v>6</v>
      </c>
      <c r="F528" s="281" t="str">
        <f t="shared" si="30"/>
        <v/>
      </c>
      <c r="G528" s="282"/>
      <c r="H528" s="280"/>
      <c r="I528" s="280"/>
      <c r="J528" s="280"/>
    </row>
    <row r="529" spans="1:10" ht="14.4" x14ac:dyDescent="0.3">
      <c r="A529" s="290" t="str">
        <f t="shared" si="29"/>
        <v>6/2001</v>
      </c>
      <c r="B529" s="279" t="s">
        <v>652</v>
      </c>
      <c r="C529" s="294">
        <v>797</v>
      </c>
      <c r="D529" s="279">
        <f t="shared" si="27"/>
        <v>8</v>
      </c>
      <c r="E529" s="279">
        <f t="shared" si="28"/>
        <v>6</v>
      </c>
      <c r="F529" s="281" t="str">
        <f t="shared" si="30"/>
        <v/>
      </c>
      <c r="G529" s="282"/>
      <c r="H529" s="280"/>
      <c r="I529" s="280"/>
      <c r="J529" s="280"/>
    </row>
    <row r="530" spans="1:10" ht="14.4" x14ac:dyDescent="0.3">
      <c r="A530" s="290" t="str">
        <f t="shared" si="29"/>
        <v>6/2001</v>
      </c>
      <c r="B530" s="279" t="s">
        <v>653</v>
      </c>
      <c r="C530" s="294"/>
      <c r="D530" s="279">
        <f t="shared" si="27"/>
        <v>9</v>
      </c>
      <c r="E530" s="279">
        <f t="shared" si="28"/>
        <v>6</v>
      </c>
      <c r="F530" s="281" t="str">
        <f t="shared" si="30"/>
        <v/>
      </c>
      <c r="G530" s="282"/>
      <c r="H530" s="280"/>
      <c r="I530" s="280"/>
      <c r="J530" s="280"/>
    </row>
    <row r="531" spans="1:10" ht="14.4" x14ac:dyDescent="0.3">
      <c r="A531" s="290" t="str">
        <f t="shared" si="29"/>
        <v>6/2001</v>
      </c>
      <c r="B531" s="279" t="s">
        <v>654</v>
      </c>
      <c r="C531" s="294"/>
      <c r="D531" s="279">
        <f t="shared" si="27"/>
        <v>10</v>
      </c>
      <c r="E531" s="279">
        <f t="shared" si="28"/>
        <v>6</v>
      </c>
      <c r="F531" s="281" t="str">
        <f t="shared" si="30"/>
        <v/>
      </c>
      <c r="G531" s="282"/>
      <c r="H531" s="280"/>
      <c r="I531" s="280"/>
      <c r="J531" s="280"/>
    </row>
    <row r="532" spans="1:10" ht="14.4" x14ac:dyDescent="0.3">
      <c r="A532" s="290" t="str">
        <f t="shared" si="29"/>
        <v>6/2001</v>
      </c>
      <c r="B532" s="279" t="s">
        <v>655</v>
      </c>
      <c r="C532" s="294">
        <v>793</v>
      </c>
      <c r="D532" s="279">
        <f t="shared" si="27"/>
        <v>11</v>
      </c>
      <c r="E532" s="279">
        <f t="shared" si="28"/>
        <v>6</v>
      </c>
      <c r="F532" s="281" t="str">
        <f t="shared" si="30"/>
        <v/>
      </c>
      <c r="G532" s="282"/>
      <c r="H532" s="280"/>
      <c r="I532" s="280"/>
      <c r="J532" s="280"/>
    </row>
    <row r="533" spans="1:10" ht="14.4" x14ac:dyDescent="0.3">
      <c r="A533" s="290" t="str">
        <f t="shared" si="29"/>
        <v>6/2001</v>
      </c>
      <c r="B533" s="279" t="s">
        <v>656</v>
      </c>
      <c r="C533" s="294">
        <v>802</v>
      </c>
      <c r="D533" s="279">
        <f t="shared" si="27"/>
        <v>12</v>
      </c>
      <c r="E533" s="279">
        <f t="shared" si="28"/>
        <v>6</v>
      </c>
      <c r="F533" s="281" t="str">
        <f t="shared" si="30"/>
        <v/>
      </c>
      <c r="G533" s="282"/>
      <c r="H533" s="280"/>
      <c r="I533" s="280"/>
      <c r="J533" s="280"/>
    </row>
    <row r="534" spans="1:10" ht="14.4" x14ac:dyDescent="0.3">
      <c r="A534" s="290" t="str">
        <f t="shared" si="29"/>
        <v>6/2001</v>
      </c>
      <c r="B534" s="279" t="s">
        <v>657</v>
      </c>
      <c r="C534" s="294">
        <v>821</v>
      </c>
      <c r="D534" s="279">
        <f t="shared" si="27"/>
        <v>13</v>
      </c>
      <c r="E534" s="279">
        <f t="shared" si="28"/>
        <v>6</v>
      </c>
      <c r="F534" s="281" t="str">
        <f t="shared" si="30"/>
        <v/>
      </c>
      <c r="G534" s="282"/>
      <c r="H534" s="280"/>
      <c r="I534" s="280"/>
      <c r="J534" s="280"/>
    </row>
    <row r="535" spans="1:10" ht="14.4" x14ac:dyDescent="0.3">
      <c r="A535" s="290" t="str">
        <f t="shared" si="29"/>
        <v>6/2001</v>
      </c>
      <c r="B535" s="279" t="s">
        <v>658</v>
      </c>
      <c r="C535" s="294">
        <v>850</v>
      </c>
      <c r="D535" s="279">
        <f t="shared" si="27"/>
        <v>14</v>
      </c>
      <c r="E535" s="279">
        <f t="shared" si="28"/>
        <v>6</v>
      </c>
      <c r="F535" s="281" t="str">
        <f t="shared" si="30"/>
        <v/>
      </c>
      <c r="G535" s="282"/>
      <c r="H535" s="280"/>
      <c r="I535" s="280"/>
      <c r="J535" s="280"/>
    </row>
    <row r="536" spans="1:10" ht="14.4" x14ac:dyDescent="0.3">
      <c r="A536" s="290" t="str">
        <f t="shared" si="29"/>
        <v>6/2001</v>
      </c>
      <c r="B536" s="279" t="s">
        <v>659</v>
      </c>
      <c r="C536" s="294">
        <v>846</v>
      </c>
      <c r="D536" s="279">
        <f t="shared" si="27"/>
        <v>15</v>
      </c>
      <c r="E536" s="279">
        <f t="shared" si="28"/>
        <v>6</v>
      </c>
      <c r="F536" s="281" t="str">
        <f t="shared" si="30"/>
        <v/>
      </c>
      <c r="G536" s="282"/>
      <c r="H536" s="280"/>
      <c r="I536" s="280"/>
      <c r="J536" s="280"/>
    </row>
    <row r="537" spans="1:10" ht="14.4" x14ac:dyDescent="0.3">
      <c r="A537" s="290" t="str">
        <f t="shared" si="29"/>
        <v>6/2001</v>
      </c>
      <c r="B537" s="279" t="s">
        <v>660</v>
      </c>
      <c r="C537" s="294"/>
      <c r="D537" s="279">
        <f t="shared" si="27"/>
        <v>16</v>
      </c>
      <c r="E537" s="279">
        <f t="shared" si="28"/>
        <v>6</v>
      </c>
      <c r="F537" s="281" t="str">
        <f t="shared" si="30"/>
        <v/>
      </c>
      <c r="G537" s="282"/>
      <c r="H537" s="280"/>
      <c r="I537" s="280"/>
      <c r="J537" s="280"/>
    </row>
    <row r="538" spans="1:10" ht="14.4" x14ac:dyDescent="0.3">
      <c r="A538" s="290" t="str">
        <f t="shared" si="29"/>
        <v>6/2001</v>
      </c>
      <c r="B538" s="279" t="s">
        <v>661</v>
      </c>
      <c r="C538" s="294"/>
      <c r="D538" s="279">
        <f t="shared" si="27"/>
        <v>17</v>
      </c>
      <c r="E538" s="279">
        <f t="shared" si="28"/>
        <v>6</v>
      </c>
      <c r="F538" s="281" t="str">
        <f t="shared" si="30"/>
        <v/>
      </c>
      <c r="G538" s="282"/>
      <c r="H538" s="280"/>
      <c r="I538" s="280"/>
      <c r="J538" s="280"/>
    </row>
    <row r="539" spans="1:10" ht="14.4" x14ac:dyDescent="0.3">
      <c r="A539" s="290" t="str">
        <f t="shared" si="29"/>
        <v>6/2001</v>
      </c>
      <c r="B539" s="279" t="s">
        <v>662</v>
      </c>
      <c r="C539" s="294">
        <v>886</v>
      </c>
      <c r="D539" s="279">
        <f t="shared" si="27"/>
        <v>18</v>
      </c>
      <c r="E539" s="279">
        <f t="shared" si="28"/>
        <v>6</v>
      </c>
      <c r="F539" s="281" t="str">
        <f t="shared" si="30"/>
        <v/>
      </c>
      <c r="G539" s="282"/>
      <c r="H539" s="280"/>
      <c r="I539" s="280"/>
      <c r="J539" s="280"/>
    </row>
    <row r="540" spans="1:10" ht="14.4" x14ac:dyDescent="0.3">
      <c r="A540" s="290" t="str">
        <f t="shared" si="29"/>
        <v>6/2001</v>
      </c>
      <c r="B540" s="279" t="s">
        <v>663</v>
      </c>
      <c r="C540" s="294">
        <v>878</v>
      </c>
      <c r="D540" s="279">
        <f t="shared" si="27"/>
        <v>19</v>
      </c>
      <c r="E540" s="279">
        <f t="shared" si="28"/>
        <v>6</v>
      </c>
      <c r="F540" s="281" t="str">
        <f t="shared" si="30"/>
        <v/>
      </c>
      <c r="G540" s="282"/>
      <c r="H540" s="280"/>
      <c r="I540" s="280"/>
      <c r="J540" s="280"/>
    </row>
    <row r="541" spans="1:10" ht="14.4" x14ac:dyDescent="0.3">
      <c r="A541" s="290" t="str">
        <f t="shared" si="29"/>
        <v>6/2001</v>
      </c>
      <c r="B541" s="279" t="s">
        <v>664</v>
      </c>
      <c r="C541" s="294">
        <v>871</v>
      </c>
      <c r="D541" s="279">
        <f t="shared" si="27"/>
        <v>20</v>
      </c>
      <c r="E541" s="279">
        <f t="shared" si="28"/>
        <v>6</v>
      </c>
      <c r="F541" s="281" t="str">
        <f t="shared" si="30"/>
        <v/>
      </c>
      <c r="G541" s="282"/>
      <c r="H541" s="280"/>
      <c r="I541" s="280"/>
      <c r="J541" s="280"/>
    </row>
    <row r="542" spans="1:10" ht="14.4" x14ac:dyDescent="0.3">
      <c r="A542" s="290" t="str">
        <f t="shared" si="29"/>
        <v>6/2001</v>
      </c>
      <c r="B542" s="279" t="s">
        <v>665</v>
      </c>
      <c r="C542" s="294">
        <v>845</v>
      </c>
      <c r="D542" s="279">
        <f t="shared" si="27"/>
        <v>21</v>
      </c>
      <c r="E542" s="279">
        <f t="shared" si="28"/>
        <v>6</v>
      </c>
      <c r="F542" s="281" t="str">
        <f t="shared" si="30"/>
        <v/>
      </c>
      <c r="G542" s="282"/>
      <c r="H542" s="280"/>
      <c r="I542" s="280"/>
      <c r="J542" s="280"/>
    </row>
    <row r="543" spans="1:10" ht="14.4" x14ac:dyDescent="0.3">
      <c r="A543" s="290" t="str">
        <f t="shared" si="29"/>
        <v>6/2001</v>
      </c>
      <c r="B543" s="279" t="s">
        <v>666</v>
      </c>
      <c r="C543" s="294">
        <v>839</v>
      </c>
      <c r="D543" s="279">
        <f t="shared" si="27"/>
        <v>22</v>
      </c>
      <c r="E543" s="279">
        <f t="shared" si="28"/>
        <v>6</v>
      </c>
      <c r="F543" s="281" t="str">
        <f t="shared" si="30"/>
        <v/>
      </c>
      <c r="G543" s="282"/>
      <c r="H543" s="280"/>
      <c r="I543" s="280"/>
      <c r="J543" s="280"/>
    </row>
    <row r="544" spans="1:10" ht="14.4" x14ac:dyDescent="0.3">
      <c r="A544" s="290" t="str">
        <f t="shared" si="29"/>
        <v>6/2001</v>
      </c>
      <c r="B544" s="279" t="s">
        <v>667</v>
      </c>
      <c r="C544" s="294"/>
      <c r="D544" s="279">
        <f t="shared" si="27"/>
        <v>23</v>
      </c>
      <c r="E544" s="279">
        <f t="shared" si="28"/>
        <v>6</v>
      </c>
      <c r="F544" s="281" t="str">
        <f t="shared" si="30"/>
        <v/>
      </c>
      <c r="G544" s="282"/>
      <c r="H544" s="280"/>
      <c r="I544" s="280"/>
      <c r="J544" s="280"/>
    </row>
    <row r="545" spans="1:10" ht="14.4" x14ac:dyDescent="0.3">
      <c r="A545" s="290" t="str">
        <f t="shared" si="29"/>
        <v>6/2001</v>
      </c>
      <c r="B545" s="279" t="s">
        <v>668</v>
      </c>
      <c r="C545" s="294"/>
      <c r="D545" s="279">
        <f t="shared" si="27"/>
        <v>24</v>
      </c>
      <c r="E545" s="279">
        <f t="shared" si="28"/>
        <v>6</v>
      </c>
      <c r="F545" s="281" t="str">
        <f t="shared" si="30"/>
        <v/>
      </c>
      <c r="G545" s="282"/>
      <c r="H545" s="280"/>
      <c r="I545" s="280"/>
      <c r="J545" s="280"/>
    </row>
    <row r="546" spans="1:10" ht="14.4" x14ac:dyDescent="0.3">
      <c r="A546" s="290" t="str">
        <f t="shared" si="29"/>
        <v>6/2001</v>
      </c>
      <c r="B546" s="279" t="s">
        <v>669</v>
      </c>
      <c r="C546" s="294">
        <v>827</v>
      </c>
      <c r="D546" s="279">
        <f t="shared" si="27"/>
        <v>25</v>
      </c>
      <c r="E546" s="279">
        <f t="shared" si="28"/>
        <v>6</v>
      </c>
      <c r="F546" s="281" t="str">
        <f t="shared" si="30"/>
        <v/>
      </c>
      <c r="G546" s="282"/>
      <c r="H546" s="280"/>
      <c r="I546" s="280"/>
      <c r="J546" s="280"/>
    </row>
    <row r="547" spans="1:10" ht="14.4" x14ac:dyDescent="0.3">
      <c r="A547" s="290" t="str">
        <f t="shared" si="29"/>
        <v>6/2001</v>
      </c>
      <c r="B547" s="279" t="s">
        <v>670</v>
      </c>
      <c r="C547" s="294">
        <v>835</v>
      </c>
      <c r="D547" s="279">
        <f t="shared" si="27"/>
        <v>26</v>
      </c>
      <c r="E547" s="279">
        <f t="shared" si="28"/>
        <v>6</v>
      </c>
      <c r="F547" s="281" t="str">
        <f t="shared" si="30"/>
        <v/>
      </c>
      <c r="G547" s="282"/>
      <c r="H547" s="280"/>
      <c r="I547" s="280"/>
      <c r="J547" s="280"/>
    </row>
    <row r="548" spans="1:10" ht="14.4" x14ac:dyDescent="0.3">
      <c r="A548" s="290" t="str">
        <f t="shared" si="29"/>
        <v>6/2001</v>
      </c>
      <c r="B548" s="279" t="s">
        <v>671</v>
      </c>
      <c r="C548" s="294">
        <v>846</v>
      </c>
      <c r="D548" s="279">
        <f t="shared" si="27"/>
        <v>27</v>
      </c>
      <c r="E548" s="279">
        <f t="shared" si="28"/>
        <v>6</v>
      </c>
      <c r="F548" s="281" t="str">
        <f t="shared" si="30"/>
        <v/>
      </c>
      <c r="G548" s="282"/>
      <c r="H548" s="280"/>
      <c r="I548" s="280"/>
      <c r="J548" s="280"/>
    </row>
    <row r="549" spans="1:10" ht="14.4" x14ac:dyDescent="0.3">
      <c r="A549" s="290" t="str">
        <f t="shared" si="29"/>
        <v>6/2001</v>
      </c>
      <c r="B549" s="279" t="s">
        <v>672</v>
      </c>
      <c r="C549" s="294">
        <v>843</v>
      </c>
      <c r="D549" s="279">
        <f t="shared" si="27"/>
        <v>28</v>
      </c>
      <c r="E549" s="279">
        <f t="shared" si="28"/>
        <v>6</v>
      </c>
      <c r="F549" s="281" t="str">
        <f t="shared" si="30"/>
        <v/>
      </c>
      <c r="G549" s="282"/>
      <c r="H549" s="280"/>
      <c r="I549" s="280"/>
      <c r="J549" s="280"/>
    </row>
    <row r="550" spans="1:10" ht="14.4" x14ac:dyDescent="0.3">
      <c r="A550" s="290" t="str">
        <f t="shared" si="29"/>
        <v>6/2001</v>
      </c>
      <c r="B550" s="279" t="s">
        <v>673</v>
      </c>
      <c r="C550" s="294">
        <v>847</v>
      </c>
      <c r="D550" s="279">
        <f t="shared" si="27"/>
        <v>29</v>
      </c>
      <c r="E550" s="279">
        <f t="shared" si="28"/>
        <v>6</v>
      </c>
      <c r="F550" s="281" t="str">
        <f t="shared" si="30"/>
        <v/>
      </c>
      <c r="G550" s="282"/>
      <c r="H550" s="280"/>
      <c r="I550" s="280"/>
      <c r="J550" s="280"/>
    </row>
    <row r="551" spans="1:10" ht="14.4" x14ac:dyDescent="0.3">
      <c r="A551" s="290" t="str">
        <f t="shared" si="29"/>
        <v>6/2001</v>
      </c>
      <c r="B551" s="279" t="s">
        <v>674</v>
      </c>
      <c r="C551" s="294"/>
      <c r="D551" s="279">
        <f t="shared" si="27"/>
        <v>30</v>
      </c>
      <c r="E551" s="279">
        <f t="shared" si="28"/>
        <v>6</v>
      </c>
      <c r="F551" s="281">
        <f t="shared" si="30"/>
        <v>8.4699999999999998E-2</v>
      </c>
      <c r="G551" s="282"/>
      <c r="H551" s="280"/>
      <c r="I551" s="280"/>
      <c r="J551" s="280"/>
    </row>
    <row r="552" spans="1:10" ht="14.4" x14ac:dyDescent="0.3">
      <c r="A552" s="290" t="str">
        <f t="shared" si="29"/>
        <v>7/2001</v>
      </c>
      <c r="B552" s="279" t="s">
        <v>675</v>
      </c>
      <c r="C552" s="294"/>
      <c r="D552" s="279">
        <f t="shared" si="27"/>
        <v>1</v>
      </c>
      <c r="E552" s="279">
        <f t="shared" si="28"/>
        <v>7</v>
      </c>
      <c r="F552" s="281" t="str">
        <f t="shared" si="30"/>
        <v/>
      </c>
      <c r="G552" s="282"/>
      <c r="H552" s="280"/>
      <c r="I552" s="280"/>
      <c r="J552" s="280"/>
    </row>
    <row r="553" spans="1:10" ht="14.4" x14ac:dyDescent="0.3">
      <c r="A553" s="290" t="str">
        <f t="shared" si="29"/>
        <v>7/2001</v>
      </c>
      <c r="B553" s="279" t="s">
        <v>676</v>
      </c>
      <c r="C553" s="294">
        <v>850</v>
      </c>
      <c r="D553" s="279">
        <f t="shared" si="27"/>
        <v>2</v>
      </c>
      <c r="E553" s="279">
        <f t="shared" si="28"/>
        <v>7</v>
      </c>
      <c r="F553" s="281" t="str">
        <f t="shared" si="30"/>
        <v/>
      </c>
      <c r="G553" s="282"/>
      <c r="H553" s="280"/>
      <c r="I553" s="280"/>
      <c r="J553" s="280"/>
    </row>
    <row r="554" spans="1:10" ht="14.4" x14ac:dyDescent="0.3">
      <c r="A554" s="290" t="str">
        <f t="shared" si="29"/>
        <v>7/2001</v>
      </c>
      <c r="B554" s="279" t="s">
        <v>677</v>
      </c>
      <c r="C554" s="294">
        <v>852</v>
      </c>
      <c r="D554" s="279">
        <f t="shared" si="27"/>
        <v>3</v>
      </c>
      <c r="E554" s="279">
        <f t="shared" si="28"/>
        <v>7</v>
      </c>
      <c r="F554" s="281" t="str">
        <f t="shared" si="30"/>
        <v/>
      </c>
      <c r="G554" s="282"/>
      <c r="H554" s="280"/>
      <c r="I554" s="280"/>
      <c r="J554" s="280"/>
    </row>
    <row r="555" spans="1:10" ht="14.4" x14ac:dyDescent="0.3">
      <c r="A555" s="290" t="str">
        <f t="shared" si="29"/>
        <v>7/2001</v>
      </c>
      <c r="B555" s="279" t="s">
        <v>678</v>
      </c>
      <c r="C555" s="294"/>
      <c r="D555" s="279">
        <f t="shared" si="27"/>
        <v>4</v>
      </c>
      <c r="E555" s="279">
        <f t="shared" si="28"/>
        <v>7</v>
      </c>
      <c r="F555" s="281" t="str">
        <f t="shared" si="30"/>
        <v/>
      </c>
      <c r="G555" s="282"/>
      <c r="H555" s="280"/>
      <c r="I555" s="280"/>
      <c r="J555" s="280"/>
    </row>
    <row r="556" spans="1:10" ht="14.4" x14ac:dyDescent="0.3">
      <c r="A556" s="290" t="str">
        <f t="shared" si="29"/>
        <v>7/2001</v>
      </c>
      <c r="B556" s="279" t="s">
        <v>679</v>
      </c>
      <c r="C556" s="294">
        <v>882</v>
      </c>
      <c r="D556" s="279">
        <f t="shared" si="27"/>
        <v>5</v>
      </c>
      <c r="E556" s="279">
        <f t="shared" si="28"/>
        <v>7</v>
      </c>
      <c r="F556" s="281" t="str">
        <f t="shared" si="30"/>
        <v/>
      </c>
      <c r="G556" s="282"/>
      <c r="H556" s="280"/>
      <c r="I556" s="280"/>
      <c r="J556" s="280"/>
    </row>
    <row r="557" spans="1:10" ht="14.4" x14ac:dyDescent="0.3">
      <c r="A557" s="290" t="str">
        <f t="shared" si="29"/>
        <v>7/2001</v>
      </c>
      <c r="B557" s="279" t="s">
        <v>680</v>
      </c>
      <c r="C557" s="294">
        <v>890</v>
      </c>
      <c r="D557" s="279">
        <f t="shared" si="27"/>
        <v>6</v>
      </c>
      <c r="E557" s="279">
        <f t="shared" si="28"/>
        <v>7</v>
      </c>
      <c r="F557" s="281" t="str">
        <f t="shared" si="30"/>
        <v/>
      </c>
      <c r="G557" s="282"/>
      <c r="H557" s="280"/>
      <c r="I557" s="280"/>
      <c r="J557" s="280"/>
    </row>
    <row r="558" spans="1:10" ht="14.4" x14ac:dyDescent="0.3">
      <c r="A558" s="290" t="str">
        <f t="shared" si="29"/>
        <v>7/2001</v>
      </c>
      <c r="B558" s="279" t="s">
        <v>681</v>
      </c>
      <c r="C558" s="294"/>
      <c r="D558" s="279">
        <f t="shared" si="27"/>
        <v>7</v>
      </c>
      <c r="E558" s="279">
        <f t="shared" si="28"/>
        <v>7</v>
      </c>
      <c r="F558" s="281" t="str">
        <f t="shared" si="30"/>
        <v/>
      </c>
      <c r="G558" s="282"/>
      <c r="H558" s="280"/>
      <c r="I558" s="280"/>
      <c r="J558" s="280"/>
    </row>
    <row r="559" spans="1:10" ht="14.4" x14ac:dyDescent="0.3">
      <c r="A559" s="290" t="str">
        <f t="shared" si="29"/>
        <v>7/2001</v>
      </c>
      <c r="B559" s="279" t="s">
        <v>682</v>
      </c>
      <c r="C559" s="294"/>
      <c r="D559" s="279">
        <f t="shared" si="27"/>
        <v>8</v>
      </c>
      <c r="E559" s="279">
        <f t="shared" si="28"/>
        <v>7</v>
      </c>
      <c r="F559" s="281" t="str">
        <f t="shared" si="30"/>
        <v/>
      </c>
      <c r="G559" s="282"/>
      <c r="H559" s="280"/>
      <c r="I559" s="280"/>
      <c r="J559" s="280"/>
    </row>
    <row r="560" spans="1:10" ht="14.4" x14ac:dyDescent="0.3">
      <c r="A560" s="290" t="str">
        <f t="shared" si="29"/>
        <v>7/2001</v>
      </c>
      <c r="B560" s="279" t="s">
        <v>683</v>
      </c>
      <c r="C560" s="294">
        <v>884</v>
      </c>
      <c r="D560" s="279">
        <f t="shared" si="27"/>
        <v>9</v>
      </c>
      <c r="E560" s="279">
        <f t="shared" si="28"/>
        <v>7</v>
      </c>
      <c r="F560" s="281" t="str">
        <f t="shared" si="30"/>
        <v/>
      </c>
      <c r="G560" s="282"/>
      <c r="H560" s="280"/>
      <c r="I560" s="280"/>
      <c r="J560" s="280"/>
    </row>
    <row r="561" spans="1:10" ht="14.4" x14ac:dyDescent="0.3">
      <c r="A561" s="290" t="str">
        <f t="shared" si="29"/>
        <v>7/2001</v>
      </c>
      <c r="B561" s="279" t="s">
        <v>684</v>
      </c>
      <c r="C561" s="294">
        <v>907</v>
      </c>
      <c r="D561" s="279">
        <f t="shared" si="27"/>
        <v>10</v>
      </c>
      <c r="E561" s="279">
        <f t="shared" si="28"/>
        <v>7</v>
      </c>
      <c r="F561" s="281" t="str">
        <f t="shared" si="30"/>
        <v/>
      </c>
      <c r="G561" s="282"/>
      <c r="H561" s="280"/>
      <c r="I561" s="280"/>
      <c r="J561" s="280"/>
    </row>
    <row r="562" spans="1:10" ht="14.4" x14ac:dyDescent="0.3">
      <c r="A562" s="290" t="str">
        <f t="shared" si="29"/>
        <v>7/2001</v>
      </c>
      <c r="B562" s="279" t="s">
        <v>685</v>
      </c>
      <c r="C562" s="294">
        <v>954</v>
      </c>
      <c r="D562" s="279">
        <f t="shared" si="27"/>
        <v>11</v>
      </c>
      <c r="E562" s="279">
        <f t="shared" si="28"/>
        <v>7</v>
      </c>
      <c r="F562" s="281" t="str">
        <f t="shared" si="30"/>
        <v/>
      </c>
      <c r="G562" s="282"/>
      <c r="H562" s="280"/>
      <c r="I562" s="280"/>
      <c r="J562" s="280"/>
    </row>
    <row r="563" spans="1:10" ht="14.4" x14ac:dyDescent="0.3">
      <c r="A563" s="290" t="str">
        <f t="shared" si="29"/>
        <v>7/2001</v>
      </c>
      <c r="B563" s="279" t="s">
        <v>686</v>
      </c>
      <c r="C563" s="294">
        <v>1028</v>
      </c>
      <c r="D563" s="279">
        <f t="shared" si="27"/>
        <v>12</v>
      </c>
      <c r="E563" s="279">
        <f t="shared" si="28"/>
        <v>7</v>
      </c>
      <c r="F563" s="281" t="str">
        <f t="shared" si="30"/>
        <v/>
      </c>
      <c r="G563" s="282"/>
      <c r="H563" s="280"/>
      <c r="I563" s="280"/>
      <c r="J563" s="280"/>
    </row>
    <row r="564" spans="1:10" ht="14.4" x14ac:dyDescent="0.3">
      <c r="A564" s="290" t="str">
        <f t="shared" si="29"/>
        <v>7/2001</v>
      </c>
      <c r="B564" s="279" t="s">
        <v>687</v>
      </c>
      <c r="C564" s="294">
        <v>989</v>
      </c>
      <c r="D564" s="279">
        <f t="shared" si="27"/>
        <v>13</v>
      </c>
      <c r="E564" s="279">
        <f t="shared" si="28"/>
        <v>7</v>
      </c>
      <c r="F564" s="281" t="str">
        <f t="shared" si="30"/>
        <v/>
      </c>
      <c r="G564" s="282"/>
      <c r="H564" s="280"/>
      <c r="I564" s="280"/>
      <c r="J564" s="280"/>
    </row>
    <row r="565" spans="1:10" ht="14.4" x14ac:dyDescent="0.3">
      <c r="A565" s="290" t="str">
        <f t="shared" si="29"/>
        <v>7/2001</v>
      </c>
      <c r="B565" s="279" t="s">
        <v>688</v>
      </c>
      <c r="C565" s="294"/>
      <c r="D565" s="279">
        <f t="shared" si="27"/>
        <v>14</v>
      </c>
      <c r="E565" s="279">
        <f t="shared" si="28"/>
        <v>7</v>
      </c>
      <c r="F565" s="281" t="str">
        <f t="shared" si="30"/>
        <v/>
      </c>
      <c r="G565" s="282"/>
      <c r="H565" s="280"/>
      <c r="I565" s="280"/>
      <c r="J565" s="280"/>
    </row>
    <row r="566" spans="1:10" ht="14.4" x14ac:dyDescent="0.3">
      <c r="A566" s="290" t="str">
        <f t="shared" si="29"/>
        <v>7/2001</v>
      </c>
      <c r="B566" s="279" t="s">
        <v>689</v>
      </c>
      <c r="C566" s="294"/>
      <c r="D566" s="279">
        <f t="shared" si="27"/>
        <v>15</v>
      </c>
      <c r="E566" s="279">
        <f t="shared" si="28"/>
        <v>7</v>
      </c>
      <c r="F566" s="281" t="str">
        <f t="shared" si="30"/>
        <v/>
      </c>
      <c r="G566" s="282"/>
      <c r="H566" s="280"/>
      <c r="I566" s="280"/>
      <c r="J566" s="280"/>
    </row>
    <row r="567" spans="1:10" ht="14.4" x14ac:dyDescent="0.3">
      <c r="A567" s="290" t="str">
        <f t="shared" si="29"/>
        <v>7/2001</v>
      </c>
      <c r="B567" s="279" t="s">
        <v>690</v>
      </c>
      <c r="C567" s="294">
        <v>1003</v>
      </c>
      <c r="D567" s="279">
        <f t="shared" si="27"/>
        <v>16</v>
      </c>
      <c r="E567" s="279">
        <f t="shared" si="28"/>
        <v>7</v>
      </c>
      <c r="F567" s="281" t="str">
        <f t="shared" si="30"/>
        <v/>
      </c>
      <c r="G567" s="282"/>
      <c r="H567" s="280"/>
      <c r="I567" s="280"/>
      <c r="J567" s="280"/>
    </row>
    <row r="568" spans="1:10" ht="14.4" x14ac:dyDescent="0.3">
      <c r="A568" s="290" t="str">
        <f t="shared" si="29"/>
        <v>7/2001</v>
      </c>
      <c r="B568" s="279" t="s">
        <v>691</v>
      </c>
      <c r="C568" s="294">
        <v>961</v>
      </c>
      <c r="D568" s="279">
        <f t="shared" si="27"/>
        <v>17</v>
      </c>
      <c r="E568" s="279">
        <f t="shared" si="28"/>
        <v>7</v>
      </c>
      <c r="F568" s="281" t="str">
        <f t="shared" si="30"/>
        <v/>
      </c>
      <c r="G568" s="282"/>
      <c r="H568" s="280"/>
      <c r="I568" s="280"/>
      <c r="J568" s="280"/>
    </row>
    <row r="569" spans="1:10" ht="14.4" x14ac:dyDescent="0.3">
      <c r="A569" s="290" t="str">
        <f t="shared" si="29"/>
        <v>7/2001</v>
      </c>
      <c r="B569" s="279" t="s">
        <v>692</v>
      </c>
      <c r="C569" s="294">
        <v>979</v>
      </c>
      <c r="D569" s="279">
        <f t="shared" si="27"/>
        <v>18</v>
      </c>
      <c r="E569" s="279">
        <f t="shared" si="28"/>
        <v>7</v>
      </c>
      <c r="F569" s="281" t="str">
        <f t="shared" si="30"/>
        <v/>
      </c>
      <c r="G569" s="282"/>
      <c r="H569" s="280"/>
      <c r="I569" s="280"/>
      <c r="J569" s="280"/>
    </row>
    <row r="570" spans="1:10" ht="14.4" x14ac:dyDescent="0.3">
      <c r="A570" s="290" t="str">
        <f t="shared" si="29"/>
        <v>7/2001</v>
      </c>
      <c r="B570" s="279" t="s">
        <v>693</v>
      </c>
      <c r="C570" s="294">
        <v>980</v>
      </c>
      <c r="D570" s="279">
        <f t="shared" si="27"/>
        <v>19</v>
      </c>
      <c r="E570" s="279">
        <f t="shared" si="28"/>
        <v>7</v>
      </c>
      <c r="F570" s="281" t="str">
        <f t="shared" si="30"/>
        <v/>
      </c>
      <c r="G570" s="282"/>
      <c r="H570" s="280"/>
      <c r="I570" s="280"/>
      <c r="J570" s="280"/>
    </row>
    <row r="571" spans="1:10" ht="14.4" x14ac:dyDescent="0.3">
      <c r="A571" s="290" t="str">
        <f t="shared" si="29"/>
        <v>7/2001</v>
      </c>
      <c r="B571" s="279" t="s">
        <v>694</v>
      </c>
      <c r="C571" s="294">
        <v>949</v>
      </c>
      <c r="D571" s="279">
        <f t="shared" si="27"/>
        <v>20</v>
      </c>
      <c r="E571" s="279">
        <f t="shared" si="28"/>
        <v>7</v>
      </c>
      <c r="F571" s="281" t="str">
        <f t="shared" si="30"/>
        <v/>
      </c>
      <c r="G571" s="282"/>
      <c r="H571" s="280"/>
      <c r="I571" s="280"/>
      <c r="J571" s="280"/>
    </row>
    <row r="572" spans="1:10" ht="14.4" x14ac:dyDescent="0.3">
      <c r="A572" s="290" t="str">
        <f t="shared" si="29"/>
        <v>7/2001</v>
      </c>
      <c r="B572" s="279" t="s">
        <v>695</v>
      </c>
      <c r="C572" s="294"/>
      <c r="D572" s="279">
        <f t="shared" si="27"/>
        <v>21</v>
      </c>
      <c r="E572" s="279">
        <f t="shared" si="28"/>
        <v>7</v>
      </c>
      <c r="F572" s="281" t="str">
        <f t="shared" si="30"/>
        <v/>
      </c>
      <c r="G572" s="282"/>
      <c r="H572" s="280"/>
      <c r="I572" s="280"/>
      <c r="J572" s="280"/>
    </row>
    <row r="573" spans="1:10" ht="14.4" x14ac:dyDescent="0.3">
      <c r="A573" s="290" t="str">
        <f t="shared" si="29"/>
        <v>7/2001</v>
      </c>
      <c r="B573" s="279" t="s">
        <v>696</v>
      </c>
      <c r="C573" s="294"/>
      <c r="D573" s="279">
        <f t="shared" si="27"/>
        <v>22</v>
      </c>
      <c r="E573" s="279">
        <f t="shared" si="28"/>
        <v>7</v>
      </c>
      <c r="F573" s="281" t="str">
        <f t="shared" si="30"/>
        <v/>
      </c>
      <c r="G573" s="282"/>
      <c r="H573" s="280"/>
      <c r="I573" s="280"/>
      <c r="J573" s="280"/>
    </row>
    <row r="574" spans="1:10" ht="14.4" x14ac:dyDescent="0.3">
      <c r="A574" s="290" t="str">
        <f t="shared" si="29"/>
        <v>7/2001</v>
      </c>
      <c r="B574" s="279" t="s">
        <v>697</v>
      </c>
      <c r="C574" s="294">
        <v>924</v>
      </c>
      <c r="D574" s="279">
        <f t="shared" si="27"/>
        <v>23</v>
      </c>
      <c r="E574" s="279">
        <f t="shared" si="28"/>
        <v>7</v>
      </c>
      <c r="F574" s="281" t="str">
        <f t="shared" si="30"/>
        <v/>
      </c>
      <c r="G574" s="282"/>
      <c r="H574" s="280"/>
      <c r="I574" s="280"/>
      <c r="J574" s="280"/>
    </row>
    <row r="575" spans="1:10" ht="14.4" x14ac:dyDescent="0.3">
      <c r="A575" s="290" t="str">
        <f t="shared" si="29"/>
        <v>7/2001</v>
      </c>
      <c r="B575" s="279" t="s">
        <v>698</v>
      </c>
      <c r="C575" s="294">
        <v>932</v>
      </c>
      <c r="D575" s="279">
        <f t="shared" si="27"/>
        <v>24</v>
      </c>
      <c r="E575" s="279">
        <f t="shared" si="28"/>
        <v>7</v>
      </c>
      <c r="F575" s="281" t="str">
        <f t="shared" si="30"/>
        <v/>
      </c>
      <c r="G575" s="282"/>
      <c r="H575" s="280"/>
      <c r="I575" s="280"/>
      <c r="J575" s="280"/>
    </row>
    <row r="576" spans="1:10" ht="14.4" x14ac:dyDescent="0.3">
      <c r="A576" s="290" t="str">
        <f t="shared" si="29"/>
        <v>7/2001</v>
      </c>
      <c r="B576" s="279" t="s">
        <v>699</v>
      </c>
      <c r="C576" s="294">
        <v>928</v>
      </c>
      <c r="D576" s="279">
        <f t="shared" si="27"/>
        <v>25</v>
      </c>
      <c r="E576" s="279">
        <f t="shared" si="28"/>
        <v>7</v>
      </c>
      <c r="F576" s="281" t="str">
        <f t="shared" si="30"/>
        <v/>
      </c>
      <c r="G576" s="282"/>
      <c r="H576" s="280"/>
      <c r="I576" s="280"/>
      <c r="J576" s="280"/>
    </row>
    <row r="577" spans="1:10" ht="14.4" x14ac:dyDescent="0.3">
      <c r="A577" s="290" t="str">
        <f t="shared" si="29"/>
        <v>7/2001</v>
      </c>
      <c r="B577" s="279" t="s">
        <v>700</v>
      </c>
      <c r="C577" s="294">
        <v>933</v>
      </c>
      <c r="D577" s="279">
        <f t="shared" si="27"/>
        <v>26</v>
      </c>
      <c r="E577" s="279">
        <f t="shared" si="28"/>
        <v>7</v>
      </c>
      <c r="F577" s="281" t="str">
        <f t="shared" si="30"/>
        <v/>
      </c>
      <c r="G577" s="282"/>
      <c r="H577" s="280"/>
      <c r="I577" s="280"/>
      <c r="J577" s="280"/>
    </row>
    <row r="578" spans="1:10" ht="14.4" x14ac:dyDescent="0.3">
      <c r="A578" s="290" t="str">
        <f t="shared" si="29"/>
        <v>7/2001</v>
      </c>
      <c r="B578" s="279" t="s">
        <v>701</v>
      </c>
      <c r="C578" s="294">
        <v>965</v>
      </c>
      <c r="D578" s="279">
        <f t="shared" si="27"/>
        <v>27</v>
      </c>
      <c r="E578" s="279">
        <f t="shared" si="28"/>
        <v>7</v>
      </c>
      <c r="F578" s="281" t="str">
        <f t="shared" si="30"/>
        <v/>
      </c>
      <c r="G578" s="282"/>
      <c r="H578" s="280"/>
      <c r="I578" s="280"/>
      <c r="J578" s="280"/>
    </row>
    <row r="579" spans="1:10" ht="14.4" x14ac:dyDescent="0.3">
      <c r="A579" s="290" t="str">
        <f t="shared" si="29"/>
        <v>7/2001</v>
      </c>
      <c r="B579" s="279" t="s">
        <v>702</v>
      </c>
      <c r="C579" s="294"/>
      <c r="D579" s="279">
        <f t="shared" si="27"/>
        <v>28</v>
      </c>
      <c r="E579" s="279">
        <f t="shared" si="28"/>
        <v>7</v>
      </c>
      <c r="F579" s="281" t="str">
        <f t="shared" si="30"/>
        <v/>
      </c>
      <c r="G579" s="282"/>
      <c r="H579" s="280"/>
      <c r="I579" s="280"/>
      <c r="J579" s="280"/>
    </row>
    <row r="580" spans="1:10" ht="14.4" x14ac:dyDescent="0.3">
      <c r="A580" s="290" t="str">
        <f t="shared" si="29"/>
        <v>7/2001</v>
      </c>
      <c r="B580" s="279" t="s">
        <v>703</v>
      </c>
      <c r="C580" s="294"/>
      <c r="D580" s="279">
        <f t="shared" si="27"/>
        <v>29</v>
      </c>
      <c r="E580" s="279">
        <f t="shared" si="28"/>
        <v>7</v>
      </c>
      <c r="F580" s="281" t="str">
        <f t="shared" si="30"/>
        <v/>
      </c>
      <c r="G580" s="282"/>
      <c r="H580" s="280"/>
      <c r="I580" s="280"/>
      <c r="J580" s="280"/>
    </row>
    <row r="581" spans="1:10" ht="14.4" x14ac:dyDescent="0.3">
      <c r="A581" s="290" t="str">
        <f t="shared" si="29"/>
        <v>7/2001</v>
      </c>
      <c r="B581" s="279" t="s">
        <v>704</v>
      </c>
      <c r="C581" s="294">
        <v>971</v>
      </c>
      <c r="D581" s="279">
        <f t="shared" si="27"/>
        <v>30</v>
      </c>
      <c r="E581" s="279">
        <f t="shared" si="28"/>
        <v>7</v>
      </c>
      <c r="F581" s="281" t="str">
        <f t="shared" si="30"/>
        <v/>
      </c>
      <c r="G581" s="282"/>
      <c r="H581" s="280"/>
      <c r="I581" s="280"/>
      <c r="J581" s="280"/>
    </row>
    <row r="582" spans="1:10" ht="14.4" x14ac:dyDescent="0.3">
      <c r="A582" s="290" t="str">
        <f t="shared" ref="A582:A645" si="31">CONCATENATE(MONTH(B582),"/",YEAR(B582))</f>
        <v>7/2001</v>
      </c>
      <c r="B582" s="279" t="s">
        <v>705</v>
      </c>
      <c r="C582" s="294">
        <v>972</v>
      </c>
      <c r="D582" s="279">
        <f t="shared" si="27"/>
        <v>31</v>
      </c>
      <c r="E582" s="279">
        <f t="shared" si="28"/>
        <v>7</v>
      </c>
      <c r="F582" s="281">
        <f t="shared" si="30"/>
        <v>9.7199999999999995E-2</v>
      </c>
      <c r="G582" s="282"/>
      <c r="H582" s="280"/>
      <c r="I582" s="280"/>
      <c r="J582" s="280"/>
    </row>
    <row r="583" spans="1:10" ht="14.4" x14ac:dyDescent="0.3">
      <c r="A583" s="290" t="str">
        <f t="shared" si="31"/>
        <v>8/2001</v>
      </c>
      <c r="B583" s="279" t="s">
        <v>706</v>
      </c>
      <c r="C583" s="294">
        <v>985</v>
      </c>
      <c r="D583" s="279">
        <f t="shared" si="27"/>
        <v>1</v>
      </c>
      <c r="E583" s="279">
        <f t="shared" si="28"/>
        <v>8</v>
      </c>
      <c r="F583" s="281" t="str">
        <f t="shared" si="30"/>
        <v/>
      </c>
      <c r="G583" s="282"/>
      <c r="H583" s="280"/>
      <c r="I583" s="280"/>
      <c r="J583" s="280"/>
    </row>
    <row r="584" spans="1:10" ht="14.4" x14ac:dyDescent="0.3">
      <c r="A584" s="290" t="str">
        <f t="shared" si="31"/>
        <v>8/2001</v>
      </c>
      <c r="B584" s="279" t="s">
        <v>707</v>
      </c>
      <c r="C584" s="294">
        <v>955</v>
      </c>
      <c r="D584" s="279">
        <f t="shared" si="27"/>
        <v>2</v>
      </c>
      <c r="E584" s="279">
        <f t="shared" si="28"/>
        <v>8</v>
      </c>
      <c r="F584" s="281" t="str">
        <f t="shared" si="30"/>
        <v/>
      </c>
      <c r="G584" s="282"/>
      <c r="H584" s="280"/>
      <c r="I584" s="280"/>
      <c r="J584" s="280"/>
    </row>
    <row r="585" spans="1:10" ht="14.4" x14ac:dyDescent="0.3">
      <c r="A585" s="290" t="str">
        <f t="shared" si="31"/>
        <v>8/2001</v>
      </c>
      <c r="B585" s="279" t="s">
        <v>708</v>
      </c>
      <c r="C585" s="294">
        <v>958</v>
      </c>
      <c r="D585" s="279">
        <f t="shared" si="27"/>
        <v>3</v>
      </c>
      <c r="E585" s="279">
        <f t="shared" si="28"/>
        <v>8</v>
      </c>
      <c r="F585" s="281" t="str">
        <f t="shared" si="30"/>
        <v/>
      </c>
      <c r="G585" s="282"/>
      <c r="H585" s="280"/>
      <c r="I585" s="280"/>
      <c r="J585" s="280"/>
    </row>
    <row r="586" spans="1:10" ht="14.4" x14ac:dyDescent="0.3">
      <c r="A586" s="290" t="str">
        <f t="shared" si="31"/>
        <v>8/2001</v>
      </c>
      <c r="B586" s="279" t="s">
        <v>709</v>
      </c>
      <c r="C586" s="294"/>
      <c r="D586" s="279">
        <f t="shared" si="27"/>
        <v>4</v>
      </c>
      <c r="E586" s="279">
        <f t="shared" si="28"/>
        <v>8</v>
      </c>
      <c r="F586" s="281" t="str">
        <f t="shared" si="30"/>
        <v/>
      </c>
      <c r="G586" s="282"/>
      <c r="H586" s="280"/>
      <c r="I586" s="280"/>
      <c r="J586" s="280"/>
    </row>
    <row r="587" spans="1:10" ht="14.4" x14ac:dyDescent="0.3">
      <c r="A587" s="290" t="str">
        <f t="shared" si="31"/>
        <v>8/2001</v>
      </c>
      <c r="B587" s="279" t="s">
        <v>710</v>
      </c>
      <c r="C587" s="294"/>
      <c r="D587" s="279">
        <f t="shared" si="27"/>
        <v>5</v>
      </c>
      <c r="E587" s="279">
        <f t="shared" si="28"/>
        <v>8</v>
      </c>
      <c r="F587" s="281" t="str">
        <f t="shared" si="30"/>
        <v/>
      </c>
      <c r="G587" s="282"/>
      <c r="H587" s="280"/>
      <c r="I587" s="280"/>
      <c r="J587" s="280"/>
    </row>
    <row r="588" spans="1:10" ht="14.4" x14ac:dyDescent="0.3">
      <c r="A588" s="290" t="str">
        <f t="shared" si="31"/>
        <v>8/2001</v>
      </c>
      <c r="B588" s="279" t="s">
        <v>711</v>
      </c>
      <c r="C588" s="294">
        <v>927</v>
      </c>
      <c r="D588" s="279">
        <f t="shared" si="27"/>
        <v>6</v>
      </c>
      <c r="E588" s="279">
        <f t="shared" si="28"/>
        <v>8</v>
      </c>
      <c r="F588" s="281" t="str">
        <f t="shared" si="30"/>
        <v/>
      </c>
      <c r="G588" s="282"/>
      <c r="H588" s="280"/>
      <c r="I588" s="280"/>
      <c r="J588" s="280"/>
    </row>
    <row r="589" spans="1:10" ht="14.4" x14ac:dyDescent="0.3">
      <c r="A589" s="290" t="str">
        <f t="shared" si="31"/>
        <v>8/2001</v>
      </c>
      <c r="B589" s="279" t="s">
        <v>712</v>
      </c>
      <c r="C589" s="294">
        <v>924</v>
      </c>
      <c r="D589" s="279">
        <f t="shared" si="27"/>
        <v>7</v>
      </c>
      <c r="E589" s="279">
        <f t="shared" si="28"/>
        <v>8</v>
      </c>
      <c r="F589" s="281" t="str">
        <f t="shared" ref="F589:F652" si="32">IF(D589=(D590-1),"",IF(AND(C589="",C588="",C587=""),C586/10000,(IF(AND(C589="",C588=""),C587/10000,IF(C589="",C588/10000,C589/10000)))))</f>
        <v/>
      </c>
      <c r="G589" s="282"/>
      <c r="H589" s="280"/>
      <c r="I589" s="280"/>
      <c r="J589" s="280"/>
    </row>
    <row r="590" spans="1:10" ht="14.4" x14ac:dyDescent="0.3">
      <c r="A590" s="290" t="str">
        <f t="shared" si="31"/>
        <v>8/2001</v>
      </c>
      <c r="B590" s="279" t="s">
        <v>713</v>
      </c>
      <c r="C590" s="294">
        <v>911</v>
      </c>
      <c r="D590" s="279">
        <f t="shared" si="27"/>
        <v>8</v>
      </c>
      <c r="E590" s="279">
        <f t="shared" si="28"/>
        <v>8</v>
      </c>
      <c r="F590" s="281" t="str">
        <f t="shared" si="32"/>
        <v/>
      </c>
      <c r="G590" s="282"/>
      <c r="H590" s="280"/>
      <c r="I590" s="280"/>
      <c r="J590" s="280"/>
    </row>
    <row r="591" spans="1:10" ht="14.4" x14ac:dyDescent="0.3">
      <c r="A591" s="290" t="str">
        <f t="shared" si="31"/>
        <v>8/2001</v>
      </c>
      <c r="B591" s="279" t="s">
        <v>714</v>
      </c>
      <c r="C591" s="294">
        <v>918</v>
      </c>
      <c r="D591" s="279">
        <f t="shared" si="27"/>
        <v>9</v>
      </c>
      <c r="E591" s="279">
        <f t="shared" si="28"/>
        <v>8</v>
      </c>
      <c r="F591" s="281" t="str">
        <f t="shared" si="32"/>
        <v/>
      </c>
      <c r="G591" s="282"/>
      <c r="H591" s="280"/>
      <c r="I591" s="280"/>
      <c r="J591" s="280"/>
    </row>
    <row r="592" spans="1:10" ht="14.4" x14ac:dyDescent="0.3">
      <c r="A592" s="290" t="str">
        <f t="shared" si="31"/>
        <v>8/2001</v>
      </c>
      <c r="B592" s="279" t="s">
        <v>715</v>
      </c>
      <c r="C592" s="294">
        <v>919</v>
      </c>
      <c r="D592" s="279">
        <f t="shared" si="27"/>
        <v>10</v>
      </c>
      <c r="E592" s="279">
        <f t="shared" si="28"/>
        <v>8</v>
      </c>
      <c r="F592" s="281" t="str">
        <f t="shared" si="32"/>
        <v/>
      </c>
      <c r="G592" s="282"/>
      <c r="H592" s="280"/>
      <c r="I592" s="280"/>
      <c r="J592" s="280"/>
    </row>
    <row r="593" spans="1:10" ht="14.4" x14ac:dyDescent="0.3">
      <c r="A593" s="290" t="str">
        <f t="shared" si="31"/>
        <v>8/2001</v>
      </c>
      <c r="B593" s="279" t="s">
        <v>716</v>
      </c>
      <c r="C593" s="294"/>
      <c r="D593" s="279">
        <f t="shared" si="27"/>
        <v>11</v>
      </c>
      <c r="E593" s="279">
        <f t="shared" si="28"/>
        <v>8</v>
      </c>
      <c r="F593" s="281" t="str">
        <f t="shared" si="32"/>
        <v/>
      </c>
      <c r="G593" s="282"/>
      <c r="H593" s="280"/>
      <c r="I593" s="280"/>
      <c r="J593" s="280"/>
    </row>
    <row r="594" spans="1:10" ht="14.4" x14ac:dyDescent="0.3">
      <c r="A594" s="290" t="str">
        <f t="shared" si="31"/>
        <v>8/2001</v>
      </c>
      <c r="B594" s="279" t="s">
        <v>717</v>
      </c>
      <c r="C594" s="294"/>
      <c r="D594" s="279">
        <f t="shared" si="27"/>
        <v>12</v>
      </c>
      <c r="E594" s="279">
        <f t="shared" si="28"/>
        <v>8</v>
      </c>
      <c r="F594" s="281" t="str">
        <f t="shared" si="32"/>
        <v/>
      </c>
      <c r="G594" s="282"/>
      <c r="H594" s="280"/>
      <c r="I594" s="280"/>
      <c r="J594" s="280"/>
    </row>
    <row r="595" spans="1:10" ht="14.4" x14ac:dyDescent="0.3">
      <c r="A595" s="290" t="str">
        <f t="shared" si="31"/>
        <v>8/2001</v>
      </c>
      <c r="B595" s="279" t="s">
        <v>718</v>
      </c>
      <c r="C595" s="294">
        <v>933</v>
      </c>
      <c r="D595" s="279">
        <f t="shared" si="27"/>
        <v>13</v>
      </c>
      <c r="E595" s="279">
        <f t="shared" si="28"/>
        <v>8</v>
      </c>
      <c r="F595" s="281" t="str">
        <f t="shared" si="32"/>
        <v/>
      </c>
      <c r="G595" s="282"/>
      <c r="H595" s="280"/>
      <c r="I595" s="280"/>
      <c r="J595" s="280"/>
    </row>
    <row r="596" spans="1:10" ht="14.4" x14ac:dyDescent="0.3">
      <c r="A596" s="290" t="str">
        <f t="shared" si="31"/>
        <v>8/2001</v>
      </c>
      <c r="B596" s="279" t="s">
        <v>719</v>
      </c>
      <c r="C596" s="294">
        <v>947</v>
      </c>
      <c r="D596" s="279">
        <f t="shared" si="27"/>
        <v>14</v>
      </c>
      <c r="E596" s="279">
        <f t="shared" si="28"/>
        <v>8</v>
      </c>
      <c r="F596" s="281" t="str">
        <f t="shared" si="32"/>
        <v/>
      </c>
      <c r="G596" s="282"/>
      <c r="H596" s="280"/>
      <c r="I596" s="280"/>
      <c r="J596" s="280"/>
    </row>
    <row r="597" spans="1:10" ht="14.4" x14ac:dyDescent="0.3">
      <c r="A597" s="290" t="str">
        <f t="shared" si="31"/>
        <v>8/2001</v>
      </c>
      <c r="B597" s="279" t="s">
        <v>720</v>
      </c>
      <c r="C597" s="294">
        <v>938</v>
      </c>
      <c r="D597" s="279">
        <f t="shared" si="27"/>
        <v>15</v>
      </c>
      <c r="E597" s="279">
        <f t="shared" si="28"/>
        <v>8</v>
      </c>
      <c r="F597" s="281" t="str">
        <f t="shared" si="32"/>
        <v/>
      </c>
      <c r="G597" s="282"/>
      <c r="H597" s="280"/>
      <c r="I597" s="280"/>
      <c r="J597" s="280"/>
    </row>
    <row r="598" spans="1:10" ht="14.4" x14ac:dyDescent="0.3">
      <c r="A598" s="290" t="str">
        <f t="shared" si="31"/>
        <v>8/2001</v>
      </c>
      <c r="B598" s="279" t="s">
        <v>721</v>
      </c>
      <c r="C598" s="294">
        <v>929</v>
      </c>
      <c r="D598" s="279">
        <f t="shared" si="27"/>
        <v>16</v>
      </c>
      <c r="E598" s="279">
        <f t="shared" si="28"/>
        <v>8</v>
      </c>
      <c r="F598" s="281" t="str">
        <f t="shared" si="32"/>
        <v/>
      </c>
      <c r="G598" s="282"/>
      <c r="H598" s="280"/>
      <c r="I598" s="280"/>
      <c r="J598" s="280"/>
    </row>
    <row r="599" spans="1:10" ht="14.4" x14ac:dyDescent="0.3">
      <c r="A599" s="290" t="str">
        <f t="shared" si="31"/>
        <v>8/2001</v>
      </c>
      <c r="B599" s="279" t="s">
        <v>722</v>
      </c>
      <c r="C599" s="294">
        <v>966</v>
      </c>
      <c r="D599" s="279">
        <f t="shared" si="27"/>
        <v>17</v>
      </c>
      <c r="E599" s="279">
        <f t="shared" si="28"/>
        <v>8</v>
      </c>
      <c r="F599" s="281" t="str">
        <f t="shared" si="32"/>
        <v/>
      </c>
      <c r="G599" s="282"/>
      <c r="H599" s="280"/>
      <c r="I599" s="280"/>
      <c r="J599" s="280"/>
    </row>
    <row r="600" spans="1:10" ht="14.4" x14ac:dyDescent="0.3">
      <c r="A600" s="290" t="str">
        <f t="shared" si="31"/>
        <v>8/2001</v>
      </c>
      <c r="B600" s="279" t="s">
        <v>723</v>
      </c>
      <c r="C600" s="294"/>
      <c r="D600" s="279">
        <f t="shared" si="27"/>
        <v>18</v>
      </c>
      <c r="E600" s="279">
        <f t="shared" si="28"/>
        <v>8</v>
      </c>
      <c r="F600" s="281" t="str">
        <f t="shared" si="32"/>
        <v/>
      </c>
      <c r="G600" s="282"/>
      <c r="H600" s="280"/>
      <c r="I600" s="280"/>
      <c r="J600" s="280"/>
    </row>
    <row r="601" spans="1:10" ht="14.4" x14ac:dyDescent="0.3">
      <c r="A601" s="290" t="str">
        <f t="shared" si="31"/>
        <v>8/2001</v>
      </c>
      <c r="B601" s="279" t="s">
        <v>724</v>
      </c>
      <c r="C601" s="294"/>
      <c r="D601" s="279">
        <f t="shared" si="27"/>
        <v>19</v>
      </c>
      <c r="E601" s="279">
        <f t="shared" si="28"/>
        <v>8</v>
      </c>
      <c r="F601" s="281" t="str">
        <f t="shared" si="32"/>
        <v/>
      </c>
      <c r="G601" s="282"/>
      <c r="H601" s="280"/>
      <c r="I601" s="280"/>
      <c r="J601" s="280"/>
    </row>
    <row r="602" spans="1:10" ht="14.4" x14ac:dyDescent="0.3">
      <c r="A602" s="290" t="str">
        <f t="shared" si="31"/>
        <v>8/2001</v>
      </c>
      <c r="B602" s="279" t="s">
        <v>725</v>
      </c>
      <c r="C602" s="294">
        <v>985</v>
      </c>
      <c r="D602" s="279">
        <f t="shared" si="27"/>
        <v>20</v>
      </c>
      <c r="E602" s="279">
        <f t="shared" si="28"/>
        <v>8</v>
      </c>
      <c r="F602" s="281" t="str">
        <f t="shared" si="32"/>
        <v/>
      </c>
      <c r="G602" s="282"/>
      <c r="H602" s="280"/>
      <c r="I602" s="280"/>
      <c r="J602" s="280"/>
    </row>
    <row r="603" spans="1:10" ht="14.4" x14ac:dyDescent="0.3">
      <c r="A603" s="290" t="str">
        <f t="shared" si="31"/>
        <v>8/2001</v>
      </c>
      <c r="B603" s="279" t="s">
        <v>726</v>
      </c>
      <c r="C603" s="294">
        <v>1013</v>
      </c>
      <c r="D603" s="279">
        <f t="shared" si="27"/>
        <v>21</v>
      </c>
      <c r="E603" s="279">
        <f t="shared" si="28"/>
        <v>8</v>
      </c>
      <c r="F603" s="281" t="str">
        <f t="shared" si="32"/>
        <v/>
      </c>
      <c r="G603" s="282"/>
      <c r="H603" s="280"/>
      <c r="I603" s="280"/>
      <c r="J603" s="280"/>
    </row>
    <row r="604" spans="1:10" ht="14.4" x14ac:dyDescent="0.3">
      <c r="A604" s="290" t="str">
        <f t="shared" si="31"/>
        <v>8/2001</v>
      </c>
      <c r="B604" s="279" t="s">
        <v>727</v>
      </c>
      <c r="C604" s="294">
        <v>941</v>
      </c>
      <c r="D604" s="279">
        <f t="shared" si="27"/>
        <v>22</v>
      </c>
      <c r="E604" s="279">
        <f t="shared" si="28"/>
        <v>8</v>
      </c>
      <c r="F604" s="281" t="str">
        <f t="shared" si="32"/>
        <v/>
      </c>
      <c r="G604" s="282"/>
      <c r="H604" s="280"/>
      <c r="I604" s="280"/>
      <c r="J604" s="280"/>
    </row>
    <row r="605" spans="1:10" ht="14.4" x14ac:dyDescent="0.3">
      <c r="A605" s="290" t="str">
        <f t="shared" si="31"/>
        <v>8/2001</v>
      </c>
      <c r="B605" s="279" t="s">
        <v>728</v>
      </c>
      <c r="C605" s="294">
        <v>940</v>
      </c>
      <c r="D605" s="279">
        <f t="shared" si="27"/>
        <v>23</v>
      </c>
      <c r="E605" s="279">
        <f t="shared" si="28"/>
        <v>8</v>
      </c>
      <c r="F605" s="281" t="str">
        <f t="shared" si="32"/>
        <v/>
      </c>
      <c r="G605" s="282"/>
      <c r="H605" s="280"/>
      <c r="I605" s="280"/>
      <c r="J605" s="280"/>
    </row>
    <row r="606" spans="1:10" ht="14.4" x14ac:dyDescent="0.3">
      <c r="A606" s="290" t="str">
        <f t="shared" si="31"/>
        <v>8/2001</v>
      </c>
      <c r="B606" s="279" t="s">
        <v>729</v>
      </c>
      <c r="C606" s="294">
        <v>949</v>
      </c>
      <c r="D606" s="279">
        <f t="shared" si="27"/>
        <v>24</v>
      </c>
      <c r="E606" s="279">
        <f t="shared" si="28"/>
        <v>8</v>
      </c>
      <c r="F606" s="281" t="str">
        <f t="shared" si="32"/>
        <v/>
      </c>
      <c r="G606" s="282"/>
      <c r="H606" s="280"/>
      <c r="I606" s="280"/>
      <c r="J606" s="280"/>
    </row>
    <row r="607" spans="1:10" ht="14.4" x14ac:dyDescent="0.3">
      <c r="A607" s="290" t="str">
        <f t="shared" si="31"/>
        <v>8/2001</v>
      </c>
      <c r="B607" s="279" t="s">
        <v>730</v>
      </c>
      <c r="C607" s="294"/>
      <c r="D607" s="279">
        <f t="shared" si="27"/>
        <v>25</v>
      </c>
      <c r="E607" s="279">
        <f t="shared" si="28"/>
        <v>8</v>
      </c>
      <c r="F607" s="281" t="str">
        <f t="shared" si="32"/>
        <v/>
      </c>
      <c r="G607" s="282"/>
      <c r="H607" s="280"/>
      <c r="I607" s="280"/>
      <c r="J607" s="280"/>
    </row>
    <row r="608" spans="1:10" ht="14.4" x14ac:dyDescent="0.3">
      <c r="A608" s="290" t="str">
        <f t="shared" si="31"/>
        <v>8/2001</v>
      </c>
      <c r="B608" s="279" t="s">
        <v>731</v>
      </c>
      <c r="C608" s="294"/>
      <c r="D608" s="279">
        <f t="shared" si="27"/>
        <v>26</v>
      </c>
      <c r="E608" s="279">
        <f t="shared" si="28"/>
        <v>8</v>
      </c>
      <c r="F608" s="281" t="str">
        <f t="shared" si="32"/>
        <v/>
      </c>
      <c r="G608" s="282"/>
      <c r="H608" s="280"/>
      <c r="I608" s="280"/>
      <c r="J608" s="280"/>
    </row>
    <row r="609" spans="1:10" ht="14.4" x14ac:dyDescent="0.3">
      <c r="A609" s="290" t="str">
        <f t="shared" si="31"/>
        <v>8/2001</v>
      </c>
      <c r="B609" s="279" t="s">
        <v>732</v>
      </c>
      <c r="C609" s="294">
        <v>953</v>
      </c>
      <c r="D609" s="279">
        <f t="shared" si="27"/>
        <v>27</v>
      </c>
      <c r="E609" s="279">
        <f t="shared" si="28"/>
        <v>8</v>
      </c>
      <c r="F609" s="281" t="str">
        <f t="shared" si="32"/>
        <v/>
      </c>
      <c r="G609" s="282"/>
      <c r="H609" s="280"/>
      <c r="I609" s="280"/>
      <c r="J609" s="280"/>
    </row>
    <row r="610" spans="1:10" ht="14.4" x14ac:dyDescent="0.3">
      <c r="A610" s="290" t="str">
        <f t="shared" si="31"/>
        <v>8/2001</v>
      </c>
      <c r="B610" s="279" t="s">
        <v>733</v>
      </c>
      <c r="C610" s="294">
        <v>941</v>
      </c>
      <c r="D610" s="279">
        <f t="shared" si="27"/>
        <v>28</v>
      </c>
      <c r="E610" s="279">
        <f t="shared" si="28"/>
        <v>8</v>
      </c>
      <c r="F610" s="281" t="str">
        <f t="shared" si="32"/>
        <v/>
      </c>
      <c r="G610" s="282"/>
      <c r="H610" s="280"/>
      <c r="I610" s="280"/>
      <c r="J610" s="280"/>
    </row>
    <row r="611" spans="1:10" ht="14.4" x14ac:dyDescent="0.3">
      <c r="A611" s="290" t="str">
        <f t="shared" si="31"/>
        <v>8/2001</v>
      </c>
      <c r="B611" s="279" t="s">
        <v>734</v>
      </c>
      <c r="C611" s="294">
        <v>935</v>
      </c>
      <c r="D611" s="279">
        <f t="shared" si="27"/>
        <v>29</v>
      </c>
      <c r="E611" s="279">
        <f t="shared" si="28"/>
        <v>8</v>
      </c>
      <c r="F611" s="281" t="str">
        <f t="shared" si="32"/>
        <v/>
      </c>
      <c r="G611" s="282"/>
      <c r="H611" s="280"/>
      <c r="I611" s="280"/>
      <c r="J611" s="280"/>
    </row>
    <row r="612" spans="1:10" ht="14.4" x14ac:dyDescent="0.3">
      <c r="A612" s="290" t="str">
        <f t="shared" si="31"/>
        <v>8/2001</v>
      </c>
      <c r="B612" s="279" t="s">
        <v>735</v>
      </c>
      <c r="C612" s="294">
        <v>956</v>
      </c>
      <c r="D612" s="279">
        <f t="shared" si="27"/>
        <v>30</v>
      </c>
      <c r="E612" s="279">
        <f t="shared" si="28"/>
        <v>8</v>
      </c>
      <c r="F612" s="281" t="str">
        <f t="shared" si="32"/>
        <v/>
      </c>
      <c r="G612" s="282"/>
      <c r="H612" s="280"/>
      <c r="I612" s="280"/>
      <c r="J612" s="280"/>
    </row>
    <row r="613" spans="1:10" ht="14.4" x14ac:dyDescent="0.3">
      <c r="A613" s="290" t="str">
        <f t="shared" si="31"/>
        <v>8/2001</v>
      </c>
      <c r="B613" s="279" t="s">
        <v>736</v>
      </c>
      <c r="C613" s="294">
        <v>954</v>
      </c>
      <c r="D613" s="279">
        <f t="shared" si="27"/>
        <v>31</v>
      </c>
      <c r="E613" s="279">
        <f t="shared" si="28"/>
        <v>8</v>
      </c>
      <c r="F613" s="281">
        <f t="shared" si="32"/>
        <v>9.5399999999999999E-2</v>
      </c>
      <c r="G613" s="282"/>
      <c r="H613" s="280"/>
      <c r="I613" s="280"/>
      <c r="J613" s="280"/>
    </row>
    <row r="614" spans="1:10" ht="14.4" x14ac:dyDescent="0.3">
      <c r="A614" s="290" t="str">
        <f t="shared" si="31"/>
        <v>9/2001</v>
      </c>
      <c r="B614" s="279" t="s">
        <v>737</v>
      </c>
      <c r="C614" s="294"/>
      <c r="D614" s="279">
        <f t="shared" si="27"/>
        <v>1</v>
      </c>
      <c r="E614" s="279">
        <f t="shared" si="28"/>
        <v>9</v>
      </c>
      <c r="F614" s="281" t="str">
        <f t="shared" si="32"/>
        <v/>
      </c>
      <c r="G614" s="282"/>
      <c r="H614" s="280"/>
      <c r="I614" s="280"/>
      <c r="J614" s="280"/>
    </row>
    <row r="615" spans="1:10" ht="14.4" x14ac:dyDescent="0.3">
      <c r="A615" s="290" t="str">
        <f t="shared" si="31"/>
        <v>9/2001</v>
      </c>
      <c r="B615" s="279" t="s">
        <v>738</v>
      </c>
      <c r="C615" s="294"/>
      <c r="D615" s="279">
        <f t="shared" si="27"/>
        <v>2</v>
      </c>
      <c r="E615" s="279">
        <f t="shared" si="28"/>
        <v>9</v>
      </c>
      <c r="F615" s="281" t="str">
        <f t="shared" si="32"/>
        <v/>
      </c>
      <c r="G615" s="282"/>
      <c r="H615" s="280"/>
      <c r="I615" s="280"/>
      <c r="J615" s="280"/>
    </row>
    <row r="616" spans="1:10" ht="14.4" x14ac:dyDescent="0.3">
      <c r="A616" s="290" t="str">
        <f t="shared" si="31"/>
        <v>9/2001</v>
      </c>
      <c r="B616" s="279" t="s">
        <v>739</v>
      </c>
      <c r="C616" s="294"/>
      <c r="D616" s="279">
        <f t="shared" si="27"/>
        <v>3</v>
      </c>
      <c r="E616" s="279">
        <f t="shared" si="28"/>
        <v>9</v>
      </c>
      <c r="F616" s="281" t="str">
        <f t="shared" si="32"/>
        <v/>
      </c>
      <c r="G616" s="282"/>
      <c r="H616" s="280"/>
      <c r="I616" s="280"/>
      <c r="J616" s="280"/>
    </row>
    <row r="617" spans="1:10" ht="14.4" x14ac:dyDescent="0.3">
      <c r="A617" s="290" t="str">
        <f t="shared" si="31"/>
        <v>9/2001</v>
      </c>
      <c r="B617" s="279" t="s">
        <v>740</v>
      </c>
      <c r="C617" s="294">
        <v>912</v>
      </c>
      <c r="D617" s="279">
        <f t="shared" si="27"/>
        <v>4</v>
      </c>
      <c r="E617" s="279">
        <f t="shared" si="28"/>
        <v>9</v>
      </c>
      <c r="F617" s="281" t="str">
        <f t="shared" si="32"/>
        <v/>
      </c>
      <c r="G617" s="282"/>
      <c r="H617" s="280"/>
      <c r="I617" s="280"/>
      <c r="J617" s="280"/>
    </row>
    <row r="618" spans="1:10" ht="14.4" x14ac:dyDescent="0.3">
      <c r="A618" s="290" t="str">
        <f t="shared" si="31"/>
        <v>9/2001</v>
      </c>
      <c r="B618" s="279" t="s">
        <v>741</v>
      </c>
      <c r="C618" s="294">
        <v>931</v>
      </c>
      <c r="D618" s="279">
        <f t="shared" si="27"/>
        <v>5</v>
      </c>
      <c r="E618" s="279">
        <f t="shared" si="28"/>
        <v>9</v>
      </c>
      <c r="F618" s="281" t="str">
        <f t="shared" si="32"/>
        <v/>
      </c>
      <c r="G618" s="282"/>
      <c r="H618" s="280"/>
      <c r="I618" s="280"/>
      <c r="J618" s="280"/>
    </row>
    <row r="619" spans="1:10" ht="14.4" x14ac:dyDescent="0.3">
      <c r="A619" s="290" t="str">
        <f t="shared" si="31"/>
        <v>9/2001</v>
      </c>
      <c r="B619" s="279" t="s">
        <v>742</v>
      </c>
      <c r="C619" s="294">
        <v>955</v>
      </c>
      <c r="D619" s="279">
        <f t="shared" si="27"/>
        <v>6</v>
      </c>
      <c r="E619" s="279">
        <f t="shared" si="28"/>
        <v>9</v>
      </c>
      <c r="F619" s="281" t="str">
        <f t="shared" si="32"/>
        <v/>
      </c>
      <c r="G619" s="282"/>
      <c r="H619" s="280"/>
      <c r="I619" s="280"/>
      <c r="J619" s="280"/>
    </row>
    <row r="620" spans="1:10" ht="14.4" x14ac:dyDescent="0.3">
      <c r="A620" s="290" t="str">
        <f t="shared" si="31"/>
        <v>9/2001</v>
      </c>
      <c r="B620" s="279" t="s">
        <v>743</v>
      </c>
      <c r="C620" s="294">
        <v>969</v>
      </c>
      <c r="D620" s="279">
        <f t="shared" si="27"/>
        <v>7</v>
      </c>
      <c r="E620" s="279">
        <f t="shared" si="28"/>
        <v>9</v>
      </c>
      <c r="F620" s="281" t="str">
        <f t="shared" si="32"/>
        <v/>
      </c>
      <c r="G620" s="282"/>
      <c r="H620" s="280"/>
      <c r="I620" s="280"/>
      <c r="J620" s="280"/>
    </row>
    <row r="621" spans="1:10" ht="14.4" x14ac:dyDescent="0.3">
      <c r="A621" s="290" t="str">
        <f t="shared" si="31"/>
        <v>9/2001</v>
      </c>
      <c r="B621" s="279" t="s">
        <v>744</v>
      </c>
      <c r="C621" s="294"/>
      <c r="D621" s="279">
        <f t="shared" si="27"/>
        <v>8</v>
      </c>
      <c r="E621" s="279">
        <f t="shared" si="28"/>
        <v>9</v>
      </c>
      <c r="F621" s="281" t="str">
        <f t="shared" si="32"/>
        <v/>
      </c>
      <c r="G621" s="282"/>
      <c r="H621" s="280"/>
      <c r="I621" s="280"/>
      <c r="J621" s="280"/>
    </row>
    <row r="622" spans="1:10" ht="14.4" x14ac:dyDescent="0.3">
      <c r="A622" s="290" t="str">
        <f t="shared" si="31"/>
        <v>9/2001</v>
      </c>
      <c r="B622" s="279" t="s">
        <v>745</v>
      </c>
      <c r="C622" s="294"/>
      <c r="D622" s="279">
        <f t="shared" si="27"/>
        <v>9</v>
      </c>
      <c r="E622" s="279">
        <f t="shared" si="28"/>
        <v>9</v>
      </c>
      <c r="F622" s="281" t="str">
        <f t="shared" si="32"/>
        <v/>
      </c>
      <c r="G622" s="282"/>
      <c r="H622" s="280"/>
      <c r="I622" s="280"/>
      <c r="J622" s="280"/>
    </row>
    <row r="623" spans="1:10" ht="14.4" x14ac:dyDescent="0.3">
      <c r="A623" s="290" t="str">
        <f t="shared" si="31"/>
        <v>9/2001</v>
      </c>
      <c r="B623" s="279" t="s">
        <v>746</v>
      </c>
      <c r="C623" s="294">
        <v>973</v>
      </c>
      <c r="D623" s="279">
        <f t="shared" si="27"/>
        <v>10</v>
      </c>
      <c r="E623" s="279">
        <f t="shared" si="28"/>
        <v>9</v>
      </c>
      <c r="F623" s="281" t="str">
        <f t="shared" si="32"/>
        <v/>
      </c>
      <c r="G623" s="282"/>
      <c r="H623" s="280"/>
      <c r="I623" s="280"/>
      <c r="J623" s="280"/>
    </row>
    <row r="624" spans="1:10" ht="14.4" x14ac:dyDescent="0.3">
      <c r="A624" s="290" t="str">
        <f t="shared" si="31"/>
        <v>9/2001</v>
      </c>
      <c r="B624" s="279" t="s">
        <v>747</v>
      </c>
      <c r="C624" s="294"/>
      <c r="D624" s="279">
        <f t="shared" si="27"/>
        <v>11</v>
      </c>
      <c r="E624" s="279">
        <f t="shared" si="28"/>
        <v>9</v>
      </c>
      <c r="F624" s="281" t="str">
        <f t="shared" si="32"/>
        <v/>
      </c>
      <c r="G624" s="282"/>
      <c r="H624" s="280"/>
      <c r="I624" s="280"/>
      <c r="J624" s="280"/>
    </row>
    <row r="625" spans="1:10" ht="14.4" x14ac:dyDescent="0.3">
      <c r="A625" s="290" t="str">
        <f t="shared" si="31"/>
        <v>9/2001</v>
      </c>
      <c r="B625" s="279" t="s">
        <v>748</v>
      </c>
      <c r="C625" s="294"/>
      <c r="D625" s="279">
        <f t="shared" si="27"/>
        <v>12</v>
      </c>
      <c r="E625" s="279">
        <f t="shared" si="28"/>
        <v>9</v>
      </c>
      <c r="F625" s="281" t="str">
        <f t="shared" si="32"/>
        <v/>
      </c>
      <c r="G625" s="282"/>
      <c r="H625" s="280"/>
      <c r="I625" s="280"/>
      <c r="J625" s="280"/>
    </row>
    <row r="626" spans="1:10" ht="14.4" x14ac:dyDescent="0.3">
      <c r="A626" s="290" t="str">
        <f t="shared" si="31"/>
        <v>9/2001</v>
      </c>
      <c r="B626" s="279" t="s">
        <v>749</v>
      </c>
      <c r="C626" s="294">
        <v>1025</v>
      </c>
      <c r="D626" s="279">
        <f t="shared" si="27"/>
        <v>13</v>
      </c>
      <c r="E626" s="279">
        <f t="shared" si="28"/>
        <v>9</v>
      </c>
      <c r="F626" s="281" t="str">
        <f t="shared" si="32"/>
        <v/>
      </c>
      <c r="G626" s="282"/>
      <c r="H626" s="280"/>
      <c r="I626" s="280"/>
      <c r="J626" s="280"/>
    </row>
    <row r="627" spans="1:10" ht="14.4" x14ac:dyDescent="0.3">
      <c r="A627" s="290" t="str">
        <f t="shared" si="31"/>
        <v>9/2001</v>
      </c>
      <c r="B627" s="279" t="s">
        <v>750</v>
      </c>
      <c r="C627" s="294">
        <v>1084</v>
      </c>
      <c r="D627" s="279">
        <f t="shared" si="27"/>
        <v>14</v>
      </c>
      <c r="E627" s="279">
        <f t="shared" si="28"/>
        <v>9</v>
      </c>
      <c r="F627" s="281" t="str">
        <f t="shared" si="32"/>
        <v/>
      </c>
      <c r="G627" s="282"/>
      <c r="H627" s="280"/>
      <c r="I627" s="280"/>
      <c r="J627" s="280"/>
    </row>
    <row r="628" spans="1:10" ht="14.4" x14ac:dyDescent="0.3">
      <c r="A628" s="290" t="str">
        <f t="shared" si="31"/>
        <v>9/2001</v>
      </c>
      <c r="B628" s="279" t="s">
        <v>751</v>
      </c>
      <c r="C628" s="294"/>
      <c r="D628" s="279">
        <f t="shared" si="27"/>
        <v>15</v>
      </c>
      <c r="E628" s="279">
        <f t="shared" si="28"/>
        <v>9</v>
      </c>
      <c r="F628" s="281" t="str">
        <f t="shared" si="32"/>
        <v/>
      </c>
      <c r="G628" s="282"/>
      <c r="H628" s="280"/>
      <c r="I628" s="280"/>
      <c r="J628" s="280"/>
    </row>
    <row r="629" spans="1:10" ht="14.4" x14ac:dyDescent="0.3">
      <c r="A629" s="290" t="str">
        <f t="shared" si="31"/>
        <v>9/2001</v>
      </c>
      <c r="B629" s="279" t="s">
        <v>752</v>
      </c>
      <c r="C629" s="294"/>
      <c r="D629" s="279">
        <f t="shared" si="27"/>
        <v>16</v>
      </c>
      <c r="E629" s="279">
        <f t="shared" si="28"/>
        <v>9</v>
      </c>
      <c r="F629" s="281" t="str">
        <f t="shared" si="32"/>
        <v/>
      </c>
      <c r="G629" s="282"/>
      <c r="H629" s="280"/>
      <c r="I629" s="280"/>
      <c r="J629" s="280"/>
    </row>
    <row r="630" spans="1:10" ht="14.4" x14ac:dyDescent="0.3">
      <c r="A630" s="290" t="str">
        <f t="shared" si="31"/>
        <v>9/2001</v>
      </c>
      <c r="B630" s="279" t="s">
        <v>753</v>
      </c>
      <c r="C630" s="294">
        <v>1092</v>
      </c>
      <c r="D630" s="279">
        <f t="shared" si="27"/>
        <v>17</v>
      </c>
      <c r="E630" s="279">
        <f t="shared" si="28"/>
        <v>9</v>
      </c>
      <c r="F630" s="281" t="str">
        <f t="shared" si="32"/>
        <v/>
      </c>
      <c r="G630" s="282"/>
      <c r="H630" s="280"/>
      <c r="I630" s="280"/>
      <c r="J630" s="280"/>
    </row>
    <row r="631" spans="1:10" ht="14.4" x14ac:dyDescent="0.3">
      <c r="A631" s="290" t="str">
        <f t="shared" si="31"/>
        <v>9/2001</v>
      </c>
      <c r="B631" s="279" t="s">
        <v>754</v>
      </c>
      <c r="C631" s="294">
        <v>1075</v>
      </c>
      <c r="D631" s="279">
        <f t="shared" si="27"/>
        <v>18</v>
      </c>
      <c r="E631" s="279">
        <f t="shared" si="28"/>
        <v>9</v>
      </c>
      <c r="F631" s="281" t="str">
        <f t="shared" si="32"/>
        <v/>
      </c>
      <c r="G631" s="282"/>
      <c r="H631" s="280"/>
      <c r="I631" s="280"/>
      <c r="J631" s="280"/>
    </row>
    <row r="632" spans="1:10" ht="14.4" x14ac:dyDescent="0.3">
      <c r="A632" s="290" t="str">
        <f t="shared" si="31"/>
        <v>9/2001</v>
      </c>
      <c r="B632" s="279" t="s">
        <v>755</v>
      </c>
      <c r="C632" s="294">
        <v>1072</v>
      </c>
      <c r="D632" s="279">
        <f t="shared" si="27"/>
        <v>19</v>
      </c>
      <c r="E632" s="279">
        <f t="shared" si="28"/>
        <v>9</v>
      </c>
      <c r="F632" s="281" t="str">
        <f t="shared" si="32"/>
        <v/>
      </c>
      <c r="G632" s="282"/>
      <c r="H632" s="280"/>
      <c r="I632" s="280"/>
      <c r="J632" s="280"/>
    </row>
    <row r="633" spans="1:10" ht="14.4" x14ac:dyDescent="0.3">
      <c r="A633" s="290" t="str">
        <f t="shared" si="31"/>
        <v>9/2001</v>
      </c>
      <c r="B633" s="279" t="s">
        <v>756</v>
      </c>
      <c r="C633" s="294">
        <v>1100</v>
      </c>
      <c r="D633" s="279">
        <f t="shared" si="27"/>
        <v>20</v>
      </c>
      <c r="E633" s="279">
        <f t="shared" si="28"/>
        <v>9</v>
      </c>
      <c r="F633" s="281" t="str">
        <f t="shared" si="32"/>
        <v/>
      </c>
      <c r="G633" s="282"/>
      <c r="H633" s="280"/>
      <c r="I633" s="280"/>
      <c r="J633" s="280"/>
    </row>
    <row r="634" spans="1:10" ht="14.4" x14ac:dyDescent="0.3">
      <c r="A634" s="290" t="str">
        <f t="shared" si="31"/>
        <v>9/2001</v>
      </c>
      <c r="B634" s="279" t="s">
        <v>757</v>
      </c>
      <c r="C634" s="294">
        <v>1139</v>
      </c>
      <c r="D634" s="279">
        <f t="shared" si="27"/>
        <v>21</v>
      </c>
      <c r="E634" s="279">
        <f t="shared" si="28"/>
        <v>9</v>
      </c>
      <c r="F634" s="281" t="str">
        <f t="shared" si="32"/>
        <v/>
      </c>
      <c r="G634" s="282"/>
      <c r="H634" s="280"/>
      <c r="I634" s="280"/>
      <c r="J634" s="280"/>
    </row>
    <row r="635" spans="1:10" ht="14.4" x14ac:dyDescent="0.3">
      <c r="A635" s="290" t="str">
        <f t="shared" si="31"/>
        <v>9/2001</v>
      </c>
      <c r="B635" s="279" t="s">
        <v>758</v>
      </c>
      <c r="C635" s="294"/>
      <c r="D635" s="279">
        <f t="shared" si="27"/>
        <v>22</v>
      </c>
      <c r="E635" s="279">
        <f t="shared" si="28"/>
        <v>9</v>
      </c>
      <c r="F635" s="281" t="str">
        <f t="shared" si="32"/>
        <v/>
      </c>
      <c r="G635" s="282"/>
      <c r="H635" s="280"/>
      <c r="I635" s="280"/>
      <c r="J635" s="280"/>
    </row>
    <row r="636" spans="1:10" ht="14.4" x14ac:dyDescent="0.3">
      <c r="A636" s="290" t="str">
        <f t="shared" si="31"/>
        <v>9/2001</v>
      </c>
      <c r="B636" s="279" t="s">
        <v>759</v>
      </c>
      <c r="C636" s="294"/>
      <c r="D636" s="279">
        <f t="shared" si="27"/>
        <v>23</v>
      </c>
      <c r="E636" s="279">
        <f t="shared" si="28"/>
        <v>9</v>
      </c>
      <c r="F636" s="281" t="str">
        <f t="shared" si="32"/>
        <v/>
      </c>
      <c r="G636" s="282"/>
      <c r="H636" s="280"/>
      <c r="I636" s="280"/>
      <c r="J636" s="280"/>
    </row>
    <row r="637" spans="1:10" ht="14.4" x14ac:dyDescent="0.3">
      <c r="A637" s="290" t="str">
        <f t="shared" si="31"/>
        <v>9/2001</v>
      </c>
      <c r="B637" s="279" t="s">
        <v>760</v>
      </c>
      <c r="C637" s="294">
        <v>1151</v>
      </c>
      <c r="D637" s="279">
        <f t="shared" si="27"/>
        <v>24</v>
      </c>
      <c r="E637" s="279">
        <f t="shared" si="28"/>
        <v>9</v>
      </c>
      <c r="F637" s="281" t="str">
        <f t="shared" si="32"/>
        <v/>
      </c>
      <c r="G637" s="282"/>
      <c r="H637" s="280"/>
      <c r="I637" s="280"/>
      <c r="J637" s="280"/>
    </row>
    <row r="638" spans="1:10" ht="14.4" x14ac:dyDescent="0.3">
      <c r="A638" s="290" t="str">
        <f t="shared" si="31"/>
        <v>9/2001</v>
      </c>
      <c r="B638" s="279" t="s">
        <v>761</v>
      </c>
      <c r="C638" s="294">
        <v>1156</v>
      </c>
      <c r="D638" s="279">
        <f t="shared" si="27"/>
        <v>25</v>
      </c>
      <c r="E638" s="279">
        <f t="shared" si="28"/>
        <v>9</v>
      </c>
      <c r="F638" s="281" t="str">
        <f t="shared" si="32"/>
        <v/>
      </c>
      <c r="G638" s="282"/>
      <c r="H638" s="280"/>
      <c r="I638" s="280"/>
      <c r="J638" s="280"/>
    </row>
    <row r="639" spans="1:10" ht="14.4" x14ac:dyDescent="0.3">
      <c r="A639" s="290" t="str">
        <f t="shared" si="31"/>
        <v>9/2001</v>
      </c>
      <c r="B639" s="279" t="s">
        <v>762</v>
      </c>
      <c r="C639" s="294">
        <v>1194</v>
      </c>
      <c r="D639" s="279">
        <f t="shared" si="27"/>
        <v>26</v>
      </c>
      <c r="E639" s="279">
        <f t="shared" si="28"/>
        <v>9</v>
      </c>
      <c r="F639" s="281" t="str">
        <f t="shared" si="32"/>
        <v/>
      </c>
      <c r="G639" s="282"/>
      <c r="H639" s="280"/>
      <c r="I639" s="280"/>
      <c r="J639" s="280"/>
    </row>
    <row r="640" spans="1:10" ht="14.4" x14ac:dyDescent="0.3">
      <c r="A640" s="290" t="str">
        <f t="shared" si="31"/>
        <v>9/2001</v>
      </c>
      <c r="B640" s="279" t="s">
        <v>763</v>
      </c>
      <c r="C640" s="294">
        <v>1192</v>
      </c>
      <c r="D640" s="279">
        <f t="shared" si="27"/>
        <v>27</v>
      </c>
      <c r="E640" s="279">
        <f t="shared" si="28"/>
        <v>9</v>
      </c>
      <c r="F640" s="281" t="str">
        <f t="shared" si="32"/>
        <v/>
      </c>
      <c r="G640" s="282"/>
      <c r="H640" s="280"/>
      <c r="I640" s="280"/>
      <c r="J640" s="280"/>
    </row>
    <row r="641" spans="1:10" ht="14.4" x14ac:dyDescent="0.3">
      <c r="A641" s="290" t="str">
        <f t="shared" si="31"/>
        <v>9/2001</v>
      </c>
      <c r="B641" s="279" t="s">
        <v>764</v>
      </c>
      <c r="C641" s="294">
        <v>1165</v>
      </c>
      <c r="D641" s="279">
        <f t="shared" si="27"/>
        <v>28</v>
      </c>
      <c r="E641" s="279">
        <f t="shared" si="28"/>
        <v>9</v>
      </c>
      <c r="F641" s="281" t="str">
        <f t="shared" si="32"/>
        <v/>
      </c>
      <c r="G641" s="282"/>
      <c r="H641" s="280"/>
      <c r="I641" s="280"/>
      <c r="J641" s="280"/>
    </row>
    <row r="642" spans="1:10" ht="14.4" x14ac:dyDescent="0.3">
      <c r="A642" s="290" t="str">
        <f t="shared" si="31"/>
        <v>9/2001</v>
      </c>
      <c r="B642" s="279" t="s">
        <v>765</v>
      </c>
      <c r="C642" s="294"/>
      <c r="D642" s="279">
        <f t="shared" si="27"/>
        <v>29</v>
      </c>
      <c r="E642" s="279">
        <f t="shared" si="28"/>
        <v>9</v>
      </c>
      <c r="F642" s="281" t="str">
        <f t="shared" si="32"/>
        <v/>
      </c>
      <c r="G642" s="282"/>
      <c r="H642" s="280"/>
      <c r="I642" s="280"/>
      <c r="J642" s="280"/>
    </row>
    <row r="643" spans="1:10" ht="14.4" x14ac:dyDescent="0.3">
      <c r="A643" s="290" t="str">
        <f t="shared" si="31"/>
        <v>9/2001</v>
      </c>
      <c r="B643" s="279" t="s">
        <v>766</v>
      </c>
      <c r="C643" s="294"/>
      <c r="D643" s="279">
        <f t="shared" si="27"/>
        <v>30</v>
      </c>
      <c r="E643" s="279">
        <f t="shared" si="28"/>
        <v>9</v>
      </c>
      <c r="F643" s="281">
        <f t="shared" si="32"/>
        <v>0.11650000000000001</v>
      </c>
      <c r="G643" s="282"/>
      <c r="H643" s="280"/>
      <c r="I643" s="280"/>
      <c r="J643" s="280"/>
    </row>
    <row r="644" spans="1:10" ht="14.4" x14ac:dyDescent="0.3">
      <c r="A644" s="290" t="str">
        <f t="shared" si="31"/>
        <v>10/2001</v>
      </c>
      <c r="B644" s="279" t="s">
        <v>767</v>
      </c>
      <c r="C644" s="294">
        <v>1183</v>
      </c>
      <c r="D644" s="279">
        <f t="shared" si="27"/>
        <v>1</v>
      </c>
      <c r="E644" s="279">
        <f t="shared" si="28"/>
        <v>10</v>
      </c>
      <c r="F644" s="281" t="str">
        <f t="shared" si="32"/>
        <v/>
      </c>
      <c r="G644" s="282"/>
      <c r="H644" s="280"/>
      <c r="I644" s="280"/>
      <c r="J644" s="280"/>
    </row>
    <row r="645" spans="1:10" ht="14.4" x14ac:dyDescent="0.3">
      <c r="A645" s="290" t="str">
        <f t="shared" si="31"/>
        <v>10/2001</v>
      </c>
      <c r="B645" s="279" t="s">
        <v>768</v>
      </c>
      <c r="C645" s="294">
        <v>1203</v>
      </c>
      <c r="D645" s="279">
        <f t="shared" si="27"/>
        <v>2</v>
      </c>
      <c r="E645" s="279">
        <f t="shared" si="28"/>
        <v>10</v>
      </c>
      <c r="F645" s="281" t="str">
        <f t="shared" si="32"/>
        <v/>
      </c>
      <c r="G645" s="282"/>
      <c r="H645" s="280"/>
      <c r="I645" s="280"/>
      <c r="J645" s="280"/>
    </row>
    <row r="646" spans="1:10" ht="14.4" x14ac:dyDescent="0.3">
      <c r="A646" s="290" t="str">
        <f t="shared" ref="A646:A709" si="33">CONCATENATE(MONTH(B646),"/",YEAR(B646))</f>
        <v>10/2001</v>
      </c>
      <c r="B646" s="279" t="s">
        <v>769</v>
      </c>
      <c r="C646" s="294">
        <v>1212</v>
      </c>
      <c r="D646" s="279">
        <f t="shared" si="27"/>
        <v>3</v>
      </c>
      <c r="E646" s="279">
        <f t="shared" si="28"/>
        <v>10</v>
      </c>
      <c r="F646" s="281" t="str">
        <f t="shared" si="32"/>
        <v/>
      </c>
      <c r="G646" s="282"/>
      <c r="H646" s="280"/>
      <c r="I646" s="280"/>
      <c r="J646" s="280"/>
    </row>
    <row r="647" spans="1:10" ht="14.4" x14ac:dyDescent="0.3">
      <c r="A647" s="290" t="str">
        <f t="shared" si="33"/>
        <v>10/2001</v>
      </c>
      <c r="B647" s="279" t="s">
        <v>770</v>
      </c>
      <c r="C647" s="294">
        <v>1238</v>
      </c>
      <c r="D647" s="279">
        <f t="shared" si="27"/>
        <v>4</v>
      </c>
      <c r="E647" s="279">
        <f t="shared" si="28"/>
        <v>10</v>
      </c>
      <c r="F647" s="281" t="str">
        <f t="shared" si="32"/>
        <v/>
      </c>
      <c r="G647" s="282"/>
      <c r="H647" s="280"/>
      <c r="I647" s="280"/>
      <c r="J647" s="280"/>
    </row>
    <row r="648" spans="1:10" ht="14.4" x14ac:dyDescent="0.3">
      <c r="A648" s="290" t="str">
        <f t="shared" si="33"/>
        <v>10/2001</v>
      </c>
      <c r="B648" s="279" t="s">
        <v>771</v>
      </c>
      <c r="C648" s="294">
        <v>1251</v>
      </c>
      <c r="D648" s="279">
        <f t="shared" si="27"/>
        <v>5</v>
      </c>
      <c r="E648" s="279">
        <f t="shared" si="28"/>
        <v>10</v>
      </c>
      <c r="F648" s="281" t="str">
        <f t="shared" si="32"/>
        <v/>
      </c>
      <c r="G648" s="282"/>
      <c r="H648" s="280"/>
      <c r="I648" s="280"/>
      <c r="J648" s="280"/>
    </row>
    <row r="649" spans="1:10" ht="14.4" x14ac:dyDescent="0.3">
      <c r="A649" s="290" t="str">
        <f t="shared" si="33"/>
        <v>10/2001</v>
      </c>
      <c r="B649" s="279" t="s">
        <v>772</v>
      </c>
      <c r="C649" s="294"/>
      <c r="D649" s="279">
        <f t="shared" si="27"/>
        <v>6</v>
      </c>
      <c r="E649" s="279">
        <f t="shared" si="28"/>
        <v>10</v>
      </c>
      <c r="F649" s="281" t="str">
        <f t="shared" si="32"/>
        <v/>
      </c>
      <c r="G649" s="282"/>
      <c r="H649" s="280"/>
      <c r="I649" s="280"/>
      <c r="J649" s="280"/>
    </row>
    <row r="650" spans="1:10" ht="14.4" x14ac:dyDescent="0.3">
      <c r="A650" s="290" t="str">
        <f t="shared" si="33"/>
        <v>10/2001</v>
      </c>
      <c r="B650" s="279" t="s">
        <v>773</v>
      </c>
      <c r="C650" s="294"/>
      <c r="D650" s="279">
        <f t="shared" si="27"/>
        <v>7</v>
      </c>
      <c r="E650" s="279">
        <f t="shared" si="28"/>
        <v>10</v>
      </c>
      <c r="F650" s="281" t="str">
        <f t="shared" si="32"/>
        <v/>
      </c>
      <c r="G650" s="282"/>
      <c r="H650" s="280"/>
      <c r="I650" s="280"/>
      <c r="J650" s="280"/>
    </row>
    <row r="651" spans="1:10" ht="14.4" x14ac:dyDescent="0.3">
      <c r="A651" s="290" t="str">
        <f t="shared" si="33"/>
        <v>10/2001</v>
      </c>
      <c r="B651" s="279" t="s">
        <v>774</v>
      </c>
      <c r="C651" s="294"/>
      <c r="D651" s="279">
        <f t="shared" si="27"/>
        <v>8</v>
      </c>
      <c r="E651" s="279">
        <f t="shared" si="28"/>
        <v>10</v>
      </c>
      <c r="F651" s="281" t="str">
        <f t="shared" si="32"/>
        <v/>
      </c>
      <c r="G651" s="282"/>
      <c r="H651" s="280"/>
      <c r="I651" s="280"/>
      <c r="J651" s="280"/>
    </row>
    <row r="652" spans="1:10" ht="14.4" x14ac:dyDescent="0.3">
      <c r="A652" s="290" t="str">
        <f t="shared" si="33"/>
        <v>10/2001</v>
      </c>
      <c r="B652" s="279" t="s">
        <v>775</v>
      </c>
      <c r="C652" s="294">
        <v>1232</v>
      </c>
      <c r="D652" s="279">
        <f t="shared" si="27"/>
        <v>9</v>
      </c>
      <c r="E652" s="279">
        <f t="shared" si="28"/>
        <v>10</v>
      </c>
      <c r="F652" s="281" t="str">
        <f t="shared" si="32"/>
        <v/>
      </c>
      <c r="G652" s="282"/>
      <c r="H652" s="280"/>
      <c r="I652" s="280"/>
      <c r="J652" s="280"/>
    </row>
    <row r="653" spans="1:10" ht="14.4" x14ac:dyDescent="0.3">
      <c r="A653" s="290" t="str">
        <f t="shared" si="33"/>
        <v>10/2001</v>
      </c>
      <c r="B653" s="279" t="s">
        <v>776</v>
      </c>
      <c r="C653" s="294">
        <v>1205</v>
      </c>
      <c r="D653" s="279">
        <f t="shared" si="27"/>
        <v>10</v>
      </c>
      <c r="E653" s="279">
        <f t="shared" si="28"/>
        <v>10</v>
      </c>
      <c r="F653" s="281" t="str">
        <f t="shared" ref="F653:F716" si="34">IF(D653=(D654-1),"",IF(AND(C653="",C652="",C651=""),C650/10000,(IF(AND(C653="",C652=""),C651/10000,IF(C653="",C652/10000,C653/10000)))))</f>
        <v/>
      </c>
      <c r="G653" s="282"/>
      <c r="H653" s="280"/>
      <c r="I653" s="280"/>
      <c r="J653" s="280"/>
    </row>
    <row r="654" spans="1:10" ht="14.4" x14ac:dyDescent="0.3">
      <c r="A654" s="290" t="str">
        <f t="shared" si="33"/>
        <v>10/2001</v>
      </c>
      <c r="B654" s="279" t="s">
        <v>777</v>
      </c>
      <c r="C654" s="294">
        <v>1169</v>
      </c>
      <c r="D654" s="279">
        <f t="shared" si="27"/>
        <v>11</v>
      </c>
      <c r="E654" s="279">
        <f t="shared" si="28"/>
        <v>10</v>
      </c>
      <c r="F654" s="281" t="str">
        <f t="shared" si="34"/>
        <v/>
      </c>
      <c r="G654" s="282"/>
      <c r="H654" s="280"/>
      <c r="I654" s="280"/>
      <c r="J654" s="280"/>
    </row>
    <row r="655" spans="1:10" ht="14.4" x14ac:dyDescent="0.3">
      <c r="A655" s="290" t="str">
        <f t="shared" si="33"/>
        <v>10/2001</v>
      </c>
      <c r="B655" s="279" t="s">
        <v>778</v>
      </c>
      <c r="C655" s="294">
        <v>1193</v>
      </c>
      <c r="D655" s="279">
        <f t="shared" si="27"/>
        <v>12</v>
      </c>
      <c r="E655" s="279">
        <f t="shared" si="28"/>
        <v>10</v>
      </c>
      <c r="F655" s="281" t="str">
        <f t="shared" si="34"/>
        <v/>
      </c>
      <c r="G655" s="282"/>
      <c r="H655" s="280"/>
      <c r="I655" s="280"/>
      <c r="J655" s="280"/>
    </row>
    <row r="656" spans="1:10" ht="14.4" x14ac:dyDescent="0.3">
      <c r="A656" s="290" t="str">
        <f t="shared" si="33"/>
        <v>10/2001</v>
      </c>
      <c r="B656" s="279" t="s">
        <v>779</v>
      </c>
      <c r="C656" s="294"/>
      <c r="D656" s="279">
        <f t="shared" si="27"/>
        <v>13</v>
      </c>
      <c r="E656" s="279">
        <f t="shared" si="28"/>
        <v>10</v>
      </c>
      <c r="F656" s="281" t="str">
        <f t="shared" si="34"/>
        <v/>
      </c>
      <c r="G656" s="282"/>
      <c r="H656" s="280"/>
      <c r="I656" s="280"/>
      <c r="J656" s="280"/>
    </row>
    <row r="657" spans="1:10" ht="14.4" x14ac:dyDescent="0.3">
      <c r="A657" s="290" t="str">
        <f t="shared" si="33"/>
        <v>10/2001</v>
      </c>
      <c r="B657" s="279" t="s">
        <v>780</v>
      </c>
      <c r="C657" s="294"/>
      <c r="D657" s="279">
        <f t="shared" si="27"/>
        <v>14</v>
      </c>
      <c r="E657" s="279">
        <f t="shared" si="28"/>
        <v>10</v>
      </c>
      <c r="F657" s="281" t="str">
        <f t="shared" si="34"/>
        <v/>
      </c>
      <c r="G657" s="282"/>
      <c r="H657" s="280"/>
      <c r="I657" s="280"/>
      <c r="J657" s="280"/>
    </row>
    <row r="658" spans="1:10" ht="14.4" x14ac:dyDescent="0.3">
      <c r="A658" s="290" t="str">
        <f t="shared" si="33"/>
        <v>10/2001</v>
      </c>
      <c r="B658" s="279" t="s">
        <v>781</v>
      </c>
      <c r="C658" s="294">
        <v>1168</v>
      </c>
      <c r="D658" s="279">
        <f t="shared" si="27"/>
        <v>15</v>
      </c>
      <c r="E658" s="279">
        <f t="shared" si="28"/>
        <v>10</v>
      </c>
      <c r="F658" s="281" t="str">
        <f t="shared" si="34"/>
        <v/>
      </c>
      <c r="G658" s="282"/>
      <c r="H658" s="280"/>
      <c r="I658" s="280"/>
      <c r="J658" s="280"/>
    </row>
    <row r="659" spans="1:10" ht="14.4" x14ac:dyDescent="0.3">
      <c r="A659" s="290" t="str">
        <f t="shared" si="33"/>
        <v>10/2001</v>
      </c>
      <c r="B659" s="279" t="s">
        <v>782</v>
      </c>
      <c r="C659" s="294">
        <v>1134</v>
      </c>
      <c r="D659" s="279">
        <f t="shared" si="27"/>
        <v>16</v>
      </c>
      <c r="E659" s="279">
        <f t="shared" si="28"/>
        <v>10</v>
      </c>
      <c r="F659" s="281" t="str">
        <f t="shared" si="34"/>
        <v/>
      </c>
      <c r="G659" s="282"/>
      <c r="H659" s="280"/>
      <c r="I659" s="280"/>
      <c r="J659" s="280"/>
    </row>
    <row r="660" spans="1:10" ht="14.4" x14ac:dyDescent="0.3">
      <c r="A660" s="290" t="str">
        <f t="shared" si="33"/>
        <v>10/2001</v>
      </c>
      <c r="B660" s="279" t="s">
        <v>783</v>
      </c>
      <c r="C660" s="294">
        <v>1122</v>
      </c>
      <c r="D660" s="279">
        <f t="shared" si="27"/>
        <v>17</v>
      </c>
      <c r="E660" s="279">
        <f t="shared" si="28"/>
        <v>10</v>
      </c>
      <c r="F660" s="281" t="str">
        <f t="shared" si="34"/>
        <v/>
      </c>
      <c r="G660" s="282"/>
      <c r="H660" s="280"/>
      <c r="I660" s="280"/>
      <c r="J660" s="280"/>
    </row>
    <row r="661" spans="1:10" ht="14.4" x14ac:dyDescent="0.3">
      <c r="A661" s="290" t="str">
        <f t="shared" si="33"/>
        <v>10/2001</v>
      </c>
      <c r="B661" s="279" t="s">
        <v>784</v>
      </c>
      <c r="C661" s="294">
        <v>1131</v>
      </c>
      <c r="D661" s="279">
        <f t="shared" si="27"/>
        <v>18</v>
      </c>
      <c r="E661" s="279">
        <f t="shared" si="28"/>
        <v>10</v>
      </c>
      <c r="F661" s="281" t="str">
        <f t="shared" si="34"/>
        <v/>
      </c>
      <c r="G661" s="282"/>
      <c r="H661" s="280"/>
      <c r="I661" s="280"/>
      <c r="J661" s="280"/>
    </row>
    <row r="662" spans="1:10" ht="14.4" x14ac:dyDescent="0.3">
      <c r="A662" s="290" t="str">
        <f t="shared" si="33"/>
        <v>10/2001</v>
      </c>
      <c r="B662" s="279" t="s">
        <v>785</v>
      </c>
      <c r="C662" s="294">
        <v>1097</v>
      </c>
      <c r="D662" s="279">
        <f t="shared" si="27"/>
        <v>19</v>
      </c>
      <c r="E662" s="279">
        <f t="shared" si="28"/>
        <v>10</v>
      </c>
      <c r="F662" s="281" t="str">
        <f t="shared" si="34"/>
        <v/>
      </c>
      <c r="G662" s="282"/>
      <c r="H662" s="280"/>
      <c r="I662" s="280"/>
      <c r="J662" s="280"/>
    </row>
    <row r="663" spans="1:10" ht="14.4" x14ac:dyDescent="0.3">
      <c r="A663" s="290" t="str">
        <f t="shared" si="33"/>
        <v>10/2001</v>
      </c>
      <c r="B663" s="279" t="s">
        <v>786</v>
      </c>
      <c r="C663" s="294"/>
      <c r="D663" s="279">
        <f t="shared" si="27"/>
        <v>20</v>
      </c>
      <c r="E663" s="279">
        <f t="shared" si="28"/>
        <v>10</v>
      </c>
      <c r="F663" s="281" t="str">
        <f t="shared" si="34"/>
        <v/>
      </c>
      <c r="G663" s="282"/>
      <c r="H663" s="280"/>
      <c r="I663" s="280"/>
      <c r="J663" s="280"/>
    </row>
    <row r="664" spans="1:10" ht="14.4" x14ac:dyDescent="0.3">
      <c r="A664" s="290" t="str">
        <f t="shared" si="33"/>
        <v>10/2001</v>
      </c>
      <c r="B664" s="279" t="s">
        <v>787</v>
      </c>
      <c r="C664" s="294"/>
      <c r="D664" s="279">
        <f t="shared" si="27"/>
        <v>21</v>
      </c>
      <c r="E664" s="279">
        <f t="shared" si="28"/>
        <v>10</v>
      </c>
      <c r="F664" s="281" t="str">
        <f t="shared" si="34"/>
        <v/>
      </c>
      <c r="G664" s="282"/>
      <c r="H664" s="280"/>
      <c r="I664" s="280"/>
      <c r="J664" s="280"/>
    </row>
    <row r="665" spans="1:10" ht="14.4" x14ac:dyDescent="0.3">
      <c r="A665" s="290" t="str">
        <f t="shared" si="33"/>
        <v>10/2001</v>
      </c>
      <c r="B665" s="279" t="s">
        <v>788</v>
      </c>
      <c r="C665" s="294">
        <v>1090</v>
      </c>
      <c r="D665" s="279">
        <f t="shared" si="27"/>
        <v>22</v>
      </c>
      <c r="E665" s="279">
        <f t="shared" si="28"/>
        <v>10</v>
      </c>
      <c r="F665" s="281" t="str">
        <f t="shared" si="34"/>
        <v/>
      </c>
      <c r="G665" s="282"/>
      <c r="H665" s="280"/>
      <c r="I665" s="280"/>
      <c r="J665" s="280"/>
    </row>
    <row r="666" spans="1:10" ht="14.4" x14ac:dyDescent="0.3">
      <c r="A666" s="290" t="str">
        <f t="shared" si="33"/>
        <v>10/2001</v>
      </c>
      <c r="B666" s="279" t="s">
        <v>789</v>
      </c>
      <c r="C666" s="294">
        <v>1095</v>
      </c>
      <c r="D666" s="279">
        <f t="shared" si="27"/>
        <v>23</v>
      </c>
      <c r="E666" s="279">
        <f t="shared" si="28"/>
        <v>10</v>
      </c>
      <c r="F666" s="281" t="str">
        <f t="shared" si="34"/>
        <v/>
      </c>
      <c r="G666" s="282"/>
      <c r="H666" s="280"/>
      <c r="I666" s="280"/>
      <c r="J666" s="280"/>
    </row>
    <row r="667" spans="1:10" ht="14.4" x14ac:dyDescent="0.3">
      <c r="A667" s="290" t="str">
        <f t="shared" si="33"/>
        <v>10/2001</v>
      </c>
      <c r="B667" s="279" t="s">
        <v>790</v>
      </c>
      <c r="C667" s="294">
        <v>1112</v>
      </c>
      <c r="D667" s="279">
        <f t="shared" si="27"/>
        <v>24</v>
      </c>
      <c r="E667" s="279">
        <f t="shared" si="28"/>
        <v>10</v>
      </c>
      <c r="F667" s="281" t="str">
        <f t="shared" si="34"/>
        <v/>
      </c>
      <c r="G667" s="282"/>
      <c r="H667" s="280"/>
      <c r="I667" s="280"/>
      <c r="J667" s="280"/>
    </row>
    <row r="668" spans="1:10" ht="14.4" x14ac:dyDescent="0.3">
      <c r="A668" s="290" t="str">
        <f t="shared" si="33"/>
        <v>10/2001</v>
      </c>
      <c r="B668" s="279" t="s">
        <v>791</v>
      </c>
      <c r="C668" s="294">
        <v>1114</v>
      </c>
      <c r="D668" s="279">
        <f t="shared" si="27"/>
        <v>25</v>
      </c>
      <c r="E668" s="279">
        <f t="shared" si="28"/>
        <v>10</v>
      </c>
      <c r="F668" s="281" t="str">
        <f t="shared" si="34"/>
        <v/>
      </c>
      <c r="G668" s="282"/>
      <c r="H668" s="280"/>
      <c r="I668" s="280"/>
      <c r="J668" s="280"/>
    </row>
    <row r="669" spans="1:10" ht="14.4" x14ac:dyDescent="0.3">
      <c r="A669" s="290" t="str">
        <f t="shared" si="33"/>
        <v>10/2001</v>
      </c>
      <c r="B669" s="279" t="s">
        <v>792</v>
      </c>
      <c r="C669" s="294">
        <v>1127</v>
      </c>
      <c r="D669" s="279">
        <f t="shared" si="27"/>
        <v>26</v>
      </c>
      <c r="E669" s="279">
        <f t="shared" si="28"/>
        <v>10</v>
      </c>
      <c r="F669" s="281" t="str">
        <f t="shared" si="34"/>
        <v/>
      </c>
      <c r="G669" s="282"/>
      <c r="H669" s="280"/>
      <c r="I669" s="280"/>
      <c r="J669" s="280"/>
    </row>
    <row r="670" spans="1:10" ht="14.4" x14ac:dyDescent="0.3">
      <c r="A670" s="290" t="str">
        <f t="shared" si="33"/>
        <v>10/2001</v>
      </c>
      <c r="B670" s="279" t="s">
        <v>793</v>
      </c>
      <c r="C670" s="294"/>
      <c r="D670" s="279">
        <f t="shared" si="27"/>
        <v>27</v>
      </c>
      <c r="E670" s="279">
        <f t="shared" si="28"/>
        <v>10</v>
      </c>
      <c r="F670" s="281" t="str">
        <f t="shared" si="34"/>
        <v/>
      </c>
      <c r="G670" s="282"/>
      <c r="H670" s="280"/>
      <c r="I670" s="280"/>
      <c r="J670" s="280"/>
    </row>
    <row r="671" spans="1:10" ht="14.4" x14ac:dyDescent="0.3">
      <c r="A671" s="290" t="str">
        <f t="shared" si="33"/>
        <v>10/2001</v>
      </c>
      <c r="B671" s="279" t="s">
        <v>794</v>
      </c>
      <c r="C671" s="294"/>
      <c r="D671" s="279">
        <f t="shared" si="27"/>
        <v>28</v>
      </c>
      <c r="E671" s="279">
        <f t="shared" si="28"/>
        <v>10</v>
      </c>
      <c r="F671" s="281" t="str">
        <f t="shared" si="34"/>
        <v/>
      </c>
      <c r="G671" s="282"/>
      <c r="H671" s="280"/>
      <c r="I671" s="280"/>
      <c r="J671" s="280"/>
    </row>
    <row r="672" spans="1:10" ht="14.4" x14ac:dyDescent="0.3">
      <c r="A672" s="290" t="str">
        <f t="shared" si="33"/>
        <v>10/2001</v>
      </c>
      <c r="B672" s="279" t="s">
        <v>795</v>
      </c>
      <c r="C672" s="294">
        <v>1195</v>
      </c>
      <c r="D672" s="279">
        <f t="shared" si="27"/>
        <v>29</v>
      </c>
      <c r="E672" s="279">
        <f t="shared" si="28"/>
        <v>10</v>
      </c>
      <c r="F672" s="281" t="str">
        <f t="shared" si="34"/>
        <v/>
      </c>
      <c r="G672" s="282"/>
      <c r="H672" s="280"/>
      <c r="I672" s="280"/>
      <c r="J672" s="280"/>
    </row>
    <row r="673" spans="1:10" ht="14.4" x14ac:dyDescent="0.3">
      <c r="A673" s="290" t="str">
        <f t="shared" si="33"/>
        <v>10/2001</v>
      </c>
      <c r="B673" s="279" t="s">
        <v>796</v>
      </c>
      <c r="C673" s="294">
        <v>1189</v>
      </c>
      <c r="D673" s="279">
        <f t="shared" si="27"/>
        <v>30</v>
      </c>
      <c r="E673" s="279">
        <f t="shared" si="28"/>
        <v>10</v>
      </c>
      <c r="F673" s="281" t="str">
        <f t="shared" si="34"/>
        <v/>
      </c>
      <c r="G673" s="282"/>
      <c r="H673" s="280"/>
      <c r="I673" s="280"/>
      <c r="J673" s="280"/>
    </row>
    <row r="674" spans="1:10" ht="14.4" x14ac:dyDescent="0.3">
      <c r="A674" s="290" t="str">
        <f t="shared" si="33"/>
        <v>10/2001</v>
      </c>
      <c r="B674" s="279" t="s">
        <v>797</v>
      </c>
      <c r="C674" s="294">
        <v>1163</v>
      </c>
      <c r="D674" s="279">
        <f t="shared" si="27"/>
        <v>31</v>
      </c>
      <c r="E674" s="279">
        <f t="shared" si="28"/>
        <v>10</v>
      </c>
      <c r="F674" s="281">
        <f t="shared" si="34"/>
        <v>0.1163</v>
      </c>
      <c r="G674" s="282"/>
      <c r="H674" s="280"/>
      <c r="I674" s="280"/>
      <c r="J674" s="280"/>
    </row>
    <row r="675" spans="1:10" ht="14.4" x14ac:dyDescent="0.3">
      <c r="A675" s="290" t="str">
        <f t="shared" si="33"/>
        <v>11/2001</v>
      </c>
      <c r="B675" s="279" t="s">
        <v>798</v>
      </c>
      <c r="C675" s="294">
        <v>1191</v>
      </c>
      <c r="D675" s="279">
        <f t="shared" si="27"/>
        <v>1</v>
      </c>
      <c r="E675" s="279">
        <f t="shared" si="28"/>
        <v>11</v>
      </c>
      <c r="F675" s="281" t="str">
        <f t="shared" si="34"/>
        <v/>
      </c>
      <c r="G675" s="282"/>
      <c r="H675" s="280"/>
      <c r="I675" s="280"/>
      <c r="J675" s="280"/>
    </row>
    <row r="676" spans="1:10" ht="14.4" x14ac:dyDescent="0.3">
      <c r="A676" s="290" t="str">
        <f t="shared" si="33"/>
        <v>11/2001</v>
      </c>
      <c r="B676" s="279" t="s">
        <v>799</v>
      </c>
      <c r="C676" s="294">
        <v>1185</v>
      </c>
      <c r="D676" s="279">
        <f t="shared" si="27"/>
        <v>2</v>
      </c>
      <c r="E676" s="279">
        <f t="shared" si="28"/>
        <v>11</v>
      </c>
      <c r="F676" s="281" t="str">
        <f t="shared" si="34"/>
        <v/>
      </c>
      <c r="G676" s="282"/>
      <c r="H676" s="280"/>
      <c r="I676" s="280"/>
      <c r="J676" s="280"/>
    </row>
    <row r="677" spans="1:10" ht="14.4" x14ac:dyDescent="0.3">
      <c r="A677" s="290" t="str">
        <f t="shared" si="33"/>
        <v>11/2001</v>
      </c>
      <c r="B677" s="279" t="s">
        <v>800</v>
      </c>
      <c r="C677" s="294"/>
      <c r="D677" s="279">
        <f t="shared" si="27"/>
        <v>3</v>
      </c>
      <c r="E677" s="279">
        <f t="shared" si="28"/>
        <v>11</v>
      </c>
      <c r="F677" s="281" t="str">
        <f t="shared" si="34"/>
        <v/>
      </c>
      <c r="G677" s="282"/>
      <c r="H677" s="280"/>
      <c r="I677" s="280"/>
      <c r="J677" s="280"/>
    </row>
    <row r="678" spans="1:10" ht="14.4" x14ac:dyDescent="0.3">
      <c r="A678" s="290" t="str">
        <f t="shared" si="33"/>
        <v>11/2001</v>
      </c>
      <c r="B678" s="279" t="s">
        <v>801</v>
      </c>
      <c r="C678" s="294"/>
      <c r="D678" s="279">
        <f t="shared" si="27"/>
        <v>4</v>
      </c>
      <c r="E678" s="279">
        <f t="shared" si="28"/>
        <v>11</v>
      </c>
      <c r="F678" s="281" t="str">
        <f t="shared" si="34"/>
        <v/>
      </c>
      <c r="G678" s="282"/>
      <c r="H678" s="280"/>
      <c r="I678" s="280"/>
      <c r="J678" s="280"/>
    </row>
    <row r="679" spans="1:10" ht="14.4" x14ac:dyDescent="0.3">
      <c r="A679" s="290" t="str">
        <f t="shared" si="33"/>
        <v>11/2001</v>
      </c>
      <c r="B679" s="279" t="s">
        <v>802</v>
      </c>
      <c r="C679" s="294">
        <v>1134</v>
      </c>
      <c r="D679" s="279">
        <f t="shared" si="27"/>
        <v>5</v>
      </c>
      <c r="E679" s="279">
        <f t="shared" si="28"/>
        <v>11</v>
      </c>
      <c r="F679" s="281" t="str">
        <f t="shared" si="34"/>
        <v/>
      </c>
      <c r="G679" s="282"/>
      <c r="H679" s="280"/>
      <c r="I679" s="280"/>
      <c r="J679" s="280"/>
    </row>
    <row r="680" spans="1:10" ht="14.4" x14ac:dyDescent="0.3">
      <c r="A680" s="290" t="str">
        <f t="shared" si="33"/>
        <v>11/2001</v>
      </c>
      <c r="B680" s="279" t="s">
        <v>803</v>
      </c>
      <c r="C680" s="294">
        <v>1126</v>
      </c>
      <c r="D680" s="279">
        <f t="shared" si="27"/>
        <v>6</v>
      </c>
      <c r="E680" s="279">
        <f t="shared" si="28"/>
        <v>11</v>
      </c>
      <c r="F680" s="281" t="str">
        <f t="shared" si="34"/>
        <v/>
      </c>
      <c r="G680" s="282"/>
      <c r="H680" s="280"/>
      <c r="I680" s="280"/>
      <c r="J680" s="280"/>
    </row>
    <row r="681" spans="1:10" ht="14.4" x14ac:dyDescent="0.3">
      <c r="A681" s="290" t="str">
        <f t="shared" si="33"/>
        <v>11/2001</v>
      </c>
      <c r="B681" s="279" t="s">
        <v>804</v>
      </c>
      <c r="C681" s="294">
        <v>1072</v>
      </c>
      <c r="D681" s="279">
        <f t="shared" si="27"/>
        <v>7</v>
      </c>
      <c r="E681" s="279">
        <f t="shared" si="28"/>
        <v>11</v>
      </c>
      <c r="F681" s="281" t="str">
        <f t="shared" si="34"/>
        <v/>
      </c>
      <c r="G681" s="282"/>
      <c r="H681" s="280"/>
      <c r="I681" s="280"/>
      <c r="J681" s="280"/>
    </row>
    <row r="682" spans="1:10" ht="14.4" x14ac:dyDescent="0.3">
      <c r="A682" s="290" t="str">
        <f t="shared" si="33"/>
        <v>11/2001</v>
      </c>
      <c r="B682" s="279" t="s">
        <v>805</v>
      </c>
      <c r="C682" s="294">
        <v>1055</v>
      </c>
      <c r="D682" s="279">
        <f t="shared" si="27"/>
        <v>8</v>
      </c>
      <c r="E682" s="279">
        <f t="shared" si="28"/>
        <v>11</v>
      </c>
      <c r="F682" s="281" t="str">
        <f t="shared" si="34"/>
        <v/>
      </c>
      <c r="G682" s="282"/>
      <c r="H682" s="280"/>
      <c r="I682" s="280"/>
      <c r="J682" s="280"/>
    </row>
    <row r="683" spans="1:10" ht="14.4" x14ac:dyDescent="0.3">
      <c r="A683" s="290" t="str">
        <f t="shared" si="33"/>
        <v>11/2001</v>
      </c>
      <c r="B683" s="279" t="s">
        <v>806</v>
      </c>
      <c r="C683" s="294">
        <v>1058</v>
      </c>
      <c r="D683" s="279">
        <f t="shared" si="27"/>
        <v>9</v>
      </c>
      <c r="E683" s="279">
        <f t="shared" si="28"/>
        <v>11</v>
      </c>
      <c r="F683" s="281" t="str">
        <f t="shared" si="34"/>
        <v/>
      </c>
      <c r="G683" s="282"/>
      <c r="H683" s="280"/>
      <c r="I683" s="280"/>
      <c r="J683" s="280"/>
    </row>
    <row r="684" spans="1:10" ht="14.4" x14ac:dyDescent="0.3">
      <c r="A684" s="290" t="str">
        <f t="shared" si="33"/>
        <v>11/2001</v>
      </c>
      <c r="B684" s="279" t="s">
        <v>807</v>
      </c>
      <c r="C684" s="294"/>
      <c r="D684" s="279">
        <f t="shared" si="27"/>
        <v>10</v>
      </c>
      <c r="E684" s="279">
        <f t="shared" si="28"/>
        <v>11</v>
      </c>
      <c r="F684" s="281" t="str">
        <f t="shared" si="34"/>
        <v/>
      </c>
      <c r="G684" s="282"/>
      <c r="H684" s="280"/>
      <c r="I684" s="280"/>
      <c r="J684" s="280"/>
    </row>
    <row r="685" spans="1:10" ht="14.4" x14ac:dyDescent="0.3">
      <c r="A685" s="290" t="str">
        <f t="shared" si="33"/>
        <v>11/2001</v>
      </c>
      <c r="B685" s="279" t="s">
        <v>808</v>
      </c>
      <c r="C685" s="294"/>
      <c r="D685" s="279">
        <f t="shared" si="27"/>
        <v>11</v>
      </c>
      <c r="E685" s="279">
        <f t="shared" si="28"/>
        <v>11</v>
      </c>
      <c r="F685" s="281" t="str">
        <f t="shared" si="34"/>
        <v/>
      </c>
      <c r="G685" s="282"/>
      <c r="H685" s="280"/>
      <c r="I685" s="280"/>
      <c r="J685" s="280"/>
    </row>
    <row r="686" spans="1:10" ht="14.4" x14ac:dyDescent="0.3">
      <c r="A686" s="290" t="str">
        <f t="shared" si="33"/>
        <v>11/2001</v>
      </c>
      <c r="B686" s="279" t="s">
        <v>809</v>
      </c>
      <c r="C686" s="294"/>
      <c r="D686" s="279">
        <f t="shared" si="27"/>
        <v>12</v>
      </c>
      <c r="E686" s="279">
        <f t="shared" si="28"/>
        <v>11</v>
      </c>
      <c r="F686" s="281" t="str">
        <f t="shared" si="34"/>
        <v/>
      </c>
      <c r="G686" s="282"/>
      <c r="H686" s="280"/>
      <c r="I686" s="280"/>
      <c r="J686" s="280"/>
    </row>
    <row r="687" spans="1:10" ht="14.4" x14ac:dyDescent="0.3">
      <c r="A687" s="290" t="str">
        <f t="shared" si="33"/>
        <v>11/2001</v>
      </c>
      <c r="B687" s="279" t="s">
        <v>810</v>
      </c>
      <c r="C687" s="294">
        <v>999</v>
      </c>
      <c r="D687" s="279">
        <f t="shared" si="27"/>
        <v>13</v>
      </c>
      <c r="E687" s="279">
        <f t="shared" si="28"/>
        <v>11</v>
      </c>
      <c r="F687" s="281" t="str">
        <f t="shared" si="34"/>
        <v/>
      </c>
      <c r="G687" s="282"/>
      <c r="H687" s="280"/>
      <c r="I687" s="280"/>
      <c r="J687" s="280"/>
    </row>
    <row r="688" spans="1:10" ht="14.4" x14ac:dyDescent="0.3">
      <c r="A688" s="290" t="str">
        <f t="shared" si="33"/>
        <v>11/2001</v>
      </c>
      <c r="B688" s="279" t="s">
        <v>811</v>
      </c>
      <c r="C688" s="294">
        <v>995</v>
      </c>
      <c r="D688" s="279">
        <f t="shared" si="27"/>
        <v>14</v>
      </c>
      <c r="E688" s="279">
        <f t="shared" si="28"/>
        <v>11</v>
      </c>
      <c r="F688" s="281" t="str">
        <f t="shared" si="34"/>
        <v/>
      </c>
      <c r="G688" s="282"/>
      <c r="H688" s="280"/>
      <c r="I688" s="280"/>
      <c r="J688" s="280"/>
    </row>
    <row r="689" spans="1:10" ht="14.4" x14ac:dyDescent="0.3">
      <c r="A689" s="290" t="str">
        <f t="shared" si="33"/>
        <v>11/2001</v>
      </c>
      <c r="B689" s="279" t="s">
        <v>812</v>
      </c>
      <c r="C689" s="294">
        <v>964</v>
      </c>
      <c r="D689" s="279">
        <f t="shared" si="27"/>
        <v>15</v>
      </c>
      <c r="E689" s="279">
        <f t="shared" si="28"/>
        <v>11</v>
      </c>
      <c r="F689" s="281" t="str">
        <f t="shared" si="34"/>
        <v/>
      </c>
      <c r="G689" s="282"/>
      <c r="H689" s="280"/>
      <c r="I689" s="280"/>
      <c r="J689" s="280"/>
    </row>
    <row r="690" spans="1:10" ht="14.4" x14ac:dyDescent="0.3">
      <c r="A690" s="290" t="str">
        <f t="shared" si="33"/>
        <v>11/2001</v>
      </c>
      <c r="B690" s="279" t="s">
        <v>813</v>
      </c>
      <c r="C690" s="294">
        <v>956</v>
      </c>
      <c r="D690" s="279">
        <f t="shared" si="27"/>
        <v>16</v>
      </c>
      <c r="E690" s="279">
        <f t="shared" si="28"/>
        <v>11</v>
      </c>
      <c r="F690" s="281" t="str">
        <f t="shared" si="34"/>
        <v/>
      </c>
      <c r="G690" s="282"/>
      <c r="H690" s="280"/>
      <c r="I690" s="280"/>
      <c r="J690" s="280"/>
    </row>
    <row r="691" spans="1:10" ht="14.4" x14ac:dyDescent="0.3">
      <c r="A691" s="290" t="str">
        <f t="shared" si="33"/>
        <v>11/2001</v>
      </c>
      <c r="B691" s="279" t="s">
        <v>814</v>
      </c>
      <c r="C691" s="294"/>
      <c r="D691" s="279">
        <f t="shared" si="27"/>
        <v>17</v>
      </c>
      <c r="E691" s="279">
        <f t="shared" si="28"/>
        <v>11</v>
      </c>
      <c r="F691" s="281" t="str">
        <f t="shared" si="34"/>
        <v/>
      </c>
      <c r="G691" s="282"/>
      <c r="H691" s="280"/>
      <c r="I691" s="280"/>
      <c r="J691" s="280"/>
    </row>
    <row r="692" spans="1:10" ht="14.4" x14ac:dyDescent="0.3">
      <c r="A692" s="290" t="str">
        <f t="shared" si="33"/>
        <v>11/2001</v>
      </c>
      <c r="B692" s="279" t="s">
        <v>815</v>
      </c>
      <c r="C692" s="294"/>
      <c r="D692" s="279">
        <f t="shared" si="27"/>
        <v>18</v>
      </c>
      <c r="E692" s="279">
        <f t="shared" si="28"/>
        <v>11</v>
      </c>
      <c r="F692" s="281" t="str">
        <f t="shared" si="34"/>
        <v/>
      </c>
      <c r="G692" s="282"/>
      <c r="H692" s="280"/>
      <c r="I692" s="280"/>
      <c r="J692" s="280"/>
    </row>
    <row r="693" spans="1:10" ht="14.4" x14ac:dyDescent="0.3">
      <c r="A693" s="290" t="str">
        <f t="shared" si="33"/>
        <v>11/2001</v>
      </c>
      <c r="B693" s="279" t="s">
        <v>816</v>
      </c>
      <c r="C693" s="294">
        <v>928</v>
      </c>
      <c r="D693" s="279">
        <f t="shared" si="27"/>
        <v>19</v>
      </c>
      <c r="E693" s="279">
        <f t="shared" si="28"/>
        <v>11</v>
      </c>
      <c r="F693" s="281" t="str">
        <f t="shared" si="34"/>
        <v/>
      </c>
      <c r="G693" s="282"/>
      <c r="H693" s="280"/>
      <c r="I693" s="280"/>
      <c r="J693" s="280"/>
    </row>
    <row r="694" spans="1:10" ht="14.4" x14ac:dyDescent="0.3">
      <c r="A694" s="290" t="str">
        <f t="shared" si="33"/>
        <v>11/2001</v>
      </c>
      <c r="B694" s="279" t="s">
        <v>817</v>
      </c>
      <c r="C694" s="294">
        <v>929</v>
      </c>
      <c r="D694" s="279">
        <f t="shared" si="27"/>
        <v>20</v>
      </c>
      <c r="E694" s="279">
        <f t="shared" si="28"/>
        <v>11</v>
      </c>
      <c r="F694" s="281" t="str">
        <f t="shared" si="34"/>
        <v/>
      </c>
      <c r="G694" s="282"/>
      <c r="H694" s="280"/>
      <c r="I694" s="280"/>
      <c r="J694" s="280"/>
    </row>
    <row r="695" spans="1:10" ht="14.4" x14ac:dyDescent="0.3">
      <c r="A695" s="290" t="str">
        <f t="shared" si="33"/>
        <v>11/2001</v>
      </c>
      <c r="B695" s="279" t="s">
        <v>818</v>
      </c>
      <c r="C695" s="294">
        <v>919</v>
      </c>
      <c r="D695" s="279">
        <f t="shared" si="27"/>
        <v>21</v>
      </c>
      <c r="E695" s="279">
        <f t="shared" si="28"/>
        <v>11</v>
      </c>
      <c r="F695" s="281" t="str">
        <f t="shared" si="34"/>
        <v/>
      </c>
      <c r="G695" s="282"/>
      <c r="H695" s="280"/>
      <c r="I695" s="280"/>
      <c r="J695" s="280"/>
    </row>
    <row r="696" spans="1:10" ht="14.4" x14ac:dyDescent="0.3">
      <c r="A696" s="290" t="str">
        <f t="shared" si="33"/>
        <v>11/2001</v>
      </c>
      <c r="B696" s="279" t="s">
        <v>819</v>
      </c>
      <c r="C696" s="294"/>
      <c r="D696" s="279">
        <f t="shared" si="27"/>
        <v>22</v>
      </c>
      <c r="E696" s="279">
        <f t="shared" si="28"/>
        <v>11</v>
      </c>
      <c r="F696" s="281" t="str">
        <f t="shared" si="34"/>
        <v/>
      </c>
      <c r="G696" s="282"/>
      <c r="H696" s="280"/>
      <c r="I696" s="280"/>
      <c r="J696" s="280"/>
    </row>
    <row r="697" spans="1:10" ht="14.4" x14ac:dyDescent="0.3">
      <c r="A697" s="290" t="str">
        <f t="shared" si="33"/>
        <v>11/2001</v>
      </c>
      <c r="B697" s="279" t="s">
        <v>820</v>
      </c>
      <c r="C697" s="294">
        <v>911</v>
      </c>
      <c r="D697" s="279">
        <f t="shared" si="27"/>
        <v>23</v>
      </c>
      <c r="E697" s="279">
        <f t="shared" si="28"/>
        <v>11</v>
      </c>
      <c r="F697" s="281" t="str">
        <f t="shared" si="34"/>
        <v/>
      </c>
      <c r="G697" s="282"/>
      <c r="H697" s="280"/>
      <c r="I697" s="280"/>
      <c r="J697" s="280"/>
    </row>
    <row r="698" spans="1:10" ht="14.4" x14ac:dyDescent="0.3">
      <c r="A698" s="290" t="str">
        <f t="shared" si="33"/>
        <v>11/2001</v>
      </c>
      <c r="B698" s="279" t="s">
        <v>821</v>
      </c>
      <c r="C698" s="294"/>
      <c r="D698" s="279">
        <f t="shared" si="27"/>
        <v>24</v>
      </c>
      <c r="E698" s="279">
        <f t="shared" si="28"/>
        <v>11</v>
      </c>
      <c r="F698" s="281" t="str">
        <f t="shared" si="34"/>
        <v/>
      </c>
      <c r="G698" s="282"/>
      <c r="H698" s="280"/>
      <c r="I698" s="280"/>
      <c r="J698" s="280"/>
    </row>
    <row r="699" spans="1:10" ht="14.4" x14ac:dyDescent="0.3">
      <c r="A699" s="290" t="str">
        <f t="shared" si="33"/>
        <v>11/2001</v>
      </c>
      <c r="B699" s="279" t="s">
        <v>822</v>
      </c>
      <c r="C699" s="294"/>
      <c r="D699" s="279">
        <f t="shared" si="27"/>
        <v>25</v>
      </c>
      <c r="E699" s="279">
        <f t="shared" si="28"/>
        <v>11</v>
      </c>
      <c r="F699" s="281" t="str">
        <f t="shared" si="34"/>
        <v/>
      </c>
      <c r="G699" s="282"/>
      <c r="H699" s="280"/>
      <c r="I699" s="280"/>
      <c r="J699" s="280"/>
    </row>
    <row r="700" spans="1:10" ht="14.4" x14ac:dyDescent="0.3">
      <c r="A700" s="290" t="str">
        <f t="shared" si="33"/>
        <v>11/2001</v>
      </c>
      <c r="B700" s="279" t="s">
        <v>823</v>
      </c>
      <c r="C700" s="294">
        <v>873</v>
      </c>
      <c r="D700" s="279">
        <f t="shared" si="27"/>
        <v>26</v>
      </c>
      <c r="E700" s="279">
        <f t="shared" si="28"/>
        <v>11</v>
      </c>
      <c r="F700" s="281" t="str">
        <f t="shared" si="34"/>
        <v/>
      </c>
      <c r="G700" s="282"/>
      <c r="H700" s="280"/>
      <c r="I700" s="280"/>
      <c r="J700" s="280"/>
    </row>
    <row r="701" spans="1:10" ht="14.4" x14ac:dyDescent="0.3">
      <c r="A701" s="290" t="str">
        <f t="shared" si="33"/>
        <v>11/2001</v>
      </c>
      <c r="B701" s="279" t="s">
        <v>824</v>
      </c>
      <c r="C701" s="294">
        <v>886</v>
      </c>
      <c r="D701" s="279">
        <f t="shared" si="27"/>
        <v>27</v>
      </c>
      <c r="E701" s="279">
        <f t="shared" si="28"/>
        <v>11</v>
      </c>
      <c r="F701" s="281" t="str">
        <f t="shared" si="34"/>
        <v/>
      </c>
      <c r="G701" s="282"/>
      <c r="H701" s="280"/>
      <c r="I701" s="280"/>
      <c r="J701" s="280"/>
    </row>
    <row r="702" spans="1:10" ht="14.4" x14ac:dyDescent="0.3">
      <c r="A702" s="290" t="str">
        <f t="shared" si="33"/>
        <v>11/2001</v>
      </c>
      <c r="B702" s="279" t="s">
        <v>825</v>
      </c>
      <c r="C702" s="294">
        <v>925</v>
      </c>
      <c r="D702" s="279">
        <f t="shared" si="27"/>
        <v>28</v>
      </c>
      <c r="E702" s="279">
        <f t="shared" si="28"/>
        <v>11</v>
      </c>
      <c r="F702" s="281" t="str">
        <f t="shared" si="34"/>
        <v/>
      </c>
      <c r="G702" s="282"/>
      <c r="H702" s="280"/>
      <c r="I702" s="280"/>
      <c r="J702" s="280"/>
    </row>
    <row r="703" spans="1:10" ht="14.4" x14ac:dyDescent="0.3">
      <c r="A703" s="290" t="str">
        <f t="shared" si="33"/>
        <v>11/2001</v>
      </c>
      <c r="B703" s="279" t="s">
        <v>826</v>
      </c>
      <c r="C703" s="294">
        <v>979</v>
      </c>
      <c r="D703" s="279">
        <f t="shared" si="27"/>
        <v>29</v>
      </c>
      <c r="E703" s="279">
        <f t="shared" si="28"/>
        <v>11</v>
      </c>
      <c r="F703" s="281" t="str">
        <f t="shared" si="34"/>
        <v/>
      </c>
      <c r="G703" s="282"/>
      <c r="H703" s="280"/>
      <c r="I703" s="280"/>
      <c r="J703" s="280"/>
    </row>
    <row r="704" spans="1:10" ht="14.4" x14ac:dyDescent="0.3">
      <c r="A704" s="290" t="str">
        <f t="shared" si="33"/>
        <v>11/2001</v>
      </c>
      <c r="B704" s="279" t="s">
        <v>827</v>
      </c>
      <c r="C704" s="294">
        <v>976</v>
      </c>
      <c r="D704" s="279">
        <f t="shared" si="27"/>
        <v>30</v>
      </c>
      <c r="E704" s="279">
        <f t="shared" si="28"/>
        <v>11</v>
      </c>
      <c r="F704" s="281">
        <f t="shared" si="34"/>
        <v>9.7600000000000006E-2</v>
      </c>
      <c r="G704" s="282"/>
      <c r="H704" s="280"/>
      <c r="I704" s="280"/>
      <c r="J704" s="280"/>
    </row>
    <row r="705" spans="1:10" ht="14.4" x14ac:dyDescent="0.3">
      <c r="A705" s="290" t="str">
        <f t="shared" si="33"/>
        <v>12/2001</v>
      </c>
      <c r="B705" s="279" t="s">
        <v>828</v>
      </c>
      <c r="C705" s="294"/>
      <c r="D705" s="279">
        <f t="shared" si="27"/>
        <v>1</v>
      </c>
      <c r="E705" s="279">
        <f t="shared" si="28"/>
        <v>12</v>
      </c>
      <c r="F705" s="281" t="str">
        <f t="shared" si="34"/>
        <v/>
      </c>
      <c r="G705" s="282"/>
      <c r="H705" s="280"/>
      <c r="I705" s="280"/>
      <c r="J705" s="280"/>
    </row>
    <row r="706" spans="1:10" ht="14.4" x14ac:dyDescent="0.3">
      <c r="A706" s="290" t="str">
        <f t="shared" si="33"/>
        <v>12/2001</v>
      </c>
      <c r="B706" s="279" t="s">
        <v>829</v>
      </c>
      <c r="C706" s="294"/>
      <c r="D706" s="279">
        <f t="shared" si="27"/>
        <v>2</v>
      </c>
      <c r="E706" s="279">
        <f t="shared" si="28"/>
        <v>12</v>
      </c>
      <c r="F706" s="281" t="str">
        <f t="shared" si="34"/>
        <v/>
      </c>
      <c r="G706" s="282"/>
      <c r="H706" s="280"/>
      <c r="I706" s="280"/>
      <c r="J706" s="280"/>
    </row>
    <row r="707" spans="1:10" ht="14.4" x14ac:dyDescent="0.3">
      <c r="A707" s="290" t="str">
        <f t="shared" si="33"/>
        <v>12/2001</v>
      </c>
      <c r="B707" s="279" t="s">
        <v>830</v>
      </c>
      <c r="C707" s="294">
        <v>926</v>
      </c>
      <c r="D707" s="279">
        <f t="shared" si="27"/>
        <v>3</v>
      </c>
      <c r="E707" s="279">
        <f t="shared" si="28"/>
        <v>12</v>
      </c>
      <c r="F707" s="281" t="str">
        <f t="shared" si="34"/>
        <v/>
      </c>
      <c r="G707" s="282"/>
      <c r="H707" s="280"/>
      <c r="I707" s="280"/>
      <c r="J707" s="280"/>
    </row>
    <row r="708" spans="1:10" ht="14.4" x14ac:dyDescent="0.3">
      <c r="A708" s="290" t="str">
        <f t="shared" si="33"/>
        <v>12/2001</v>
      </c>
      <c r="B708" s="279" t="s">
        <v>831</v>
      </c>
      <c r="C708" s="294">
        <v>919</v>
      </c>
      <c r="D708" s="279">
        <f t="shared" si="27"/>
        <v>4</v>
      </c>
      <c r="E708" s="279">
        <f t="shared" si="28"/>
        <v>12</v>
      </c>
      <c r="F708" s="281" t="str">
        <f t="shared" si="34"/>
        <v/>
      </c>
      <c r="G708" s="282"/>
      <c r="H708" s="280"/>
      <c r="I708" s="280"/>
      <c r="J708" s="280"/>
    </row>
    <row r="709" spans="1:10" ht="14.4" x14ac:dyDescent="0.3">
      <c r="A709" s="290" t="str">
        <f t="shared" si="33"/>
        <v>12/2001</v>
      </c>
      <c r="B709" s="279" t="s">
        <v>832</v>
      </c>
      <c r="C709" s="294">
        <v>889</v>
      </c>
      <c r="D709" s="279">
        <f t="shared" si="27"/>
        <v>5</v>
      </c>
      <c r="E709" s="279">
        <f t="shared" si="28"/>
        <v>12</v>
      </c>
      <c r="F709" s="281" t="str">
        <f t="shared" si="34"/>
        <v/>
      </c>
      <c r="G709" s="282"/>
      <c r="H709" s="280"/>
      <c r="I709" s="280"/>
      <c r="J709" s="280"/>
    </row>
    <row r="710" spans="1:10" ht="14.4" x14ac:dyDescent="0.3">
      <c r="A710" s="290" t="str">
        <f t="shared" ref="A710:A773" si="35">CONCATENATE(MONTH(B710),"/",YEAR(B710))</f>
        <v>12/2001</v>
      </c>
      <c r="B710" s="279" t="s">
        <v>833</v>
      </c>
      <c r="C710" s="294">
        <v>895</v>
      </c>
      <c r="D710" s="279">
        <f t="shared" si="27"/>
        <v>6</v>
      </c>
      <c r="E710" s="279">
        <f t="shared" si="28"/>
        <v>12</v>
      </c>
      <c r="F710" s="281" t="str">
        <f t="shared" si="34"/>
        <v/>
      </c>
      <c r="G710" s="282"/>
      <c r="H710" s="280"/>
      <c r="I710" s="280"/>
      <c r="J710" s="280"/>
    </row>
    <row r="711" spans="1:10" ht="14.4" x14ac:dyDescent="0.3">
      <c r="A711" s="290" t="str">
        <f t="shared" si="35"/>
        <v>12/2001</v>
      </c>
      <c r="B711" s="279" t="s">
        <v>834</v>
      </c>
      <c r="C711" s="294">
        <v>878</v>
      </c>
      <c r="D711" s="279">
        <f t="shared" si="27"/>
        <v>7</v>
      </c>
      <c r="E711" s="279">
        <f t="shared" si="28"/>
        <v>12</v>
      </c>
      <c r="F711" s="281" t="str">
        <f t="shared" si="34"/>
        <v/>
      </c>
      <c r="G711" s="282"/>
      <c r="H711" s="280"/>
      <c r="I711" s="280"/>
      <c r="J711" s="280"/>
    </row>
    <row r="712" spans="1:10" ht="14.4" x14ac:dyDescent="0.3">
      <c r="A712" s="290" t="str">
        <f t="shared" si="35"/>
        <v>12/2001</v>
      </c>
      <c r="B712" s="279" t="s">
        <v>835</v>
      </c>
      <c r="C712" s="294"/>
      <c r="D712" s="279">
        <f t="shared" si="27"/>
        <v>8</v>
      </c>
      <c r="E712" s="279">
        <f t="shared" si="28"/>
        <v>12</v>
      </c>
      <c r="F712" s="281" t="str">
        <f t="shared" si="34"/>
        <v/>
      </c>
      <c r="G712" s="282"/>
      <c r="H712" s="280"/>
      <c r="I712" s="280"/>
      <c r="J712" s="280"/>
    </row>
    <row r="713" spans="1:10" ht="14.4" x14ac:dyDescent="0.3">
      <c r="A713" s="290" t="str">
        <f t="shared" si="35"/>
        <v>12/2001</v>
      </c>
      <c r="B713" s="279" t="s">
        <v>836</v>
      </c>
      <c r="C713" s="294"/>
      <c r="D713" s="279">
        <f t="shared" si="27"/>
        <v>9</v>
      </c>
      <c r="E713" s="279">
        <f t="shared" si="28"/>
        <v>12</v>
      </c>
      <c r="F713" s="281" t="str">
        <f t="shared" si="34"/>
        <v/>
      </c>
      <c r="G713" s="282"/>
      <c r="H713" s="280"/>
      <c r="I713" s="280"/>
      <c r="J713" s="280"/>
    </row>
    <row r="714" spans="1:10" ht="14.4" x14ac:dyDescent="0.3">
      <c r="A714" s="290" t="str">
        <f t="shared" si="35"/>
        <v>12/2001</v>
      </c>
      <c r="B714" s="279" t="s">
        <v>837</v>
      </c>
      <c r="C714" s="294">
        <v>879</v>
      </c>
      <c r="D714" s="279">
        <f t="shared" si="27"/>
        <v>10</v>
      </c>
      <c r="E714" s="279">
        <f t="shared" si="28"/>
        <v>12</v>
      </c>
      <c r="F714" s="281" t="str">
        <f t="shared" si="34"/>
        <v/>
      </c>
      <c r="G714" s="282"/>
      <c r="H714" s="280"/>
      <c r="I714" s="280"/>
      <c r="J714" s="280"/>
    </row>
    <row r="715" spans="1:10" ht="14.4" x14ac:dyDescent="0.3">
      <c r="A715" s="290" t="str">
        <f t="shared" si="35"/>
        <v>12/2001</v>
      </c>
      <c r="B715" s="279" t="s">
        <v>838</v>
      </c>
      <c r="C715" s="294">
        <v>866</v>
      </c>
      <c r="D715" s="279">
        <f t="shared" si="27"/>
        <v>11</v>
      </c>
      <c r="E715" s="279">
        <f t="shared" si="28"/>
        <v>12</v>
      </c>
      <c r="F715" s="281" t="str">
        <f t="shared" si="34"/>
        <v/>
      </c>
      <c r="G715" s="282"/>
      <c r="H715" s="280"/>
      <c r="I715" s="280"/>
      <c r="J715" s="280"/>
    </row>
    <row r="716" spans="1:10" ht="14.4" x14ac:dyDescent="0.3">
      <c r="A716" s="290" t="str">
        <f t="shared" si="35"/>
        <v>12/2001</v>
      </c>
      <c r="B716" s="279" t="s">
        <v>839</v>
      </c>
      <c r="C716" s="294">
        <v>859</v>
      </c>
      <c r="D716" s="279">
        <f t="shared" si="27"/>
        <v>12</v>
      </c>
      <c r="E716" s="279">
        <f t="shared" si="28"/>
        <v>12</v>
      </c>
      <c r="F716" s="281" t="str">
        <f t="shared" si="34"/>
        <v/>
      </c>
      <c r="G716" s="282"/>
      <c r="H716" s="280"/>
      <c r="I716" s="280"/>
      <c r="J716" s="280"/>
    </row>
    <row r="717" spans="1:10" ht="14.4" x14ac:dyDescent="0.3">
      <c r="A717" s="290" t="str">
        <f t="shared" si="35"/>
        <v>12/2001</v>
      </c>
      <c r="B717" s="279" t="s">
        <v>840</v>
      </c>
      <c r="C717" s="294">
        <v>869</v>
      </c>
      <c r="D717" s="279">
        <f t="shared" si="27"/>
        <v>13</v>
      </c>
      <c r="E717" s="279">
        <f t="shared" si="28"/>
        <v>12</v>
      </c>
      <c r="F717" s="281" t="str">
        <f t="shared" ref="F717:F780" si="36">IF(D717=(D718-1),"",IF(AND(C717="",C716="",C715=""),C714/10000,(IF(AND(C717="",C716=""),C715/10000,IF(C717="",C716/10000,C717/10000)))))</f>
        <v/>
      </c>
      <c r="G717" s="282"/>
      <c r="H717" s="280"/>
      <c r="I717" s="280"/>
      <c r="J717" s="280"/>
    </row>
    <row r="718" spans="1:10" ht="14.4" x14ac:dyDescent="0.3">
      <c r="A718" s="290" t="str">
        <f t="shared" si="35"/>
        <v>12/2001</v>
      </c>
      <c r="B718" s="279" t="s">
        <v>841</v>
      </c>
      <c r="C718" s="294">
        <v>867</v>
      </c>
      <c r="D718" s="279">
        <f t="shared" si="27"/>
        <v>14</v>
      </c>
      <c r="E718" s="279">
        <f t="shared" si="28"/>
        <v>12</v>
      </c>
      <c r="F718" s="281" t="str">
        <f t="shared" si="36"/>
        <v/>
      </c>
      <c r="G718" s="282"/>
      <c r="H718" s="280"/>
      <c r="I718" s="280"/>
      <c r="J718" s="280"/>
    </row>
    <row r="719" spans="1:10" ht="14.4" x14ac:dyDescent="0.3">
      <c r="A719" s="290" t="str">
        <f t="shared" si="35"/>
        <v>12/2001</v>
      </c>
      <c r="B719" s="279" t="s">
        <v>842</v>
      </c>
      <c r="C719" s="294"/>
      <c r="D719" s="279">
        <f t="shared" si="27"/>
        <v>15</v>
      </c>
      <c r="E719" s="279">
        <f t="shared" si="28"/>
        <v>12</v>
      </c>
      <c r="F719" s="281" t="str">
        <f t="shared" si="36"/>
        <v/>
      </c>
      <c r="G719" s="282"/>
      <c r="H719" s="280"/>
      <c r="I719" s="280"/>
      <c r="J719" s="280"/>
    </row>
    <row r="720" spans="1:10" ht="14.4" x14ac:dyDescent="0.3">
      <c r="A720" s="290" t="str">
        <f t="shared" si="35"/>
        <v>12/2001</v>
      </c>
      <c r="B720" s="279" t="s">
        <v>843</v>
      </c>
      <c r="C720" s="294"/>
      <c r="D720" s="279">
        <f t="shared" si="27"/>
        <v>16</v>
      </c>
      <c r="E720" s="279">
        <f t="shared" si="28"/>
        <v>12</v>
      </c>
      <c r="F720" s="281" t="str">
        <f t="shared" si="36"/>
        <v/>
      </c>
      <c r="G720" s="282"/>
      <c r="H720" s="280"/>
      <c r="I720" s="280"/>
      <c r="J720" s="280"/>
    </row>
    <row r="721" spans="1:10" ht="14.4" x14ac:dyDescent="0.3">
      <c r="A721" s="290" t="str">
        <f t="shared" si="35"/>
        <v>12/2001</v>
      </c>
      <c r="B721" s="279" t="s">
        <v>844</v>
      </c>
      <c r="C721" s="294">
        <v>880</v>
      </c>
      <c r="D721" s="279">
        <f t="shared" si="27"/>
        <v>17</v>
      </c>
      <c r="E721" s="279">
        <f t="shared" si="28"/>
        <v>12</v>
      </c>
      <c r="F721" s="281" t="str">
        <f t="shared" si="36"/>
        <v/>
      </c>
      <c r="G721" s="282"/>
      <c r="H721" s="280"/>
      <c r="I721" s="280"/>
      <c r="J721" s="280"/>
    </row>
    <row r="722" spans="1:10" ht="14.4" x14ac:dyDescent="0.3">
      <c r="A722" s="290" t="str">
        <f t="shared" si="35"/>
        <v>12/2001</v>
      </c>
      <c r="B722" s="279" t="s">
        <v>845</v>
      </c>
      <c r="C722" s="294">
        <v>876</v>
      </c>
      <c r="D722" s="279">
        <f t="shared" si="27"/>
        <v>18</v>
      </c>
      <c r="E722" s="279">
        <f t="shared" si="28"/>
        <v>12</v>
      </c>
      <c r="F722" s="281" t="str">
        <f t="shared" si="36"/>
        <v/>
      </c>
      <c r="G722" s="282"/>
      <c r="H722" s="280"/>
      <c r="I722" s="280"/>
      <c r="J722" s="280"/>
    </row>
    <row r="723" spans="1:10" ht="14.4" x14ac:dyDescent="0.3">
      <c r="A723" s="290" t="str">
        <f t="shared" si="35"/>
        <v>12/2001</v>
      </c>
      <c r="B723" s="279" t="s">
        <v>846</v>
      </c>
      <c r="C723" s="294">
        <v>881</v>
      </c>
      <c r="D723" s="279">
        <f t="shared" si="27"/>
        <v>19</v>
      </c>
      <c r="E723" s="279">
        <f t="shared" si="28"/>
        <v>12</v>
      </c>
      <c r="F723" s="281" t="str">
        <f t="shared" si="36"/>
        <v/>
      </c>
      <c r="G723" s="282"/>
      <c r="H723" s="280"/>
      <c r="I723" s="280"/>
      <c r="J723" s="280"/>
    </row>
    <row r="724" spans="1:10" ht="14.4" x14ac:dyDescent="0.3">
      <c r="A724" s="290" t="str">
        <f t="shared" si="35"/>
        <v>12/2001</v>
      </c>
      <c r="B724" s="279" t="s">
        <v>847</v>
      </c>
      <c r="C724" s="294">
        <v>902</v>
      </c>
      <c r="D724" s="279">
        <f t="shared" si="27"/>
        <v>20</v>
      </c>
      <c r="E724" s="279">
        <f t="shared" si="28"/>
        <v>12</v>
      </c>
      <c r="F724" s="281" t="str">
        <f t="shared" si="36"/>
        <v/>
      </c>
      <c r="G724" s="282"/>
      <c r="H724" s="280"/>
      <c r="I724" s="280"/>
      <c r="J724" s="280"/>
    </row>
    <row r="725" spans="1:10" ht="14.4" x14ac:dyDescent="0.3">
      <c r="A725" s="290" t="str">
        <f t="shared" si="35"/>
        <v>12/2001</v>
      </c>
      <c r="B725" s="279" t="s">
        <v>848</v>
      </c>
      <c r="C725" s="294">
        <v>892</v>
      </c>
      <c r="D725" s="279">
        <f t="shared" si="27"/>
        <v>21</v>
      </c>
      <c r="E725" s="279">
        <f t="shared" si="28"/>
        <v>12</v>
      </c>
      <c r="F725" s="281" t="str">
        <f t="shared" si="36"/>
        <v/>
      </c>
      <c r="G725" s="282"/>
      <c r="H725" s="280"/>
      <c r="I725" s="280"/>
      <c r="J725" s="280"/>
    </row>
    <row r="726" spans="1:10" ht="14.4" x14ac:dyDescent="0.3">
      <c r="A726" s="290" t="str">
        <f t="shared" si="35"/>
        <v>12/2001</v>
      </c>
      <c r="B726" s="279" t="s">
        <v>849</v>
      </c>
      <c r="C726" s="294"/>
      <c r="D726" s="279">
        <f t="shared" si="27"/>
        <v>22</v>
      </c>
      <c r="E726" s="279">
        <f t="shared" si="28"/>
        <v>12</v>
      </c>
      <c r="F726" s="281" t="str">
        <f t="shared" si="36"/>
        <v/>
      </c>
      <c r="G726" s="282"/>
      <c r="H726" s="280"/>
      <c r="I726" s="280"/>
      <c r="J726" s="280"/>
    </row>
    <row r="727" spans="1:10" ht="14.4" x14ac:dyDescent="0.3">
      <c r="A727" s="290" t="str">
        <f t="shared" si="35"/>
        <v>12/2001</v>
      </c>
      <c r="B727" s="279" t="s">
        <v>850</v>
      </c>
      <c r="C727" s="294"/>
      <c r="D727" s="279">
        <f t="shared" si="27"/>
        <v>23</v>
      </c>
      <c r="E727" s="279">
        <f t="shared" si="28"/>
        <v>12</v>
      </c>
      <c r="F727" s="281" t="str">
        <f t="shared" si="36"/>
        <v/>
      </c>
      <c r="G727" s="282"/>
      <c r="H727" s="280"/>
      <c r="I727" s="280"/>
      <c r="J727" s="280"/>
    </row>
    <row r="728" spans="1:10" ht="14.4" x14ac:dyDescent="0.3">
      <c r="A728" s="290" t="str">
        <f t="shared" si="35"/>
        <v>12/2001</v>
      </c>
      <c r="B728" s="279" t="s">
        <v>851</v>
      </c>
      <c r="C728" s="294">
        <v>906</v>
      </c>
      <c r="D728" s="279">
        <f t="shared" si="27"/>
        <v>24</v>
      </c>
      <c r="E728" s="279">
        <f t="shared" si="28"/>
        <v>12</v>
      </c>
      <c r="F728" s="281" t="str">
        <f t="shared" si="36"/>
        <v/>
      </c>
      <c r="G728" s="282"/>
      <c r="H728" s="280"/>
      <c r="I728" s="280"/>
      <c r="J728" s="280"/>
    </row>
    <row r="729" spans="1:10" ht="14.4" x14ac:dyDescent="0.3">
      <c r="A729" s="290" t="str">
        <f t="shared" si="35"/>
        <v>12/2001</v>
      </c>
      <c r="B729" s="279" t="s">
        <v>852</v>
      </c>
      <c r="C729" s="294"/>
      <c r="D729" s="279">
        <f t="shared" si="27"/>
        <v>25</v>
      </c>
      <c r="E729" s="279">
        <f t="shared" si="28"/>
        <v>12</v>
      </c>
      <c r="F729" s="281" t="str">
        <f t="shared" si="36"/>
        <v/>
      </c>
      <c r="G729" s="282"/>
      <c r="H729" s="280"/>
      <c r="I729" s="280"/>
      <c r="J729" s="280"/>
    </row>
    <row r="730" spans="1:10" ht="14.4" x14ac:dyDescent="0.3">
      <c r="A730" s="290" t="str">
        <f t="shared" si="35"/>
        <v>12/2001</v>
      </c>
      <c r="B730" s="279" t="s">
        <v>853</v>
      </c>
      <c r="C730" s="294">
        <v>900</v>
      </c>
      <c r="D730" s="279">
        <f t="shared" si="27"/>
        <v>26</v>
      </c>
      <c r="E730" s="279">
        <f t="shared" si="28"/>
        <v>12</v>
      </c>
      <c r="F730" s="281" t="str">
        <f t="shared" si="36"/>
        <v/>
      </c>
      <c r="G730" s="282"/>
      <c r="H730" s="280"/>
      <c r="I730" s="280"/>
      <c r="J730" s="280"/>
    </row>
    <row r="731" spans="1:10" ht="14.4" x14ac:dyDescent="0.3">
      <c r="A731" s="290" t="str">
        <f t="shared" si="35"/>
        <v>12/2001</v>
      </c>
      <c r="B731" s="279" t="s">
        <v>854</v>
      </c>
      <c r="C731" s="294">
        <v>879</v>
      </c>
      <c r="D731" s="279">
        <f t="shared" si="27"/>
        <v>27</v>
      </c>
      <c r="E731" s="279">
        <f t="shared" si="28"/>
        <v>12</v>
      </c>
      <c r="F731" s="281" t="str">
        <f t="shared" si="36"/>
        <v/>
      </c>
      <c r="G731" s="282"/>
      <c r="H731" s="280"/>
      <c r="I731" s="280"/>
      <c r="J731" s="280"/>
    </row>
    <row r="732" spans="1:10" ht="14.4" x14ac:dyDescent="0.3">
      <c r="A732" s="290" t="str">
        <f t="shared" si="35"/>
        <v>12/2001</v>
      </c>
      <c r="B732" s="279" t="s">
        <v>855</v>
      </c>
      <c r="C732" s="294">
        <v>861</v>
      </c>
      <c r="D732" s="279">
        <f t="shared" si="27"/>
        <v>28</v>
      </c>
      <c r="E732" s="279">
        <f t="shared" si="28"/>
        <v>12</v>
      </c>
      <c r="F732" s="281" t="str">
        <f t="shared" si="36"/>
        <v/>
      </c>
      <c r="G732" s="282"/>
      <c r="H732" s="280"/>
      <c r="I732" s="280"/>
      <c r="J732" s="280"/>
    </row>
    <row r="733" spans="1:10" ht="14.4" x14ac:dyDescent="0.3">
      <c r="A733" s="290" t="str">
        <f t="shared" si="35"/>
        <v>12/2001</v>
      </c>
      <c r="B733" s="279" t="s">
        <v>856</v>
      </c>
      <c r="C733" s="294"/>
      <c r="D733" s="279">
        <f t="shared" si="27"/>
        <v>29</v>
      </c>
      <c r="E733" s="279">
        <f t="shared" si="28"/>
        <v>12</v>
      </c>
      <c r="F733" s="281" t="str">
        <f t="shared" si="36"/>
        <v/>
      </c>
      <c r="G733" s="282"/>
      <c r="H733" s="280"/>
      <c r="I733" s="280"/>
      <c r="J733" s="280"/>
    </row>
    <row r="734" spans="1:10" ht="14.4" x14ac:dyDescent="0.3">
      <c r="A734" s="290" t="str">
        <f t="shared" si="35"/>
        <v>12/2001</v>
      </c>
      <c r="B734" s="279" t="s">
        <v>857</v>
      </c>
      <c r="C734" s="294"/>
      <c r="D734" s="279">
        <f t="shared" si="27"/>
        <v>30</v>
      </c>
      <c r="E734" s="279">
        <f t="shared" si="28"/>
        <v>12</v>
      </c>
      <c r="F734" s="281" t="str">
        <f t="shared" si="36"/>
        <v/>
      </c>
      <c r="G734" s="282"/>
      <c r="H734" s="280"/>
      <c r="I734" s="280"/>
      <c r="J734" s="280"/>
    </row>
    <row r="735" spans="1:10" ht="14.4" x14ac:dyDescent="0.3">
      <c r="A735" s="290" t="str">
        <f t="shared" si="35"/>
        <v>12/2001</v>
      </c>
      <c r="B735" s="279" t="s">
        <v>858</v>
      </c>
      <c r="C735" s="294">
        <v>863</v>
      </c>
      <c r="D735" s="279">
        <f t="shared" si="27"/>
        <v>31</v>
      </c>
      <c r="E735" s="279">
        <f t="shared" si="28"/>
        <v>12</v>
      </c>
      <c r="F735" s="281">
        <f t="shared" si="36"/>
        <v>8.6300000000000002E-2</v>
      </c>
      <c r="G735" s="282"/>
      <c r="H735" s="280"/>
      <c r="I735" s="280"/>
      <c r="J735" s="280"/>
    </row>
    <row r="736" spans="1:10" ht="14.4" x14ac:dyDescent="0.3">
      <c r="A736" s="290" t="str">
        <f t="shared" si="35"/>
        <v>1/2002</v>
      </c>
      <c r="B736" s="279" t="s">
        <v>859</v>
      </c>
      <c r="C736" s="294"/>
      <c r="D736" s="279">
        <f t="shared" si="27"/>
        <v>1</v>
      </c>
      <c r="E736" s="279">
        <f t="shared" si="28"/>
        <v>1</v>
      </c>
      <c r="F736" s="281" t="str">
        <f t="shared" si="36"/>
        <v/>
      </c>
      <c r="G736" s="282"/>
      <c r="H736" s="280"/>
      <c r="I736" s="280"/>
      <c r="J736" s="280"/>
    </row>
    <row r="737" spans="1:10" ht="14.4" x14ac:dyDescent="0.3">
      <c r="A737" s="290" t="str">
        <f t="shared" si="35"/>
        <v>1/2002</v>
      </c>
      <c r="B737" s="279" t="s">
        <v>860</v>
      </c>
      <c r="C737" s="294">
        <v>830</v>
      </c>
      <c r="D737" s="279">
        <f t="shared" si="27"/>
        <v>2</v>
      </c>
      <c r="E737" s="279">
        <f t="shared" si="28"/>
        <v>1</v>
      </c>
      <c r="F737" s="281" t="str">
        <f t="shared" si="36"/>
        <v/>
      </c>
      <c r="G737" s="282"/>
      <c r="H737" s="280"/>
      <c r="I737" s="280"/>
      <c r="J737" s="280"/>
    </row>
    <row r="738" spans="1:10" ht="14.4" x14ac:dyDescent="0.3">
      <c r="A738" s="290" t="str">
        <f t="shared" si="35"/>
        <v>1/2002</v>
      </c>
      <c r="B738" s="279" t="s">
        <v>861</v>
      </c>
      <c r="C738" s="294">
        <v>805</v>
      </c>
      <c r="D738" s="279">
        <f t="shared" si="27"/>
        <v>3</v>
      </c>
      <c r="E738" s="279">
        <f t="shared" si="28"/>
        <v>1</v>
      </c>
      <c r="F738" s="281" t="str">
        <f t="shared" si="36"/>
        <v/>
      </c>
      <c r="G738" s="282"/>
      <c r="H738" s="280"/>
      <c r="I738" s="280"/>
      <c r="J738" s="280"/>
    </row>
    <row r="739" spans="1:10" ht="14.4" x14ac:dyDescent="0.3">
      <c r="A739" s="290" t="str">
        <f t="shared" si="35"/>
        <v>1/2002</v>
      </c>
      <c r="B739" s="279" t="s">
        <v>862</v>
      </c>
      <c r="C739" s="294">
        <v>809</v>
      </c>
      <c r="D739" s="279">
        <f t="shared" si="27"/>
        <v>4</v>
      </c>
      <c r="E739" s="279">
        <f t="shared" si="28"/>
        <v>1</v>
      </c>
      <c r="F739" s="281" t="str">
        <f t="shared" si="36"/>
        <v/>
      </c>
      <c r="G739" s="282"/>
      <c r="H739" s="280"/>
      <c r="I739" s="280"/>
      <c r="J739" s="280"/>
    </row>
    <row r="740" spans="1:10" ht="14.4" x14ac:dyDescent="0.3">
      <c r="A740" s="290" t="str">
        <f t="shared" si="35"/>
        <v>1/2002</v>
      </c>
      <c r="B740" s="279" t="s">
        <v>863</v>
      </c>
      <c r="C740" s="294"/>
      <c r="D740" s="279">
        <f t="shared" si="27"/>
        <v>5</v>
      </c>
      <c r="E740" s="279">
        <f t="shared" si="28"/>
        <v>1</v>
      </c>
      <c r="F740" s="281" t="str">
        <f t="shared" si="36"/>
        <v/>
      </c>
      <c r="G740" s="282"/>
      <c r="H740" s="280"/>
      <c r="I740" s="280"/>
      <c r="J740" s="280"/>
    </row>
    <row r="741" spans="1:10" ht="14.4" x14ac:dyDescent="0.3">
      <c r="A741" s="290" t="str">
        <f t="shared" si="35"/>
        <v>1/2002</v>
      </c>
      <c r="B741" s="279" t="s">
        <v>864</v>
      </c>
      <c r="C741" s="294"/>
      <c r="D741" s="279">
        <f t="shared" si="27"/>
        <v>6</v>
      </c>
      <c r="E741" s="279">
        <f t="shared" si="28"/>
        <v>1</v>
      </c>
      <c r="F741" s="281" t="str">
        <f t="shared" si="36"/>
        <v/>
      </c>
      <c r="G741" s="282"/>
      <c r="H741" s="280"/>
      <c r="I741" s="280"/>
      <c r="J741" s="280"/>
    </row>
    <row r="742" spans="1:10" ht="14.4" x14ac:dyDescent="0.3">
      <c r="A742" s="290" t="str">
        <f t="shared" si="35"/>
        <v>1/2002</v>
      </c>
      <c r="B742" s="279" t="s">
        <v>865</v>
      </c>
      <c r="C742" s="294">
        <v>821</v>
      </c>
      <c r="D742" s="279">
        <f t="shared" si="27"/>
        <v>7</v>
      </c>
      <c r="E742" s="279">
        <f t="shared" si="28"/>
        <v>1</v>
      </c>
      <c r="F742" s="281" t="str">
        <f t="shared" si="36"/>
        <v/>
      </c>
      <c r="G742" s="282"/>
      <c r="H742" s="280"/>
      <c r="I742" s="280"/>
      <c r="J742" s="280"/>
    </row>
    <row r="743" spans="1:10" ht="14.4" x14ac:dyDescent="0.3">
      <c r="A743" s="290" t="str">
        <f t="shared" si="35"/>
        <v>1/2002</v>
      </c>
      <c r="B743" s="279" t="s">
        <v>866</v>
      </c>
      <c r="C743" s="294">
        <v>832</v>
      </c>
      <c r="D743" s="279">
        <f t="shared" si="27"/>
        <v>8</v>
      </c>
      <c r="E743" s="279">
        <f t="shared" si="28"/>
        <v>1</v>
      </c>
      <c r="F743" s="281" t="str">
        <f t="shared" si="36"/>
        <v/>
      </c>
      <c r="G743" s="282"/>
      <c r="H743" s="280"/>
      <c r="I743" s="280"/>
      <c r="J743" s="280"/>
    </row>
    <row r="744" spans="1:10" ht="14.4" x14ac:dyDescent="0.3">
      <c r="A744" s="290" t="str">
        <f t="shared" si="35"/>
        <v>1/2002</v>
      </c>
      <c r="B744" s="279" t="s">
        <v>867</v>
      </c>
      <c r="C744" s="294">
        <v>835</v>
      </c>
      <c r="D744" s="279">
        <f t="shared" si="27"/>
        <v>9</v>
      </c>
      <c r="E744" s="279">
        <f t="shared" si="28"/>
        <v>1</v>
      </c>
      <c r="F744" s="281" t="str">
        <f t="shared" si="36"/>
        <v/>
      </c>
      <c r="G744" s="282"/>
      <c r="H744" s="280"/>
      <c r="I744" s="280"/>
      <c r="J744" s="280"/>
    </row>
    <row r="745" spans="1:10" ht="14.4" x14ac:dyDescent="0.3">
      <c r="A745" s="290" t="str">
        <f t="shared" si="35"/>
        <v>1/2002</v>
      </c>
      <c r="B745" s="279" t="s">
        <v>868</v>
      </c>
      <c r="C745" s="294">
        <v>866</v>
      </c>
      <c r="D745" s="279">
        <f t="shared" si="27"/>
        <v>10</v>
      </c>
      <c r="E745" s="279">
        <f t="shared" si="28"/>
        <v>1</v>
      </c>
      <c r="F745" s="281" t="str">
        <f t="shared" si="36"/>
        <v/>
      </c>
      <c r="G745" s="282"/>
      <c r="H745" s="280"/>
      <c r="I745" s="280"/>
      <c r="J745" s="280"/>
    </row>
    <row r="746" spans="1:10" ht="14.4" x14ac:dyDescent="0.3">
      <c r="A746" s="290" t="str">
        <f t="shared" si="35"/>
        <v>1/2002</v>
      </c>
      <c r="B746" s="279" t="s">
        <v>869</v>
      </c>
      <c r="C746" s="294">
        <v>868</v>
      </c>
      <c r="D746" s="279">
        <f t="shared" si="27"/>
        <v>11</v>
      </c>
      <c r="E746" s="279">
        <f t="shared" si="28"/>
        <v>1</v>
      </c>
      <c r="F746" s="281" t="str">
        <f t="shared" si="36"/>
        <v/>
      </c>
      <c r="G746" s="282"/>
      <c r="H746" s="280"/>
      <c r="I746" s="280"/>
      <c r="J746" s="280"/>
    </row>
    <row r="747" spans="1:10" ht="14.4" x14ac:dyDescent="0.3">
      <c r="A747" s="290" t="str">
        <f t="shared" si="35"/>
        <v>1/2002</v>
      </c>
      <c r="B747" s="279" t="s">
        <v>870</v>
      </c>
      <c r="C747" s="294"/>
      <c r="D747" s="279">
        <f t="shared" si="27"/>
        <v>12</v>
      </c>
      <c r="E747" s="279">
        <f t="shared" si="28"/>
        <v>1</v>
      </c>
      <c r="F747" s="281" t="str">
        <f t="shared" si="36"/>
        <v/>
      </c>
      <c r="G747" s="282"/>
      <c r="H747" s="280"/>
      <c r="I747" s="280"/>
      <c r="J747" s="280"/>
    </row>
    <row r="748" spans="1:10" ht="14.4" x14ac:dyDescent="0.3">
      <c r="A748" s="290" t="str">
        <f t="shared" si="35"/>
        <v>1/2002</v>
      </c>
      <c r="B748" s="279" t="s">
        <v>871</v>
      </c>
      <c r="C748" s="294"/>
      <c r="D748" s="279">
        <f t="shared" si="27"/>
        <v>13</v>
      </c>
      <c r="E748" s="279">
        <f t="shared" si="28"/>
        <v>1</v>
      </c>
      <c r="F748" s="281" t="str">
        <f t="shared" si="36"/>
        <v/>
      </c>
      <c r="G748" s="282"/>
      <c r="H748" s="280"/>
      <c r="I748" s="280"/>
      <c r="J748" s="280"/>
    </row>
    <row r="749" spans="1:10" ht="14.4" x14ac:dyDescent="0.3">
      <c r="A749" s="290" t="str">
        <f t="shared" si="35"/>
        <v>1/2002</v>
      </c>
      <c r="B749" s="279" t="s">
        <v>872</v>
      </c>
      <c r="C749" s="294">
        <v>872</v>
      </c>
      <c r="D749" s="279">
        <f t="shared" si="27"/>
        <v>14</v>
      </c>
      <c r="E749" s="279">
        <f t="shared" si="28"/>
        <v>1</v>
      </c>
      <c r="F749" s="281" t="str">
        <f t="shared" si="36"/>
        <v/>
      </c>
      <c r="G749" s="282"/>
      <c r="H749" s="280"/>
      <c r="I749" s="280"/>
      <c r="J749" s="280"/>
    </row>
    <row r="750" spans="1:10" ht="14.4" x14ac:dyDescent="0.3">
      <c r="A750" s="290" t="str">
        <f t="shared" si="35"/>
        <v>1/2002</v>
      </c>
      <c r="B750" s="279" t="s">
        <v>873</v>
      </c>
      <c r="C750" s="294">
        <v>869</v>
      </c>
      <c r="D750" s="279">
        <f t="shared" si="27"/>
        <v>15</v>
      </c>
      <c r="E750" s="279">
        <f t="shared" si="28"/>
        <v>1</v>
      </c>
      <c r="F750" s="281" t="str">
        <f t="shared" si="36"/>
        <v/>
      </c>
      <c r="G750" s="282"/>
      <c r="H750" s="280"/>
      <c r="I750" s="280"/>
      <c r="J750" s="280"/>
    </row>
    <row r="751" spans="1:10" ht="14.4" x14ac:dyDescent="0.3">
      <c r="A751" s="290" t="str">
        <f t="shared" si="35"/>
        <v>1/2002</v>
      </c>
      <c r="B751" s="279" t="s">
        <v>874</v>
      </c>
      <c r="C751" s="294">
        <v>871</v>
      </c>
      <c r="D751" s="279">
        <f t="shared" si="27"/>
        <v>16</v>
      </c>
      <c r="E751" s="279">
        <f t="shared" si="28"/>
        <v>1</v>
      </c>
      <c r="F751" s="281" t="str">
        <f t="shared" si="36"/>
        <v/>
      </c>
      <c r="G751" s="282"/>
      <c r="H751" s="280"/>
      <c r="I751" s="280"/>
      <c r="J751" s="280"/>
    </row>
    <row r="752" spans="1:10" ht="14.4" x14ac:dyDescent="0.3">
      <c r="A752" s="290" t="str">
        <f t="shared" si="35"/>
        <v>1/2002</v>
      </c>
      <c r="B752" s="279" t="s">
        <v>875</v>
      </c>
      <c r="C752" s="294">
        <v>850</v>
      </c>
      <c r="D752" s="279">
        <f t="shared" si="27"/>
        <v>17</v>
      </c>
      <c r="E752" s="279">
        <f t="shared" si="28"/>
        <v>1</v>
      </c>
      <c r="F752" s="281" t="str">
        <f t="shared" si="36"/>
        <v/>
      </c>
      <c r="G752" s="282"/>
      <c r="H752" s="280"/>
      <c r="I752" s="280"/>
      <c r="J752" s="280"/>
    </row>
    <row r="753" spans="1:10" ht="14.4" x14ac:dyDescent="0.3">
      <c r="A753" s="290" t="str">
        <f t="shared" si="35"/>
        <v>1/2002</v>
      </c>
      <c r="B753" s="279" t="s">
        <v>876</v>
      </c>
      <c r="C753" s="294">
        <v>841</v>
      </c>
      <c r="D753" s="279">
        <f t="shared" si="27"/>
        <v>18</v>
      </c>
      <c r="E753" s="279">
        <f t="shared" si="28"/>
        <v>1</v>
      </c>
      <c r="F753" s="281" t="str">
        <f t="shared" si="36"/>
        <v/>
      </c>
      <c r="G753" s="282"/>
      <c r="H753" s="280"/>
      <c r="I753" s="280"/>
      <c r="J753" s="280"/>
    </row>
    <row r="754" spans="1:10" ht="14.4" x14ac:dyDescent="0.3">
      <c r="A754" s="290" t="str">
        <f t="shared" si="35"/>
        <v>1/2002</v>
      </c>
      <c r="B754" s="279" t="s">
        <v>877</v>
      </c>
      <c r="C754" s="294"/>
      <c r="D754" s="279">
        <f t="shared" si="27"/>
        <v>19</v>
      </c>
      <c r="E754" s="279">
        <f t="shared" si="28"/>
        <v>1</v>
      </c>
      <c r="F754" s="281" t="str">
        <f t="shared" si="36"/>
        <v/>
      </c>
      <c r="G754" s="282"/>
      <c r="H754" s="280"/>
      <c r="I754" s="280"/>
      <c r="J754" s="280"/>
    </row>
    <row r="755" spans="1:10" ht="14.4" x14ac:dyDescent="0.3">
      <c r="A755" s="290" t="str">
        <f t="shared" si="35"/>
        <v>1/2002</v>
      </c>
      <c r="B755" s="279" t="s">
        <v>878</v>
      </c>
      <c r="C755" s="294"/>
      <c r="D755" s="279">
        <f t="shared" si="27"/>
        <v>20</v>
      </c>
      <c r="E755" s="279">
        <f t="shared" si="28"/>
        <v>1</v>
      </c>
      <c r="F755" s="281" t="str">
        <f t="shared" si="36"/>
        <v/>
      </c>
      <c r="G755" s="282"/>
      <c r="H755" s="280"/>
      <c r="I755" s="280"/>
      <c r="J755" s="280"/>
    </row>
    <row r="756" spans="1:10" ht="14.4" x14ac:dyDescent="0.3">
      <c r="A756" s="290" t="str">
        <f t="shared" si="35"/>
        <v>1/2002</v>
      </c>
      <c r="B756" s="279" t="s">
        <v>879</v>
      </c>
      <c r="C756" s="294"/>
      <c r="D756" s="279">
        <f t="shared" si="27"/>
        <v>21</v>
      </c>
      <c r="E756" s="279">
        <f t="shared" si="28"/>
        <v>1</v>
      </c>
      <c r="F756" s="281" t="str">
        <f t="shared" si="36"/>
        <v/>
      </c>
      <c r="G756" s="282"/>
      <c r="H756" s="280"/>
      <c r="I756" s="280"/>
      <c r="J756" s="280"/>
    </row>
    <row r="757" spans="1:10" ht="14.4" x14ac:dyDescent="0.3">
      <c r="A757" s="290" t="str">
        <f t="shared" si="35"/>
        <v>1/2002</v>
      </c>
      <c r="B757" s="279" t="s">
        <v>880</v>
      </c>
      <c r="C757" s="294">
        <v>840</v>
      </c>
      <c r="D757" s="279">
        <f t="shared" si="27"/>
        <v>22</v>
      </c>
      <c r="E757" s="279">
        <f t="shared" si="28"/>
        <v>1</v>
      </c>
      <c r="F757" s="281" t="str">
        <f t="shared" si="36"/>
        <v/>
      </c>
      <c r="G757" s="282"/>
      <c r="H757" s="280"/>
      <c r="I757" s="280"/>
      <c r="J757" s="280"/>
    </row>
    <row r="758" spans="1:10" ht="14.4" x14ac:dyDescent="0.3">
      <c r="A758" s="290" t="str">
        <f t="shared" si="35"/>
        <v>1/2002</v>
      </c>
      <c r="B758" s="279" t="s">
        <v>881</v>
      </c>
      <c r="C758" s="294">
        <v>822</v>
      </c>
      <c r="D758" s="279">
        <f t="shared" si="27"/>
        <v>23</v>
      </c>
      <c r="E758" s="279">
        <f t="shared" si="28"/>
        <v>1</v>
      </c>
      <c r="F758" s="281" t="str">
        <f t="shared" si="36"/>
        <v/>
      </c>
      <c r="G758" s="282"/>
      <c r="H758" s="280"/>
      <c r="I758" s="280"/>
      <c r="J758" s="280"/>
    </row>
    <row r="759" spans="1:10" ht="14.4" x14ac:dyDescent="0.3">
      <c r="A759" s="290" t="str">
        <f t="shared" si="35"/>
        <v>1/2002</v>
      </c>
      <c r="B759" s="279" t="s">
        <v>882</v>
      </c>
      <c r="C759" s="294">
        <v>827</v>
      </c>
      <c r="D759" s="279">
        <f t="shared" si="27"/>
        <v>24</v>
      </c>
      <c r="E759" s="279">
        <f t="shared" si="28"/>
        <v>1</v>
      </c>
      <c r="F759" s="281" t="str">
        <f t="shared" si="36"/>
        <v/>
      </c>
      <c r="G759" s="282"/>
      <c r="H759" s="280"/>
      <c r="I759" s="280"/>
      <c r="J759" s="280"/>
    </row>
    <row r="760" spans="1:10" ht="14.4" x14ac:dyDescent="0.3">
      <c r="A760" s="290" t="str">
        <f t="shared" si="35"/>
        <v>1/2002</v>
      </c>
      <c r="B760" s="279" t="s">
        <v>883</v>
      </c>
      <c r="C760" s="294">
        <v>830</v>
      </c>
      <c r="D760" s="279">
        <f t="shared" si="27"/>
        <v>25</v>
      </c>
      <c r="E760" s="279">
        <f t="shared" si="28"/>
        <v>1</v>
      </c>
      <c r="F760" s="281" t="str">
        <f t="shared" si="36"/>
        <v/>
      </c>
      <c r="G760" s="282"/>
      <c r="H760" s="280"/>
      <c r="I760" s="280"/>
      <c r="J760" s="280"/>
    </row>
    <row r="761" spans="1:10" ht="14.4" x14ac:dyDescent="0.3">
      <c r="A761" s="290" t="str">
        <f t="shared" si="35"/>
        <v>1/2002</v>
      </c>
      <c r="B761" s="279" t="s">
        <v>884</v>
      </c>
      <c r="C761" s="294"/>
      <c r="D761" s="279">
        <f t="shared" si="27"/>
        <v>26</v>
      </c>
      <c r="E761" s="279">
        <f t="shared" si="28"/>
        <v>1</v>
      </c>
      <c r="F761" s="281" t="str">
        <f t="shared" si="36"/>
        <v/>
      </c>
      <c r="G761" s="282"/>
      <c r="H761" s="280"/>
      <c r="I761" s="280"/>
      <c r="J761" s="280"/>
    </row>
    <row r="762" spans="1:10" ht="14.4" x14ac:dyDescent="0.3">
      <c r="A762" s="290" t="str">
        <f t="shared" si="35"/>
        <v>1/2002</v>
      </c>
      <c r="B762" s="279" t="s">
        <v>885</v>
      </c>
      <c r="C762" s="294"/>
      <c r="D762" s="279">
        <f t="shared" si="27"/>
        <v>27</v>
      </c>
      <c r="E762" s="279">
        <f t="shared" si="28"/>
        <v>1</v>
      </c>
      <c r="F762" s="281" t="str">
        <f t="shared" si="36"/>
        <v/>
      </c>
      <c r="G762" s="282"/>
      <c r="H762" s="280"/>
      <c r="I762" s="280"/>
      <c r="J762" s="280"/>
    </row>
    <row r="763" spans="1:10" ht="14.4" x14ac:dyDescent="0.3">
      <c r="A763" s="290" t="str">
        <f t="shared" si="35"/>
        <v>1/2002</v>
      </c>
      <c r="B763" s="279" t="s">
        <v>886</v>
      </c>
      <c r="C763" s="294">
        <v>832</v>
      </c>
      <c r="D763" s="279">
        <f t="shared" si="27"/>
        <v>28</v>
      </c>
      <c r="E763" s="279">
        <f t="shared" si="28"/>
        <v>1</v>
      </c>
      <c r="F763" s="281" t="str">
        <f t="shared" si="36"/>
        <v/>
      </c>
      <c r="G763" s="282"/>
      <c r="H763" s="280"/>
      <c r="I763" s="280"/>
      <c r="J763" s="280"/>
    </row>
    <row r="764" spans="1:10" ht="14.4" x14ac:dyDescent="0.3">
      <c r="A764" s="290" t="str">
        <f t="shared" si="35"/>
        <v>1/2002</v>
      </c>
      <c r="B764" s="279" t="s">
        <v>887</v>
      </c>
      <c r="C764" s="294">
        <v>856</v>
      </c>
      <c r="D764" s="279">
        <f t="shared" si="27"/>
        <v>29</v>
      </c>
      <c r="E764" s="279">
        <f t="shared" si="28"/>
        <v>1</v>
      </c>
      <c r="F764" s="281" t="str">
        <f t="shared" si="36"/>
        <v/>
      </c>
      <c r="G764" s="282"/>
      <c r="H764" s="280"/>
      <c r="I764" s="280"/>
      <c r="J764" s="280"/>
    </row>
    <row r="765" spans="1:10" ht="14.4" x14ac:dyDescent="0.3">
      <c r="A765" s="290" t="str">
        <f t="shared" si="35"/>
        <v>1/2002</v>
      </c>
      <c r="B765" s="279" t="s">
        <v>888</v>
      </c>
      <c r="C765" s="294">
        <v>870</v>
      </c>
      <c r="D765" s="279">
        <f t="shared" si="27"/>
        <v>30</v>
      </c>
      <c r="E765" s="279">
        <f t="shared" si="28"/>
        <v>1</v>
      </c>
      <c r="F765" s="281" t="str">
        <f t="shared" si="36"/>
        <v/>
      </c>
      <c r="G765" s="282"/>
      <c r="H765" s="280"/>
      <c r="I765" s="280"/>
      <c r="J765" s="280"/>
    </row>
    <row r="766" spans="1:10" ht="14.4" x14ac:dyDescent="0.3">
      <c r="A766" s="290" t="str">
        <f t="shared" si="35"/>
        <v>1/2002</v>
      </c>
      <c r="B766" s="279" t="s">
        <v>889</v>
      </c>
      <c r="C766" s="294">
        <v>866</v>
      </c>
      <c r="D766" s="279">
        <f t="shared" si="27"/>
        <v>31</v>
      </c>
      <c r="E766" s="279">
        <f t="shared" si="28"/>
        <v>1</v>
      </c>
      <c r="F766" s="281">
        <f t="shared" si="36"/>
        <v>8.6599999999999996E-2</v>
      </c>
      <c r="G766" s="282"/>
      <c r="H766" s="280"/>
      <c r="I766" s="280"/>
      <c r="J766" s="280"/>
    </row>
    <row r="767" spans="1:10" ht="14.4" x14ac:dyDescent="0.3">
      <c r="A767" s="290" t="str">
        <f t="shared" si="35"/>
        <v>2/2002</v>
      </c>
      <c r="B767" s="279" t="s">
        <v>890</v>
      </c>
      <c r="C767" s="294">
        <v>877</v>
      </c>
      <c r="D767" s="279">
        <f t="shared" si="27"/>
        <v>1</v>
      </c>
      <c r="E767" s="279">
        <f t="shared" si="28"/>
        <v>2</v>
      </c>
      <c r="F767" s="281" t="str">
        <f t="shared" si="36"/>
        <v/>
      </c>
      <c r="G767" s="282"/>
      <c r="H767" s="280"/>
      <c r="I767" s="280"/>
      <c r="J767" s="280"/>
    </row>
    <row r="768" spans="1:10" ht="14.4" x14ac:dyDescent="0.3">
      <c r="A768" s="290" t="str">
        <f t="shared" si="35"/>
        <v>2/2002</v>
      </c>
      <c r="B768" s="279" t="s">
        <v>891</v>
      </c>
      <c r="C768" s="294"/>
      <c r="D768" s="279">
        <f t="shared" si="27"/>
        <v>2</v>
      </c>
      <c r="E768" s="279">
        <f t="shared" si="28"/>
        <v>2</v>
      </c>
      <c r="F768" s="281" t="str">
        <f t="shared" si="36"/>
        <v/>
      </c>
      <c r="G768" s="282"/>
      <c r="H768" s="280"/>
      <c r="I768" s="280"/>
      <c r="J768" s="280"/>
    </row>
    <row r="769" spans="1:10" ht="14.4" x14ac:dyDescent="0.3">
      <c r="A769" s="290" t="str">
        <f t="shared" si="35"/>
        <v>2/2002</v>
      </c>
      <c r="B769" s="279" t="s">
        <v>892</v>
      </c>
      <c r="C769" s="294"/>
      <c r="D769" s="279">
        <f t="shared" si="27"/>
        <v>3</v>
      </c>
      <c r="E769" s="279">
        <f t="shared" si="28"/>
        <v>2</v>
      </c>
      <c r="F769" s="281" t="str">
        <f t="shared" si="36"/>
        <v/>
      </c>
      <c r="G769" s="282"/>
      <c r="H769" s="280"/>
      <c r="I769" s="280"/>
      <c r="J769" s="280"/>
    </row>
    <row r="770" spans="1:10" ht="14.4" x14ac:dyDescent="0.3">
      <c r="A770" s="290" t="str">
        <f t="shared" si="35"/>
        <v>2/2002</v>
      </c>
      <c r="B770" s="279" t="s">
        <v>893</v>
      </c>
      <c r="C770" s="294">
        <v>893</v>
      </c>
      <c r="D770" s="279">
        <f t="shared" ref="D770:D1024" si="37">DAY(B770)</f>
        <v>4</v>
      </c>
      <c r="E770" s="279">
        <f t="shared" ref="E770:E1024" si="38">MONTH(B770)</f>
        <v>2</v>
      </c>
      <c r="F770" s="281" t="str">
        <f t="shared" si="36"/>
        <v/>
      </c>
      <c r="G770" s="282"/>
      <c r="H770" s="280"/>
      <c r="I770" s="280"/>
      <c r="J770" s="280"/>
    </row>
    <row r="771" spans="1:10" ht="14.4" x14ac:dyDescent="0.3">
      <c r="A771" s="290" t="str">
        <f t="shared" si="35"/>
        <v>2/2002</v>
      </c>
      <c r="B771" s="279" t="s">
        <v>894</v>
      </c>
      <c r="C771" s="294">
        <v>873</v>
      </c>
      <c r="D771" s="279">
        <f t="shared" si="37"/>
        <v>5</v>
      </c>
      <c r="E771" s="279">
        <f t="shared" si="38"/>
        <v>2</v>
      </c>
      <c r="F771" s="281" t="str">
        <f t="shared" si="36"/>
        <v/>
      </c>
      <c r="G771" s="282"/>
      <c r="H771" s="280"/>
      <c r="I771" s="280"/>
      <c r="J771" s="280"/>
    </row>
    <row r="772" spans="1:10" ht="14.4" x14ac:dyDescent="0.3">
      <c r="A772" s="290" t="str">
        <f t="shared" si="35"/>
        <v>2/2002</v>
      </c>
      <c r="B772" s="279" t="s">
        <v>895</v>
      </c>
      <c r="C772" s="294">
        <v>873</v>
      </c>
      <c r="D772" s="279">
        <f t="shared" si="37"/>
        <v>6</v>
      </c>
      <c r="E772" s="279">
        <f t="shared" si="38"/>
        <v>2</v>
      </c>
      <c r="F772" s="281" t="str">
        <f t="shared" si="36"/>
        <v/>
      </c>
      <c r="G772" s="282"/>
      <c r="H772" s="280"/>
      <c r="I772" s="280"/>
      <c r="J772" s="280"/>
    </row>
    <row r="773" spans="1:10" ht="14.4" x14ac:dyDescent="0.3">
      <c r="A773" s="290" t="str">
        <f t="shared" si="35"/>
        <v>2/2002</v>
      </c>
      <c r="B773" s="279" t="s">
        <v>896</v>
      </c>
      <c r="C773" s="294">
        <v>884</v>
      </c>
      <c r="D773" s="279">
        <f t="shared" si="37"/>
        <v>7</v>
      </c>
      <c r="E773" s="279">
        <f t="shared" si="38"/>
        <v>2</v>
      </c>
      <c r="F773" s="281" t="str">
        <f t="shared" si="36"/>
        <v/>
      </c>
      <c r="G773" s="282"/>
      <c r="H773" s="280"/>
      <c r="I773" s="280"/>
      <c r="J773" s="280"/>
    </row>
    <row r="774" spans="1:10" ht="14.4" x14ac:dyDescent="0.3">
      <c r="A774" s="290" t="str">
        <f t="shared" ref="A774:A837" si="39">CONCATENATE(MONTH(B774),"/",YEAR(B774))</f>
        <v>2/2002</v>
      </c>
      <c r="B774" s="279" t="s">
        <v>897</v>
      </c>
      <c r="C774" s="294">
        <v>883</v>
      </c>
      <c r="D774" s="279">
        <f t="shared" si="37"/>
        <v>8</v>
      </c>
      <c r="E774" s="279">
        <f t="shared" si="38"/>
        <v>2</v>
      </c>
      <c r="F774" s="281" t="str">
        <f t="shared" si="36"/>
        <v/>
      </c>
      <c r="G774" s="282"/>
      <c r="H774" s="280"/>
      <c r="I774" s="280"/>
      <c r="J774" s="280"/>
    </row>
    <row r="775" spans="1:10" ht="14.4" x14ac:dyDescent="0.3">
      <c r="A775" s="290" t="str">
        <f t="shared" si="39"/>
        <v>2/2002</v>
      </c>
      <c r="B775" s="279" t="s">
        <v>898</v>
      </c>
      <c r="C775" s="294"/>
      <c r="D775" s="279">
        <f t="shared" si="37"/>
        <v>9</v>
      </c>
      <c r="E775" s="279">
        <f t="shared" si="38"/>
        <v>2</v>
      </c>
      <c r="F775" s="281" t="str">
        <f t="shared" si="36"/>
        <v/>
      </c>
      <c r="G775" s="282"/>
      <c r="H775" s="280"/>
      <c r="I775" s="280"/>
      <c r="J775" s="280"/>
    </row>
    <row r="776" spans="1:10" ht="14.4" x14ac:dyDescent="0.3">
      <c r="A776" s="290" t="str">
        <f t="shared" si="39"/>
        <v>2/2002</v>
      </c>
      <c r="B776" s="279" t="s">
        <v>899</v>
      </c>
      <c r="C776" s="294"/>
      <c r="D776" s="279">
        <f t="shared" si="37"/>
        <v>10</v>
      </c>
      <c r="E776" s="279">
        <f t="shared" si="38"/>
        <v>2</v>
      </c>
      <c r="F776" s="281" t="str">
        <f t="shared" si="36"/>
        <v/>
      </c>
      <c r="G776" s="282"/>
      <c r="H776" s="280"/>
      <c r="I776" s="280"/>
      <c r="J776" s="280"/>
    </row>
    <row r="777" spans="1:10" ht="14.4" x14ac:dyDescent="0.3">
      <c r="A777" s="290" t="str">
        <f t="shared" si="39"/>
        <v>2/2002</v>
      </c>
      <c r="B777" s="279" t="s">
        <v>900</v>
      </c>
      <c r="C777" s="294">
        <v>875</v>
      </c>
      <c r="D777" s="279">
        <f t="shared" si="37"/>
        <v>11</v>
      </c>
      <c r="E777" s="279">
        <f t="shared" si="38"/>
        <v>2</v>
      </c>
      <c r="F777" s="281" t="str">
        <f t="shared" si="36"/>
        <v/>
      </c>
      <c r="G777" s="282"/>
      <c r="H777" s="280"/>
      <c r="I777" s="280"/>
      <c r="J777" s="280"/>
    </row>
    <row r="778" spans="1:10" ht="14.4" x14ac:dyDescent="0.3">
      <c r="A778" s="290" t="str">
        <f t="shared" si="39"/>
        <v>2/2002</v>
      </c>
      <c r="B778" s="279" t="s">
        <v>901</v>
      </c>
      <c r="C778" s="294">
        <v>854</v>
      </c>
      <c r="D778" s="279">
        <f t="shared" si="37"/>
        <v>12</v>
      </c>
      <c r="E778" s="279">
        <f t="shared" si="38"/>
        <v>2</v>
      </c>
      <c r="F778" s="281" t="str">
        <f t="shared" si="36"/>
        <v/>
      </c>
      <c r="G778" s="282"/>
      <c r="H778" s="280"/>
      <c r="I778" s="280"/>
      <c r="J778" s="280"/>
    </row>
    <row r="779" spans="1:10" ht="14.4" x14ac:dyDescent="0.3">
      <c r="A779" s="290" t="str">
        <f t="shared" si="39"/>
        <v>2/2002</v>
      </c>
      <c r="B779" s="279" t="s">
        <v>902</v>
      </c>
      <c r="C779" s="294">
        <v>839</v>
      </c>
      <c r="D779" s="279">
        <f t="shared" si="37"/>
        <v>13</v>
      </c>
      <c r="E779" s="279">
        <f t="shared" si="38"/>
        <v>2</v>
      </c>
      <c r="F779" s="281" t="str">
        <f t="shared" si="36"/>
        <v/>
      </c>
      <c r="G779" s="282"/>
      <c r="H779" s="280"/>
      <c r="I779" s="280"/>
      <c r="J779" s="280"/>
    </row>
    <row r="780" spans="1:10" ht="14.4" x14ac:dyDescent="0.3">
      <c r="A780" s="290" t="str">
        <f t="shared" si="39"/>
        <v>2/2002</v>
      </c>
      <c r="B780" s="279" t="s">
        <v>903</v>
      </c>
      <c r="C780" s="294">
        <v>833</v>
      </c>
      <c r="D780" s="279">
        <f t="shared" si="37"/>
        <v>14</v>
      </c>
      <c r="E780" s="279">
        <f t="shared" si="38"/>
        <v>2</v>
      </c>
      <c r="F780" s="281" t="str">
        <f t="shared" si="36"/>
        <v/>
      </c>
      <c r="G780" s="282"/>
      <c r="H780" s="280"/>
      <c r="I780" s="280"/>
      <c r="J780" s="280"/>
    </row>
    <row r="781" spans="1:10" ht="14.4" x14ac:dyDescent="0.3">
      <c r="A781" s="290" t="str">
        <f t="shared" si="39"/>
        <v>2/2002</v>
      </c>
      <c r="B781" s="279" t="s">
        <v>904</v>
      </c>
      <c r="C781" s="294">
        <v>842</v>
      </c>
      <c r="D781" s="279">
        <f t="shared" si="37"/>
        <v>15</v>
      </c>
      <c r="E781" s="279">
        <f t="shared" si="38"/>
        <v>2</v>
      </c>
      <c r="F781" s="281" t="str">
        <f t="shared" ref="F781:F844" si="40">IF(D781=(D782-1),"",IF(AND(C781="",C780="",C779=""),C778/10000,(IF(AND(C781="",C780=""),C779/10000,IF(C781="",C780/10000,C781/10000)))))</f>
        <v/>
      </c>
      <c r="G781" s="282"/>
      <c r="H781" s="280"/>
      <c r="I781" s="280"/>
      <c r="J781" s="280"/>
    </row>
    <row r="782" spans="1:10" ht="14.4" x14ac:dyDescent="0.3">
      <c r="A782" s="290" t="str">
        <f t="shared" si="39"/>
        <v>2/2002</v>
      </c>
      <c r="B782" s="279" t="s">
        <v>905</v>
      </c>
      <c r="C782" s="294"/>
      <c r="D782" s="279">
        <f t="shared" si="37"/>
        <v>16</v>
      </c>
      <c r="E782" s="279">
        <f t="shared" si="38"/>
        <v>2</v>
      </c>
      <c r="F782" s="281" t="str">
        <f t="shared" si="40"/>
        <v/>
      </c>
      <c r="G782" s="282"/>
      <c r="H782" s="280"/>
      <c r="I782" s="280"/>
      <c r="J782" s="280"/>
    </row>
    <row r="783" spans="1:10" ht="14.4" x14ac:dyDescent="0.3">
      <c r="A783" s="290" t="str">
        <f t="shared" si="39"/>
        <v>2/2002</v>
      </c>
      <c r="B783" s="279" t="s">
        <v>906</v>
      </c>
      <c r="C783" s="294"/>
      <c r="D783" s="279">
        <f t="shared" si="37"/>
        <v>17</v>
      </c>
      <c r="E783" s="279">
        <f t="shared" si="38"/>
        <v>2</v>
      </c>
      <c r="F783" s="281" t="str">
        <f t="shared" si="40"/>
        <v/>
      </c>
      <c r="G783" s="282"/>
      <c r="H783" s="280"/>
      <c r="I783" s="280"/>
      <c r="J783" s="280"/>
    </row>
    <row r="784" spans="1:10" ht="14.4" x14ac:dyDescent="0.3">
      <c r="A784" s="290" t="str">
        <f t="shared" si="39"/>
        <v>2/2002</v>
      </c>
      <c r="B784" s="279" t="s">
        <v>907</v>
      </c>
      <c r="C784" s="294"/>
      <c r="D784" s="279">
        <f t="shared" si="37"/>
        <v>18</v>
      </c>
      <c r="E784" s="279">
        <f t="shared" si="38"/>
        <v>2</v>
      </c>
      <c r="F784" s="281" t="str">
        <f t="shared" si="40"/>
        <v/>
      </c>
      <c r="G784" s="282"/>
      <c r="H784" s="280"/>
      <c r="I784" s="280"/>
      <c r="J784" s="280"/>
    </row>
    <row r="785" spans="1:10" ht="14.4" x14ac:dyDescent="0.3">
      <c r="A785" s="290" t="str">
        <f t="shared" si="39"/>
        <v>2/2002</v>
      </c>
      <c r="B785" s="279" t="s">
        <v>908</v>
      </c>
      <c r="C785" s="294">
        <v>835</v>
      </c>
      <c r="D785" s="279">
        <f t="shared" si="37"/>
        <v>19</v>
      </c>
      <c r="E785" s="279">
        <f t="shared" si="38"/>
        <v>2</v>
      </c>
      <c r="F785" s="281" t="str">
        <f t="shared" si="40"/>
        <v/>
      </c>
      <c r="G785" s="282"/>
      <c r="H785" s="280"/>
      <c r="I785" s="280"/>
      <c r="J785" s="280"/>
    </row>
    <row r="786" spans="1:10" ht="14.4" x14ac:dyDescent="0.3">
      <c r="A786" s="290" t="str">
        <f t="shared" si="39"/>
        <v>2/2002</v>
      </c>
      <c r="B786" s="279" t="s">
        <v>909</v>
      </c>
      <c r="C786" s="294">
        <v>820</v>
      </c>
      <c r="D786" s="279">
        <f t="shared" si="37"/>
        <v>20</v>
      </c>
      <c r="E786" s="279">
        <f t="shared" si="38"/>
        <v>2</v>
      </c>
      <c r="F786" s="281" t="str">
        <f t="shared" si="40"/>
        <v/>
      </c>
      <c r="G786" s="282"/>
      <c r="H786" s="280"/>
      <c r="I786" s="280"/>
      <c r="J786" s="280"/>
    </row>
    <row r="787" spans="1:10" ht="14.4" x14ac:dyDescent="0.3">
      <c r="A787" s="290" t="str">
        <f t="shared" si="39"/>
        <v>2/2002</v>
      </c>
      <c r="B787" s="279" t="s">
        <v>910</v>
      </c>
      <c r="C787" s="294">
        <v>825</v>
      </c>
      <c r="D787" s="279">
        <f t="shared" si="37"/>
        <v>21</v>
      </c>
      <c r="E787" s="279">
        <f t="shared" si="38"/>
        <v>2</v>
      </c>
      <c r="F787" s="281" t="str">
        <f t="shared" si="40"/>
        <v/>
      </c>
      <c r="G787" s="282"/>
      <c r="H787" s="280"/>
      <c r="I787" s="280"/>
      <c r="J787" s="280"/>
    </row>
    <row r="788" spans="1:10" ht="14.4" x14ac:dyDescent="0.3">
      <c r="A788" s="290" t="str">
        <f t="shared" si="39"/>
        <v>2/2002</v>
      </c>
      <c r="B788" s="279" t="s">
        <v>911</v>
      </c>
      <c r="C788" s="294">
        <v>823</v>
      </c>
      <c r="D788" s="279">
        <f t="shared" si="37"/>
        <v>22</v>
      </c>
      <c r="E788" s="279">
        <f t="shared" si="38"/>
        <v>2</v>
      </c>
      <c r="F788" s="281" t="str">
        <f t="shared" si="40"/>
        <v/>
      </c>
      <c r="G788" s="282"/>
      <c r="H788" s="280"/>
      <c r="I788" s="280"/>
      <c r="J788" s="280"/>
    </row>
    <row r="789" spans="1:10" ht="14.4" x14ac:dyDescent="0.3">
      <c r="A789" s="290" t="str">
        <f t="shared" si="39"/>
        <v>2/2002</v>
      </c>
      <c r="B789" s="279" t="s">
        <v>912</v>
      </c>
      <c r="C789" s="294"/>
      <c r="D789" s="279">
        <f t="shared" si="37"/>
        <v>23</v>
      </c>
      <c r="E789" s="279">
        <f t="shared" si="38"/>
        <v>2</v>
      </c>
      <c r="F789" s="281" t="str">
        <f t="shared" si="40"/>
        <v/>
      </c>
      <c r="G789" s="282"/>
      <c r="H789" s="280"/>
      <c r="I789" s="280"/>
      <c r="J789" s="280"/>
    </row>
    <row r="790" spans="1:10" ht="14.4" x14ac:dyDescent="0.3">
      <c r="A790" s="290" t="str">
        <f t="shared" si="39"/>
        <v>2/2002</v>
      </c>
      <c r="B790" s="279" t="s">
        <v>913</v>
      </c>
      <c r="C790" s="294"/>
      <c r="D790" s="279">
        <f t="shared" si="37"/>
        <v>24</v>
      </c>
      <c r="E790" s="279">
        <f t="shared" si="38"/>
        <v>2</v>
      </c>
      <c r="F790" s="281" t="str">
        <f t="shared" si="40"/>
        <v/>
      </c>
      <c r="G790" s="282"/>
      <c r="H790" s="280"/>
      <c r="I790" s="280"/>
      <c r="J790" s="280"/>
    </row>
    <row r="791" spans="1:10" ht="14.4" x14ac:dyDescent="0.3">
      <c r="A791" s="290" t="str">
        <f t="shared" si="39"/>
        <v>2/2002</v>
      </c>
      <c r="B791" s="279" t="s">
        <v>914</v>
      </c>
      <c r="C791" s="294">
        <v>810</v>
      </c>
      <c r="D791" s="279">
        <f t="shared" si="37"/>
        <v>25</v>
      </c>
      <c r="E791" s="279">
        <f t="shared" si="38"/>
        <v>2</v>
      </c>
      <c r="F791" s="281" t="str">
        <f t="shared" si="40"/>
        <v/>
      </c>
      <c r="G791" s="282"/>
      <c r="H791" s="280"/>
      <c r="I791" s="280"/>
      <c r="J791" s="280"/>
    </row>
    <row r="792" spans="1:10" ht="14.4" x14ac:dyDescent="0.3">
      <c r="A792" s="290" t="str">
        <f t="shared" si="39"/>
        <v>2/2002</v>
      </c>
      <c r="B792" s="279" t="s">
        <v>915</v>
      </c>
      <c r="C792" s="294">
        <v>806</v>
      </c>
      <c r="D792" s="279">
        <f t="shared" si="37"/>
        <v>26</v>
      </c>
      <c r="E792" s="279">
        <f t="shared" si="38"/>
        <v>2</v>
      </c>
      <c r="F792" s="281" t="str">
        <f t="shared" si="40"/>
        <v/>
      </c>
      <c r="G792" s="282"/>
      <c r="H792" s="280"/>
      <c r="I792" s="280"/>
      <c r="J792" s="280"/>
    </row>
    <row r="793" spans="1:10" ht="14.4" x14ac:dyDescent="0.3">
      <c r="A793" s="290" t="str">
        <f t="shared" si="39"/>
        <v>2/2002</v>
      </c>
      <c r="B793" s="279" t="s">
        <v>916</v>
      </c>
      <c r="C793" s="294">
        <v>794</v>
      </c>
      <c r="D793" s="279">
        <f t="shared" si="37"/>
        <v>27</v>
      </c>
      <c r="E793" s="279">
        <f t="shared" si="38"/>
        <v>2</v>
      </c>
      <c r="F793" s="281" t="str">
        <f t="shared" si="40"/>
        <v/>
      </c>
      <c r="G793" s="282"/>
      <c r="H793" s="280"/>
      <c r="I793" s="280"/>
      <c r="J793" s="280"/>
    </row>
    <row r="794" spans="1:10" ht="14.4" x14ac:dyDescent="0.3">
      <c r="A794" s="290" t="str">
        <f t="shared" si="39"/>
        <v>2/2002</v>
      </c>
      <c r="B794" s="279" t="s">
        <v>917</v>
      </c>
      <c r="C794" s="294">
        <v>785</v>
      </c>
      <c r="D794" s="279">
        <f t="shared" si="37"/>
        <v>28</v>
      </c>
      <c r="E794" s="279">
        <f t="shared" si="38"/>
        <v>2</v>
      </c>
      <c r="F794" s="281">
        <f t="shared" si="40"/>
        <v>7.85E-2</v>
      </c>
      <c r="G794" s="282"/>
      <c r="H794" s="280"/>
      <c r="I794" s="280"/>
      <c r="J794" s="280"/>
    </row>
    <row r="795" spans="1:10" ht="14.4" x14ac:dyDescent="0.3">
      <c r="A795" s="290" t="str">
        <f t="shared" si="39"/>
        <v>3/2002</v>
      </c>
      <c r="B795" s="279" t="s">
        <v>918</v>
      </c>
      <c r="C795" s="294">
        <v>770</v>
      </c>
      <c r="D795" s="279">
        <f t="shared" si="37"/>
        <v>1</v>
      </c>
      <c r="E795" s="279">
        <f t="shared" si="38"/>
        <v>3</v>
      </c>
      <c r="F795" s="281" t="str">
        <f t="shared" si="40"/>
        <v/>
      </c>
      <c r="G795" s="282"/>
      <c r="H795" s="280"/>
      <c r="I795" s="280"/>
      <c r="J795" s="280"/>
    </row>
    <row r="796" spans="1:10" ht="14.4" x14ac:dyDescent="0.3">
      <c r="A796" s="290" t="str">
        <f t="shared" si="39"/>
        <v>3/2002</v>
      </c>
      <c r="B796" s="279" t="s">
        <v>919</v>
      </c>
      <c r="C796" s="294"/>
      <c r="D796" s="279">
        <f t="shared" si="37"/>
        <v>2</v>
      </c>
      <c r="E796" s="279">
        <f t="shared" si="38"/>
        <v>3</v>
      </c>
      <c r="F796" s="281" t="str">
        <f t="shared" si="40"/>
        <v/>
      </c>
      <c r="G796" s="282"/>
      <c r="H796" s="280"/>
      <c r="I796" s="280"/>
      <c r="J796" s="280"/>
    </row>
    <row r="797" spans="1:10" ht="14.4" x14ac:dyDescent="0.3">
      <c r="A797" s="290" t="str">
        <f t="shared" si="39"/>
        <v>3/2002</v>
      </c>
      <c r="B797" s="279" t="s">
        <v>920</v>
      </c>
      <c r="C797" s="294"/>
      <c r="D797" s="279">
        <f t="shared" si="37"/>
        <v>3</v>
      </c>
      <c r="E797" s="279">
        <f t="shared" si="38"/>
        <v>3</v>
      </c>
      <c r="F797" s="281" t="str">
        <f t="shared" si="40"/>
        <v/>
      </c>
      <c r="G797" s="282"/>
      <c r="H797" s="280"/>
      <c r="I797" s="280"/>
      <c r="J797" s="280"/>
    </row>
    <row r="798" spans="1:10" ht="14.4" x14ac:dyDescent="0.3">
      <c r="A798" s="290" t="str">
        <f t="shared" si="39"/>
        <v>3/2002</v>
      </c>
      <c r="B798" s="279" t="s">
        <v>921</v>
      </c>
      <c r="C798" s="294">
        <v>759</v>
      </c>
      <c r="D798" s="279">
        <f t="shared" si="37"/>
        <v>4</v>
      </c>
      <c r="E798" s="279">
        <f t="shared" si="38"/>
        <v>3</v>
      </c>
      <c r="F798" s="281" t="str">
        <f t="shared" si="40"/>
        <v/>
      </c>
      <c r="G798" s="282"/>
      <c r="H798" s="280"/>
      <c r="I798" s="280"/>
      <c r="J798" s="280"/>
    </row>
    <row r="799" spans="1:10" ht="14.4" x14ac:dyDescent="0.3">
      <c r="A799" s="290" t="str">
        <f t="shared" si="39"/>
        <v>3/2002</v>
      </c>
      <c r="B799" s="279" t="s">
        <v>922</v>
      </c>
      <c r="C799" s="294">
        <v>761</v>
      </c>
      <c r="D799" s="279">
        <f t="shared" si="37"/>
        <v>5</v>
      </c>
      <c r="E799" s="279">
        <f t="shared" si="38"/>
        <v>3</v>
      </c>
      <c r="F799" s="281" t="str">
        <f t="shared" si="40"/>
        <v/>
      </c>
      <c r="G799" s="282"/>
      <c r="H799" s="280"/>
      <c r="I799" s="280"/>
      <c r="J799" s="280"/>
    </row>
    <row r="800" spans="1:10" ht="14.4" x14ac:dyDescent="0.3">
      <c r="A800" s="290" t="str">
        <f t="shared" si="39"/>
        <v>3/2002</v>
      </c>
      <c r="B800" s="279" t="s">
        <v>923</v>
      </c>
      <c r="C800" s="294">
        <v>773</v>
      </c>
      <c r="D800" s="279">
        <f t="shared" si="37"/>
        <v>6</v>
      </c>
      <c r="E800" s="279">
        <f t="shared" si="38"/>
        <v>3</v>
      </c>
      <c r="F800" s="281" t="str">
        <f t="shared" si="40"/>
        <v/>
      </c>
      <c r="G800" s="282"/>
      <c r="H800" s="280"/>
      <c r="I800" s="280"/>
      <c r="J800" s="280"/>
    </row>
    <row r="801" spans="1:10" ht="14.4" x14ac:dyDescent="0.3">
      <c r="A801" s="290" t="str">
        <f t="shared" si="39"/>
        <v>3/2002</v>
      </c>
      <c r="B801" s="279" t="s">
        <v>924</v>
      </c>
      <c r="C801" s="294">
        <v>772</v>
      </c>
      <c r="D801" s="279">
        <f t="shared" si="37"/>
        <v>7</v>
      </c>
      <c r="E801" s="279">
        <f t="shared" si="38"/>
        <v>3</v>
      </c>
      <c r="F801" s="281" t="str">
        <f t="shared" si="40"/>
        <v/>
      </c>
      <c r="G801" s="282"/>
      <c r="H801" s="280"/>
      <c r="I801" s="280"/>
      <c r="J801" s="280"/>
    </row>
    <row r="802" spans="1:10" ht="14.4" x14ac:dyDescent="0.3">
      <c r="A802" s="290" t="str">
        <f t="shared" si="39"/>
        <v>3/2002</v>
      </c>
      <c r="B802" s="279" t="s">
        <v>925</v>
      </c>
      <c r="C802" s="294">
        <v>748</v>
      </c>
      <c r="D802" s="279">
        <f t="shared" si="37"/>
        <v>8</v>
      </c>
      <c r="E802" s="279">
        <f t="shared" si="38"/>
        <v>3</v>
      </c>
      <c r="F802" s="281" t="str">
        <f t="shared" si="40"/>
        <v/>
      </c>
      <c r="G802" s="282"/>
      <c r="H802" s="280"/>
      <c r="I802" s="280"/>
      <c r="J802" s="280"/>
    </row>
    <row r="803" spans="1:10" ht="14.4" x14ac:dyDescent="0.3">
      <c r="A803" s="290" t="str">
        <f t="shared" si="39"/>
        <v>3/2002</v>
      </c>
      <c r="B803" s="279" t="s">
        <v>926</v>
      </c>
      <c r="C803" s="294"/>
      <c r="D803" s="279">
        <f t="shared" si="37"/>
        <v>9</v>
      </c>
      <c r="E803" s="279">
        <f t="shared" si="38"/>
        <v>3</v>
      </c>
      <c r="F803" s="281" t="str">
        <f t="shared" si="40"/>
        <v/>
      </c>
      <c r="G803" s="282"/>
      <c r="H803" s="280"/>
      <c r="I803" s="280"/>
      <c r="J803" s="280"/>
    </row>
    <row r="804" spans="1:10" ht="14.4" x14ac:dyDescent="0.3">
      <c r="A804" s="290" t="str">
        <f t="shared" si="39"/>
        <v>3/2002</v>
      </c>
      <c r="B804" s="279" t="s">
        <v>927</v>
      </c>
      <c r="C804" s="294"/>
      <c r="D804" s="279">
        <f t="shared" si="37"/>
        <v>10</v>
      </c>
      <c r="E804" s="279">
        <f t="shared" si="38"/>
        <v>3</v>
      </c>
      <c r="F804" s="281" t="str">
        <f t="shared" si="40"/>
        <v/>
      </c>
      <c r="G804" s="282"/>
      <c r="H804" s="280"/>
      <c r="I804" s="280"/>
      <c r="J804" s="280"/>
    </row>
    <row r="805" spans="1:10" ht="14.4" x14ac:dyDescent="0.3">
      <c r="A805" s="290" t="str">
        <f t="shared" si="39"/>
        <v>3/2002</v>
      </c>
      <c r="B805" s="279" t="s">
        <v>928</v>
      </c>
      <c r="C805" s="294">
        <v>742</v>
      </c>
      <c r="D805" s="279">
        <f t="shared" si="37"/>
        <v>11</v>
      </c>
      <c r="E805" s="279">
        <f t="shared" si="38"/>
        <v>3</v>
      </c>
      <c r="F805" s="281" t="str">
        <f t="shared" si="40"/>
        <v/>
      </c>
      <c r="G805" s="282"/>
      <c r="H805" s="280"/>
      <c r="I805" s="280"/>
      <c r="J805" s="280"/>
    </row>
    <row r="806" spans="1:10" ht="14.4" x14ac:dyDescent="0.3">
      <c r="A806" s="290" t="str">
        <f t="shared" si="39"/>
        <v>3/2002</v>
      </c>
      <c r="B806" s="279" t="s">
        <v>929</v>
      </c>
      <c r="C806" s="294">
        <v>730</v>
      </c>
      <c r="D806" s="279">
        <f t="shared" si="37"/>
        <v>12</v>
      </c>
      <c r="E806" s="279">
        <f t="shared" si="38"/>
        <v>3</v>
      </c>
      <c r="F806" s="281" t="str">
        <f t="shared" si="40"/>
        <v/>
      </c>
      <c r="G806" s="282"/>
      <c r="H806" s="280"/>
      <c r="I806" s="280"/>
      <c r="J806" s="280"/>
    </row>
    <row r="807" spans="1:10" ht="14.4" x14ac:dyDescent="0.3">
      <c r="A807" s="290" t="str">
        <f t="shared" si="39"/>
        <v>3/2002</v>
      </c>
      <c r="B807" s="279" t="s">
        <v>930</v>
      </c>
      <c r="C807" s="294">
        <v>728</v>
      </c>
      <c r="D807" s="279">
        <f t="shared" si="37"/>
        <v>13</v>
      </c>
      <c r="E807" s="279">
        <f t="shared" si="38"/>
        <v>3</v>
      </c>
      <c r="F807" s="281" t="str">
        <f t="shared" si="40"/>
        <v/>
      </c>
      <c r="G807" s="282"/>
      <c r="H807" s="280"/>
      <c r="I807" s="280"/>
      <c r="J807" s="280"/>
    </row>
    <row r="808" spans="1:10" ht="14.4" x14ac:dyDescent="0.3">
      <c r="A808" s="290" t="str">
        <f t="shared" si="39"/>
        <v>3/2002</v>
      </c>
      <c r="B808" s="279" t="s">
        <v>931</v>
      </c>
      <c r="C808" s="294">
        <v>702</v>
      </c>
      <c r="D808" s="279">
        <f t="shared" si="37"/>
        <v>14</v>
      </c>
      <c r="E808" s="279">
        <f t="shared" si="38"/>
        <v>3</v>
      </c>
      <c r="F808" s="281" t="str">
        <f t="shared" si="40"/>
        <v/>
      </c>
      <c r="G808" s="282"/>
      <c r="H808" s="280"/>
      <c r="I808" s="280"/>
      <c r="J808" s="280"/>
    </row>
    <row r="809" spans="1:10" ht="14.4" x14ac:dyDescent="0.3">
      <c r="A809" s="290" t="str">
        <f t="shared" si="39"/>
        <v>3/2002</v>
      </c>
      <c r="B809" s="279" t="s">
        <v>932</v>
      </c>
      <c r="C809" s="294">
        <v>700</v>
      </c>
      <c r="D809" s="279">
        <f t="shared" si="37"/>
        <v>15</v>
      </c>
      <c r="E809" s="279">
        <f t="shared" si="38"/>
        <v>3</v>
      </c>
      <c r="F809" s="281" t="str">
        <f t="shared" si="40"/>
        <v/>
      </c>
      <c r="G809" s="282"/>
      <c r="H809" s="280"/>
      <c r="I809" s="280"/>
      <c r="J809" s="280"/>
    </row>
    <row r="810" spans="1:10" ht="14.4" x14ac:dyDescent="0.3">
      <c r="A810" s="290" t="str">
        <f t="shared" si="39"/>
        <v>3/2002</v>
      </c>
      <c r="B810" s="279" t="s">
        <v>933</v>
      </c>
      <c r="C810" s="294"/>
      <c r="D810" s="279">
        <f t="shared" si="37"/>
        <v>16</v>
      </c>
      <c r="E810" s="279">
        <f t="shared" si="38"/>
        <v>3</v>
      </c>
      <c r="F810" s="281" t="str">
        <f t="shared" si="40"/>
        <v/>
      </c>
      <c r="G810" s="282"/>
      <c r="H810" s="280"/>
      <c r="I810" s="280"/>
      <c r="J810" s="280"/>
    </row>
    <row r="811" spans="1:10" ht="14.4" x14ac:dyDescent="0.3">
      <c r="A811" s="290" t="str">
        <f t="shared" si="39"/>
        <v>3/2002</v>
      </c>
      <c r="B811" s="279" t="s">
        <v>934</v>
      </c>
      <c r="C811" s="294"/>
      <c r="D811" s="279">
        <f t="shared" si="37"/>
        <v>17</v>
      </c>
      <c r="E811" s="279">
        <f t="shared" si="38"/>
        <v>3</v>
      </c>
      <c r="F811" s="281" t="str">
        <f t="shared" si="40"/>
        <v/>
      </c>
      <c r="G811" s="282"/>
      <c r="H811" s="280"/>
      <c r="I811" s="280"/>
      <c r="J811" s="280"/>
    </row>
    <row r="812" spans="1:10" ht="14.4" x14ac:dyDescent="0.3">
      <c r="A812" s="290" t="str">
        <f t="shared" si="39"/>
        <v>3/2002</v>
      </c>
      <c r="B812" s="279" t="s">
        <v>935</v>
      </c>
      <c r="C812" s="294">
        <v>704</v>
      </c>
      <c r="D812" s="279">
        <f t="shared" si="37"/>
        <v>18</v>
      </c>
      <c r="E812" s="279">
        <f t="shared" si="38"/>
        <v>3</v>
      </c>
      <c r="F812" s="281" t="str">
        <f t="shared" si="40"/>
        <v/>
      </c>
      <c r="G812" s="282"/>
      <c r="H812" s="280"/>
      <c r="I812" s="280"/>
      <c r="J812" s="280"/>
    </row>
    <row r="813" spans="1:10" ht="14.4" x14ac:dyDescent="0.3">
      <c r="A813" s="290" t="str">
        <f t="shared" si="39"/>
        <v>3/2002</v>
      </c>
      <c r="B813" s="279" t="s">
        <v>936</v>
      </c>
      <c r="C813" s="294">
        <v>705</v>
      </c>
      <c r="D813" s="279">
        <f t="shared" si="37"/>
        <v>19</v>
      </c>
      <c r="E813" s="279">
        <f t="shared" si="38"/>
        <v>3</v>
      </c>
      <c r="F813" s="281" t="str">
        <f t="shared" si="40"/>
        <v/>
      </c>
      <c r="G813" s="282"/>
      <c r="H813" s="280"/>
      <c r="I813" s="280"/>
      <c r="J813" s="280"/>
    </row>
    <row r="814" spans="1:10" ht="14.4" x14ac:dyDescent="0.3">
      <c r="A814" s="290" t="str">
        <f t="shared" si="39"/>
        <v>3/2002</v>
      </c>
      <c r="B814" s="279" t="s">
        <v>937</v>
      </c>
      <c r="C814" s="294">
        <v>702</v>
      </c>
      <c r="D814" s="279">
        <f t="shared" si="37"/>
        <v>20</v>
      </c>
      <c r="E814" s="279">
        <f t="shared" si="38"/>
        <v>3</v>
      </c>
      <c r="F814" s="281" t="str">
        <f t="shared" si="40"/>
        <v/>
      </c>
      <c r="G814" s="282"/>
      <c r="H814" s="280"/>
      <c r="I814" s="280"/>
      <c r="J814" s="280"/>
    </row>
    <row r="815" spans="1:10" ht="14.4" x14ac:dyDescent="0.3">
      <c r="A815" s="290" t="str">
        <f t="shared" si="39"/>
        <v>3/2002</v>
      </c>
      <c r="B815" s="279" t="s">
        <v>938</v>
      </c>
      <c r="C815" s="294">
        <v>717</v>
      </c>
      <c r="D815" s="279">
        <f t="shared" si="37"/>
        <v>21</v>
      </c>
      <c r="E815" s="279">
        <f t="shared" si="38"/>
        <v>3</v>
      </c>
      <c r="F815" s="281" t="str">
        <f t="shared" si="40"/>
        <v/>
      </c>
      <c r="G815" s="282"/>
      <c r="H815" s="280"/>
      <c r="I815" s="280"/>
      <c r="J815" s="280"/>
    </row>
    <row r="816" spans="1:10" ht="14.4" x14ac:dyDescent="0.3">
      <c r="A816" s="290" t="str">
        <f t="shared" si="39"/>
        <v>3/2002</v>
      </c>
      <c r="B816" s="279" t="s">
        <v>939</v>
      </c>
      <c r="C816" s="294">
        <v>730</v>
      </c>
      <c r="D816" s="279">
        <f t="shared" si="37"/>
        <v>22</v>
      </c>
      <c r="E816" s="279">
        <f t="shared" si="38"/>
        <v>3</v>
      </c>
      <c r="F816" s="281" t="str">
        <f t="shared" si="40"/>
        <v/>
      </c>
      <c r="G816" s="282"/>
      <c r="H816" s="280"/>
      <c r="I816" s="280"/>
      <c r="J816" s="280"/>
    </row>
    <row r="817" spans="1:10" ht="14.4" x14ac:dyDescent="0.3">
      <c r="A817" s="290" t="str">
        <f t="shared" si="39"/>
        <v>3/2002</v>
      </c>
      <c r="B817" s="279" t="s">
        <v>940</v>
      </c>
      <c r="C817" s="294"/>
      <c r="D817" s="279">
        <f t="shared" si="37"/>
        <v>23</v>
      </c>
      <c r="E817" s="279">
        <f t="shared" si="38"/>
        <v>3</v>
      </c>
      <c r="F817" s="281" t="str">
        <f t="shared" si="40"/>
        <v/>
      </c>
      <c r="G817" s="282"/>
      <c r="H817" s="280"/>
      <c r="I817" s="280"/>
      <c r="J817" s="280"/>
    </row>
    <row r="818" spans="1:10" ht="14.4" x14ac:dyDescent="0.3">
      <c r="A818" s="290" t="str">
        <f t="shared" si="39"/>
        <v>3/2002</v>
      </c>
      <c r="B818" s="279" t="s">
        <v>941</v>
      </c>
      <c r="C818" s="294"/>
      <c r="D818" s="279">
        <f t="shared" si="37"/>
        <v>24</v>
      </c>
      <c r="E818" s="279">
        <f t="shared" si="38"/>
        <v>3</v>
      </c>
      <c r="F818" s="281" t="str">
        <f t="shared" si="40"/>
        <v/>
      </c>
      <c r="G818" s="282"/>
      <c r="H818" s="280"/>
      <c r="I818" s="280"/>
      <c r="J818" s="280"/>
    </row>
    <row r="819" spans="1:10" ht="14.4" x14ac:dyDescent="0.3">
      <c r="A819" s="290" t="str">
        <f t="shared" si="39"/>
        <v>3/2002</v>
      </c>
      <c r="B819" s="279" t="s">
        <v>942</v>
      </c>
      <c r="C819" s="294">
        <v>732</v>
      </c>
      <c r="D819" s="279">
        <f t="shared" si="37"/>
        <v>25</v>
      </c>
      <c r="E819" s="279">
        <f t="shared" si="38"/>
        <v>3</v>
      </c>
      <c r="F819" s="281" t="str">
        <f t="shared" si="40"/>
        <v/>
      </c>
      <c r="G819" s="282"/>
      <c r="H819" s="280"/>
      <c r="I819" s="280"/>
      <c r="J819" s="280"/>
    </row>
    <row r="820" spans="1:10" ht="14.4" x14ac:dyDescent="0.3">
      <c r="A820" s="290" t="str">
        <f t="shared" si="39"/>
        <v>3/2002</v>
      </c>
      <c r="B820" s="279" t="s">
        <v>943</v>
      </c>
      <c r="C820" s="294">
        <v>731</v>
      </c>
      <c r="D820" s="279">
        <f t="shared" si="37"/>
        <v>26</v>
      </c>
      <c r="E820" s="279">
        <f t="shared" si="38"/>
        <v>3</v>
      </c>
      <c r="F820" s="281" t="str">
        <f t="shared" si="40"/>
        <v/>
      </c>
      <c r="G820" s="282"/>
      <c r="H820" s="280"/>
      <c r="I820" s="280"/>
      <c r="J820" s="280"/>
    </row>
    <row r="821" spans="1:10" ht="14.4" x14ac:dyDescent="0.3">
      <c r="A821" s="290" t="str">
        <f t="shared" si="39"/>
        <v>3/2002</v>
      </c>
      <c r="B821" s="279" t="s">
        <v>944</v>
      </c>
      <c r="C821" s="294">
        <v>727</v>
      </c>
      <c r="D821" s="279">
        <f t="shared" si="37"/>
        <v>27</v>
      </c>
      <c r="E821" s="279">
        <f t="shared" si="38"/>
        <v>3</v>
      </c>
      <c r="F821" s="281" t="str">
        <f t="shared" si="40"/>
        <v/>
      </c>
      <c r="G821" s="282"/>
      <c r="H821" s="280"/>
      <c r="I821" s="280"/>
      <c r="J821" s="280"/>
    </row>
    <row r="822" spans="1:10" ht="14.4" x14ac:dyDescent="0.3">
      <c r="A822" s="290" t="str">
        <f t="shared" si="39"/>
        <v>3/2002</v>
      </c>
      <c r="B822" s="279" t="s">
        <v>945</v>
      </c>
      <c r="C822" s="294">
        <v>718</v>
      </c>
      <c r="D822" s="279">
        <f t="shared" si="37"/>
        <v>28</v>
      </c>
      <c r="E822" s="279">
        <f t="shared" si="38"/>
        <v>3</v>
      </c>
      <c r="F822" s="281" t="str">
        <f t="shared" si="40"/>
        <v/>
      </c>
      <c r="G822" s="282"/>
      <c r="H822" s="280"/>
      <c r="I822" s="280"/>
      <c r="J822" s="280"/>
    </row>
    <row r="823" spans="1:10" ht="14.4" x14ac:dyDescent="0.3">
      <c r="A823" s="290" t="str">
        <f t="shared" si="39"/>
        <v>3/2002</v>
      </c>
      <c r="B823" s="279" t="s">
        <v>946</v>
      </c>
      <c r="C823" s="294"/>
      <c r="D823" s="279">
        <f t="shared" si="37"/>
        <v>29</v>
      </c>
      <c r="E823" s="279">
        <f t="shared" si="38"/>
        <v>3</v>
      </c>
      <c r="F823" s="281" t="str">
        <f t="shared" si="40"/>
        <v/>
      </c>
      <c r="G823" s="282"/>
      <c r="H823" s="280"/>
      <c r="I823" s="280"/>
      <c r="J823" s="280"/>
    </row>
    <row r="824" spans="1:10" ht="14.4" x14ac:dyDescent="0.3">
      <c r="A824" s="290" t="str">
        <f t="shared" si="39"/>
        <v>3/2002</v>
      </c>
      <c r="B824" s="279" t="s">
        <v>947</v>
      </c>
      <c r="C824" s="294"/>
      <c r="D824" s="279">
        <f t="shared" si="37"/>
        <v>30</v>
      </c>
      <c r="E824" s="279">
        <f t="shared" si="38"/>
        <v>3</v>
      </c>
      <c r="F824" s="281" t="str">
        <f t="shared" si="40"/>
        <v/>
      </c>
      <c r="G824" s="282"/>
      <c r="H824" s="280"/>
      <c r="I824" s="280"/>
      <c r="J824" s="280"/>
    </row>
    <row r="825" spans="1:10" ht="14.4" x14ac:dyDescent="0.3">
      <c r="A825" s="290" t="str">
        <f t="shared" si="39"/>
        <v>3/2002</v>
      </c>
      <c r="B825" s="279" t="s">
        <v>948</v>
      </c>
      <c r="C825" s="294"/>
      <c r="D825" s="279">
        <f t="shared" si="37"/>
        <v>31</v>
      </c>
      <c r="E825" s="279">
        <f t="shared" si="38"/>
        <v>3</v>
      </c>
      <c r="F825" s="281">
        <f t="shared" si="40"/>
        <v>7.1800000000000003E-2</v>
      </c>
      <c r="G825" s="282"/>
      <c r="H825" s="280"/>
      <c r="I825" s="280"/>
      <c r="J825" s="280"/>
    </row>
    <row r="826" spans="1:10" ht="14.4" x14ac:dyDescent="0.3">
      <c r="A826" s="290" t="str">
        <f t="shared" si="39"/>
        <v>4/2002</v>
      </c>
      <c r="B826" s="279" t="s">
        <v>949</v>
      </c>
      <c r="C826" s="294">
        <v>723</v>
      </c>
      <c r="D826" s="279">
        <f t="shared" si="37"/>
        <v>1</v>
      </c>
      <c r="E826" s="279">
        <f t="shared" si="38"/>
        <v>4</v>
      </c>
      <c r="F826" s="281" t="str">
        <f t="shared" si="40"/>
        <v/>
      </c>
      <c r="G826" s="282"/>
      <c r="H826" s="280"/>
      <c r="I826" s="280"/>
      <c r="J826" s="280"/>
    </row>
    <row r="827" spans="1:10" ht="14.4" x14ac:dyDescent="0.3">
      <c r="A827" s="290" t="str">
        <f t="shared" si="39"/>
        <v>4/2002</v>
      </c>
      <c r="B827" s="279" t="s">
        <v>950</v>
      </c>
      <c r="C827" s="294">
        <v>718</v>
      </c>
      <c r="D827" s="279">
        <f t="shared" si="37"/>
        <v>2</v>
      </c>
      <c r="E827" s="279">
        <f t="shared" si="38"/>
        <v>4</v>
      </c>
      <c r="F827" s="281" t="str">
        <f t="shared" si="40"/>
        <v/>
      </c>
      <c r="G827" s="282"/>
      <c r="H827" s="280"/>
      <c r="I827" s="280"/>
      <c r="J827" s="280"/>
    </row>
    <row r="828" spans="1:10" ht="14.4" x14ac:dyDescent="0.3">
      <c r="A828" s="290" t="str">
        <f t="shared" si="39"/>
        <v>4/2002</v>
      </c>
      <c r="B828" s="279" t="s">
        <v>951</v>
      </c>
      <c r="C828" s="294">
        <v>730</v>
      </c>
      <c r="D828" s="279">
        <f t="shared" si="37"/>
        <v>3</v>
      </c>
      <c r="E828" s="279">
        <f t="shared" si="38"/>
        <v>4</v>
      </c>
      <c r="F828" s="281" t="str">
        <f t="shared" si="40"/>
        <v/>
      </c>
      <c r="G828" s="282"/>
      <c r="H828" s="280"/>
      <c r="I828" s="280"/>
      <c r="J828" s="280"/>
    </row>
    <row r="829" spans="1:10" ht="14.4" x14ac:dyDescent="0.3">
      <c r="A829" s="290" t="str">
        <f t="shared" si="39"/>
        <v>4/2002</v>
      </c>
      <c r="B829" s="279" t="s">
        <v>952</v>
      </c>
      <c r="C829" s="294">
        <v>734</v>
      </c>
      <c r="D829" s="279">
        <f t="shared" si="37"/>
        <v>4</v>
      </c>
      <c r="E829" s="279">
        <f t="shared" si="38"/>
        <v>4</v>
      </c>
      <c r="F829" s="281" t="str">
        <f t="shared" si="40"/>
        <v/>
      </c>
      <c r="G829" s="282"/>
      <c r="H829" s="280"/>
      <c r="I829" s="280"/>
      <c r="J829" s="280"/>
    </row>
    <row r="830" spans="1:10" ht="14.4" x14ac:dyDescent="0.3">
      <c r="A830" s="290" t="str">
        <f t="shared" si="39"/>
        <v>4/2002</v>
      </c>
      <c r="B830" s="279" t="s">
        <v>953</v>
      </c>
      <c r="C830" s="294">
        <v>739</v>
      </c>
      <c r="D830" s="279">
        <f t="shared" si="37"/>
        <v>5</v>
      </c>
      <c r="E830" s="279">
        <f t="shared" si="38"/>
        <v>4</v>
      </c>
      <c r="F830" s="281" t="str">
        <f t="shared" si="40"/>
        <v/>
      </c>
      <c r="G830" s="282"/>
      <c r="H830" s="280"/>
      <c r="I830" s="280"/>
      <c r="J830" s="280"/>
    </row>
    <row r="831" spans="1:10" ht="14.4" x14ac:dyDescent="0.3">
      <c r="A831" s="290" t="str">
        <f t="shared" si="39"/>
        <v>4/2002</v>
      </c>
      <c r="B831" s="279" t="s">
        <v>954</v>
      </c>
      <c r="C831" s="294"/>
      <c r="D831" s="279">
        <f t="shared" si="37"/>
        <v>6</v>
      </c>
      <c r="E831" s="279">
        <f t="shared" si="38"/>
        <v>4</v>
      </c>
      <c r="F831" s="281" t="str">
        <f t="shared" si="40"/>
        <v/>
      </c>
      <c r="G831" s="282"/>
      <c r="H831" s="280"/>
      <c r="I831" s="280"/>
      <c r="J831" s="280"/>
    </row>
    <row r="832" spans="1:10" ht="14.4" x14ac:dyDescent="0.3">
      <c r="A832" s="290" t="str">
        <f t="shared" si="39"/>
        <v>4/2002</v>
      </c>
      <c r="B832" s="279" t="s">
        <v>955</v>
      </c>
      <c r="C832" s="294"/>
      <c r="D832" s="279">
        <f t="shared" si="37"/>
        <v>7</v>
      </c>
      <c r="E832" s="279">
        <f t="shared" si="38"/>
        <v>4</v>
      </c>
      <c r="F832" s="281" t="str">
        <f t="shared" si="40"/>
        <v/>
      </c>
      <c r="G832" s="282"/>
      <c r="H832" s="280"/>
      <c r="I832" s="280"/>
      <c r="J832" s="280"/>
    </row>
    <row r="833" spans="1:10" ht="14.4" x14ac:dyDescent="0.3">
      <c r="A833" s="290" t="str">
        <f t="shared" si="39"/>
        <v>4/2002</v>
      </c>
      <c r="B833" s="279" t="s">
        <v>956</v>
      </c>
      <c r="C833" s="294">
        <v>748</v>
      </c>
      <c r="D833" s="279">
        <f t="shared" si="37"/>
        <v>8</v>
      </c>
      <c r="E833" s="279">
        <f t="shared" si="38"/>
        <v>4</v>
      </c>
      <c r="F833" s="281" t="str">
        <f t="shared" si="40"/>
        <v/>
      </c>
      <c r="G833" s="282"/>
      <c r="H833" s="280"/>
      <c r="I833" s="280"/>
      <c r="J833" s="280"/>
    </row>
    <row r="834" spans="1:10" ht="14.4" x14ac:dyDescent="0.3">
      <c r="A834" s="290" t="str">
        <f t="shared" si="39"/>
        <v>4/2002</v>
      </c>
      <c r="B834" s="279" t="s">
        <v>957</v>
      </c>
      <c r="C834" s="294">
        <v>747</v>
      </c>
      <c r="D834" s="279">
        <f t="shared" si="37"/>
        <v>9</v>
      </c>
      <c r="E834" s="279">
        <f t="shared" si="38"/>
        <v>4</v>
      </c>
      <c r="F834" s="281" t="str">
        <f t="shared" si="40"/>
        <v/>
      </c>
      <c r="G834" s="282"/>
      <c r="H834" s="280"/>
      <c r="I834" s="280"/>
      <c r="J834" s="280"/>
    </row>
    <row r="835" spans="1:10" ht="14.4" x14ac:dyDescent="0.3">
      <c r="A835" s="290" t="str">
        <f t="shared" si="39"/>
        <v>4/2002</v>
      </c>
      <c r="B835" s="279" t="s">
        <v>958</v>
      </c>
      <c r="C835" s="294">
        <v>749</v>
      </c>
      <c r="D835" s="279">
        <f t="shared" si="37"/>
        <v>10</v>
      </c>
      <c r="E835" s="279">
        <f t="shared" si="38"/>
        <v>4</v>
      </c>
      <c r="F835" s="281" t="str">
        <f t="shared" si="40"/>
        <v/>
      </c>
      <c r="G835" s="282"/>
      <c r="H835" s="280"/>
      <c r="I835" s="280"/>
      <c r="J835" s="280"/>
    </row>
    <row r="836" spans="1:10" ht="14.4" x14ac:dyDescent="0.3">
      <c r="A836" s="290" t="str">
        <f t="shared" si="39"/>
        <v>4/2002</v>
      </c>
      <c r="B836" s="279" t="s">
        <v>959</v>
      </c>
      <c r="C836" s="294">
        <v>740</v>
      </c>
      <c r="D836" s="279">
        <f t="shared" si="37"/>
        <v>11</v>
      </c>
      <c r="E836" s="279">
        <f t="shared" si="38"/>
        <v>4</v>
      </c>
      <c r="F836" s="281" t="str">
        <f t="shared" si="40"/>
        <v/>
      </c>
      <c r="G836" s="282"/>
      <c r="H836" s="280"/>
      <c r="I836" s="280"/>
      <c r="J836" s="280"/>
    </row>
    <row r="837" spans="1:10" ht="14.4" x14ac:dyDescent="0.3">
      <c r="A837" s="290" t="str">
        <f t="shared" si="39"/>
        <v>4/2002</v>
      </c>
      <c r="B837" s="279" t="s">
        <v>960</v>
      </c>
      <c r="C837" s="294">
        <v>721</v>
      </c>
      <c r="D837" s="279">
        <f t="shared" si="37"/>
        <v>12</v>
      </c>
      <c r="E837" s="279">
        <f t="shared" si="38"/>
        <v>4</v>
      </c>
      <c r="F837" s="281" t="str">
        <f t="shared" si="40"/>
        <v/>
      </c>
      <c r="G837" s="282"/>
      <c r="H837" s="280"/>
      <c r="I837" s="280"/>
      <c r="J837" s="280"/>
    </row>
    <row r="838" spans="1:10" ht="14.4" x14ac:dyDescent="0.3">
      <c r="A838" s="290" t="str">
        <f t="shared" ref="A838:A901" si="41">CONCATENATE(MONTH(B838),"/",YEAR(B838))</f>
        <v>4/2002</v>
      </c>
      <c r="B838" s="279" t="s">
        <v>961</v>
      </c>
      <c r="C838" s="294"/>
      <c r="D838" s="279">
        <f t="shared" si="37"/>
        <v>13</v>
      </c>
      <c r="E838" s="279">
        <f t="shared" si="38"/>
        <v>4</v>
      </c>
      <c r="F838" s="281" t="str">
        <f t="shared" si="40"/>
        <v/>
      </c>
      <c r="G838" s="282"/>
      <c r="H838" s="280"/>
      <c r="I838" s="280"/>
      <c r="J838" s="280"/>
    </row>
    <row r="839" spans="1:10" ht="14.4" x14ac:dyDescent="0.3">
      <c r="A839" s="290" t="str">
        <f t="shared" si="41"/>
        <v>4/2002</v>
      </c>
      <c r="B839" s="279" t="s">
        <v>962</v>
      </c>
      <c r="C839" s="294"/>
      <c r="D839" s="279">
        <f t="shared" si="37"/>
        <v>14</v>
      </c>
      <c r="E839" s="279">
        <f t="shared" si="38"/>
        <v>4</v>
      </c>
      <c r="F839" s="281" t="str">
        <f t="shared" si="40"/>
        <v/>
      </c>
      <c r="G839" s="282"/>
      <c r="H839" s="280"/>
      <c r="I839" s="280"/>
      <c r="J839" s="280"/>
    </row>
    <row r="840" spans="1:10" ht="14.4" x14ac:dyDescent="0.3">
      <c r="A840" s="290" t="str">
        <f t="shared" si="41"/>
        <v>4/2002</v>
      </c>
      <c r="B840" s="279" t="s">
        <v>963</v>
      </c>
      <c r="C840" s="294">
        <v>750</v>
      </c>
      <c r="D840" s="279">
        <f t="shared" si="37"/>
        <v>15</v>
      </c>
      <c r="E840" s="279">
        <f t="shared" si="38"/>
        <v>4</v>
      </c>
      <c r="F840" s="281" t="str">
        <f t="shared" si="40"/>
        <v/>
      </c>
      <c r="G840" s="282"/>
      <c r="H840" s="280"/>
      <c r="I840" s="280"/>
      <c r="J840" s="280"/>
    </row>
    <row r="841" spans="1:10" ht="14.4" x14ac:dyDescent="0.3">
      <c r="A841" s="290" t="str">
        <f t="shared" si="41"/>
        <v>4/2002</v>
      </c>
      <c r="B841" s="279" t="s">
        <v>964</v>
      </c>
      <c r="C841" s="294">
        <v>739</v>
      </c>
      <c r="D841" s="279">
        <f t="shared" si="37"/>
        <v>16</v>
      </c>
      <c r="E841" s="279">
        <f t="shared" si="38"/>
        <v>4</v>
      </c>
      <c r="F841" s="281" t="str">
        <f t="shared" si="40"/>
        <v/>
      </c>
      <c r="G841" s="282"/>
      <c r="H841" s="280"/>
      <c r="I841" s="280"/>
      <c r="J841" s="280"/>
    </row>
    <row r="842" spans="1:10" ht="14.4" x14ac:dyDescent="0.3">
      <c r="A842" s="290" t="str">
        <f t="shared" si="41"/>
        <v>4/2002</v>
      </c>
      <c r="B842" s="279" t="s">
        <v>965</v>
      </c>
      <c r="C842" s="294">
        <v>734</v>
      </c>
      <c r="D842" s="279">
        <f t="shared" si="37"/>
        <v>17</v>
      </c>
      <c r="E842" s="279">
        <f t="shared" si="38"/>
        <v>4</v>
      </c>
      <c r="F842" s="281" t="str">
        <f t="shared" si="40"/>
        <v/>
      </c>
      <c r="G842" s="282"/>
      <c r="H842" s="280"/>
      <c r="I842" s="280"/>
      <c r="J842" s="280"/>
    </row>
    <row r="843" spans="1:10" ht="14.4" x14ac:dyDescent="0.3">
      <c r="A843" s="290" t="str">
        <f t="shared" si="41"/>
        <v>4/2002</v>
      </c>
      <c r="B843" s="279" t="s">
        <v>966</v>
      </c>
      <c r="C843" s="294">
        <v>744</v>
      </c>
      <c r="D843" s="279">
        <f t="shared" si="37"/>
        <v>18</v>
      </c>
      <c r="E843" s="279">
        <f t="shared" si="38"/>
        <v>4</v>
      </c>
      <c r="F843" s="281" t="str">
        <f t="shared" si="40"/>
        <v/>
      </c>
      <c r="G843" s="282"/>
      <c r="H843" s="280"/>
      <c r="I843" s="280"/>
      <c r="J843" s="280"/>
    </row>
    <row r="844" spans="1:10" ht="14.4" x14ac:dyDescent="0.3">
      <c r="A844" s="290" t="str">
        <f t="shared" si="41"/>
        <v>4/2002</v>
      </c>
      <c r="B844" s="279" t="s">
        <v>967</v>
      </c>
      <c r="C844" s="294">
        <v>741</v>
      </c>
      <c r="D844" s="279">
        <f t="shared" si="37"/>
        <v>19</v>
      </c>
      <c r="E844" s="279">
        <f t="shared" si="38"/>
        <v>4</v>
      </c>
      <c r="F844" s="281" t="str">
        <f t="shared" si="40"/>
        <v/>
      </c>
      <c r="G844" s="282"/>
      <c r="H844" s="280"/>
      <c r="I844" s="280"/>
      <c r="J844" s="280"/>
    </row>
    <row r="845" spans="1:10" ht="14.4" x14ac:dyDescent="0.3">
      <c r="A845" s="290" t="str">
        <f t="shared" si="41"/>
        <v>4/2002</v>
      </c>
      <c r="B845" s="279" t="s">
        <v>968</v>
      </c>
      <c r="C845" s="294"/>
      <c r="D845" s="279">
        <f t="shared" si="37"/>
        <v>20</v>
      </c>
      <c r="E845" s="279">
        <f t="shared" si="38"/>
        <v>4</v>
      </c>
      <c r="F845" s="281" t="str">
        <f t="shared" ref="F845:F908" si="42">IF(D845=(D846-1),"",IF(AND(C845="",C844="",C843=""),C842/10000,(IF(AND(C845="",C844=""),C843/10000,IF(C845="",C844/10000,C845/10000)))))</f>
        <v/>
      </c>
      <c r="G845" s="282"/>
      <c r="H845" s="280"/>
      <c r="I845" s="280"/>
      <c r="J845" s="280"/>
    </row>
    <row r="846" spans="1:10" ht="14.4" x14ac:dyDescent="0.3">
      <c r="A846" s="290" t="str">
        <f t="shared" si="41"/>
        <v>4/2002</v>
      </c>
      <c r="B846" s="279" t="s">
        <v>969</v>
      </c>
      <c r="C846" s="294"/>
      <c r="D846" s="279">
        <f t="shared" si="37"/>
        <v>21</v>
      </c>
      <c r="E846" s="279">
        <f t="shared" si="38"/>
        <v>4</v>
      </c>
      <c r="F846" s="281" t="str">
        <f t="shared" si="42"/>
        <v/>
      </c>
      <c r="G846" s="282"/>
      <c r="H846" s="280"/>
      <c r="I846" s="280"/>
      <c r="J846" s="280"/>
    </row>
    <row r="847" spans="1:10" ht="14.4" x14ac:dyDescent="0.3">
      <c r="A847" s="290" t="str">
        <f t="shared" si="41"/>
        <v>4/2002</v>
      </c>
      <c r="B847" s="279" t="s">
        <v>970</v>
      </c>
      <c r="C847" s="294">
        <v>754</v>
      </c>
      <c r="D847" s="279">
        <f t="shared" si="37"/>
        <v>22</v>
      </c>
      <c r="E847" s="279">
        <f t="shared" si="38"/>
        <v>4</v>
      </c>
      <c r="F847" s="281" t="str">
        <f t="shared" si="42"/>
        <v/>
      </c>
      <c r="G847" s="282"/>
      <c r="H847" s="280"/>
      <c r="I847" s="280"/>
      <c r="J847" s="280"/>
    </row>
    <row r="848" spans="1:10" ht="14.4" x14ac:dyDescent="0.3">
      <c r="A848" s="290" t="str">
        <f t="shared" si="41"/>
        <v>4/2002</v>
      </c>
      <c r="B848" s="279" t="s">
        <v>971</v>
      </c>
      <c r="C848" s="294">
        <v>768</v>
      </c>
      <c r="D848" s="279">
        <f t="shared" si="37"/>
        <v>23</v>
      </c>
      <c r="E848" s="279">
        <f t="shared" si="38"/>
        <v>4</v>
      </c>
      <c r="F848" s="281" t="str">
        <f t="shared" si="42"/>
        <v/>
      </c>
      <c r="G848" s="282"/>
      <c r="H848" s="280"/>
      <c r="I848" s="280"/>
      <c r="J848" s="280"/>
    </row>
    <row r="849" spans="1:10" ht="14.4" x14ac:dyDescent="0.3">
      <c r="A849" s="290" t="str">
        <f t="shared" si="41"/>
        <v>4/2002</v>
      </c>
      <c r="B849" s="279" t="s">
        <v>972</v>
      </c>
      <c r="C849" s="294">
        <v>789</v>
      </c>
      <c r="D849" s="279">
        <f t="shared" si="37"/>
        <v>24</v>
      </c>
      <c r="E849" s="279">
        <f t="shared" si="38"/>
        <v>4</v>
      </c>
      <c r="F849" s="281" t="str">
        <f t="shared" si="42"/>
        <v/>
      </c>
      <c r="G849" s="282"/>
      <c r="H849" s="280"/>
      <c r="I849" s="280"/>
      <c r="J849" s="280"/>
    </row>
    <row r="850" spans="1:10" ht="14.4" x14ac:dyDescent="0.3">
      <c r="A850" s="290" t="str">
        <f t="shared" si="41"/>
        <v>4/2002</v>
      </c>
      <c r="B850" s="279" t="s">
        <v>973</v>
      </c>
      <c r="C850" s="294">
        <v>797</v>
      </c>
      <c r="D850" s="279">
        <f t="shared" si="37"/>
        <v>25</v>
      </c>
      <c r="E850" s="279">
        <f t="shared" si="38"/>
        <v>4</v>
      </c>
      <c r="F850" s="281" t="str">
        <f t="shared" si="42"/>
        <v/>
      </c>
      <c r="G850" s="282"/>
      <c r="H850" s="280"/>
      <c r="I850" s="280"/>
      <c r="J850" s="280"/>
    </row>
    <row r="851" spans="1:10" ht="14.4" x14ac:dyDescent="0.3">
      <c r="A851" s="290" t="str">
        <f t="shared" si="41"/>
        <v>4/2002</v>
      </c>
      <c r="B851" s="279" t="s">
        <v>974</v>
      </c>
      <c r="C851" s="294">
        <v>812</v>
      </c>
      <c r="D851" s="279">
        <f t="shared" si="37"/>
        <v>26</v>
      </c>
      <c r="E851" s="279">
        <f t="shared" si="38"/>
        <v>4</v>
      </c>
      <c r="F851" s="281" t="str">
        <f t="shared" si="42"/>
        <v/>
      </c>
      <c r="G851" s="282"/>
      <c r="H851" s="280"/>
      <c r="I851" s="280"/>
      <c r="J851" s="280"/>
    </row>
    <row r="852" spans="1:10" ht="14.4" x14ac:dyDescent="0.3">
      <c r="A852" s="290" t="str">
        <f t="shared" si="41"/>
        <v>4/2002</v>
      </c>
      <c r="B852" s="279" t="s">
        <v>975</v>
      </c>
      <c r="C852" s="294"/>
      <c r="D852" s="279">
        <f t="shared" si="37"/>
        <v>27</v>
      </c>
      <c r="E852" s="279">
        <f t="shared" si="38"/>
        <v>4</v>
      </c>
      <c r="F852" s="281" t="str">
        <f t="shared" si="42"/>
        <v/>
      </c>
      <c r="G852" s="282"/>
      <c r="H852" s="280"/>
      <c r="I852" s="280"/>
      <c r="J852" s="280"/>
    </row>
    <row r="853" spans="1:10" ht="14.4" x14ac:dyDescent="0.3">
      <c r="A853" s="290" t="str">
        <f t="shared" si="41"/>
        <v>4/2002</v>
      </c>
      <c r="B853" s="279" t="s">
        <v>976</v>
      </c>
      <c r="C853" s="294"/>
      <c r="D853" s="279">
        <f t="shared" si="37"/>
        <v>28</v>
      </c>
      <c r="E853" s="279">
        <f t="shared" si="38"/>
        <v>4</v>
      </c>
      <c r="F853" s="281" t="str">
        <f t="shared" si="42"/>
        <v/>
      </c>
      <c r="G853" s="282"/>
      <c r="H853" s="280"/>
      <c r="I853" s="280"/>
      <c r="J853" s="280"/>
    </row>
    <row r="854" spans="1:10" ht="14.4" x14ac:dyDescent="0.3">
      <c r="A854" s="290" t="str">
        <f t="shared" si="41"/>
        <v>4/2002</v>
      </c>
      <c r="B854" s="279" t="s">
        <v>977</v>
      </c>
      <c r="C854" s="294">
        <v>827</v>
      </c>
      <c r="D854" s="279">
        <f t="shared" si="37"/>
        <v>29</v>
      </c>
      <c r="E854" s="279">
        <f t="shared" si="38"/>
        <v>4</v>
      </c>
      <c r="F854" s="281" t="str">
        <f t="shared" si="42"/>
        <v/>
      </c>
      <c r="G854" s="282"/>
      <c r="H854" s="280"/>
      <c r="I854" s="280"/>
      <c r="J854" s="280"/>
    </row>
    <row r="855" spans="1:10" ht="14.4" x14ac:dyDescent="0.3">
      <c r="A855" s="290" t="str">
        <f t="shared" si="41"/>
        <v>4/2002</v>
      </c>
      <c r="B855" s="279" t="s">
        <v>978</v>
      </c>
      <c r="C855" s="294">
        <v>849</v>
      </c>
      <c r="D855" s="279">
        <f t="shared" si="37"/>
        <v>30</v>
      </c>
      <c r="E855" s="279">
        <f t="shared" si="38"/>
        <v>4</v>
      </c>
      <c r="F855" s="281">
        <f t="shared" si="42"/>
        <v>8.4900000000000003E-2</v>
      </c>
      <c r="G855" s="282"/>
      <c r="H855" s="280"/>
      <c r="I855" s="280"/>
      <c r="J855" s="280"/>
    </row>
    <row r="856" spans="1:10" ht="14.4" x14ac:dyDescent="0.3">
      <c r="A856" s="290" t="str">
        <f t="shared" si="41"/>
        <v>5/2002</v>
      </c>
      <c r="B856" s="279" t="s">
        <v>979</v>
      </c>
      <c r="C856" s="294">
        <v>856</v>
      </c>
      <c r="D856" s="279">
        <f t="shared" si="37"/>
        <v>1</v>
      </c>
      <c r="E856" s="279">
        <f t="shared" si="38"/>
        <v>5</v>
      </c>
      <c r="F856" s="281" t="str">
        <f t="shared" si="42"/>
        <v/>
      </c>
      <c r="G856" s="282"/>
      <c r="H856" s="280"/>
      <c r="I856" s="280"/>
      <c r="J856" s="280"/>
    </row>
    <row r="857" spans="1:10" ht="14.4" x14ac:dyDescent="0.3">
      <c r="A857" s="290" t="str">
        <f t="shared" si="41"/>
        <v>5/2002</v>
      </c>
      <c r="B857" s="279" t="s">
        <v>980</v>
      </c>
      <c r="C857" s="294">
        <v>881</v>
      </c>
      <c r="D857" s="279">
        <f t="shared" si="37"/>
        <v>2</v>
      </c>
      <c r="E857" s="279">
        <f t="shared" si="38"/>
        <v>5</v>
      </c>
      <c r="F857" s="281" t="str">
        <f t="shared" si="42"/>
        <v/>
      </c>
      <c r="G857" s="282"/>
      <c r="H857" s="280"/>
      <c r="I857" s="280"/>
      <c r="J857" s="280"/>
    </row>
    <row r="858" spans="1:10" ht="14.4" x14ac:dyDescent="0.3">
      <c r="A858" s="290" t="str">
        <f t="shared" si="41"/>
        <v>5/2002</v>
      </c>
      <c r="B858" s="279" t="s">
        <v>981</v>
      </c>
      <c r="C858" s="294">
        <v>885</v>
      </c>
      <c r="D858" s="279">
        <f t="shared" si="37"/>
        <v>3</v>
      </c>
      <c r="E858" s="279">
        <f t="shared" si="38"/>
        <v>5</v>
      </c>
      <c r="F858" s="281" t="str">
        <f t="shared" si="42"/>
        <v/>
      </c>
      <c r="G858" s="282"/>
      <c r="H858" s="280"/>
      <c r="I858" s="280"/>
      <c r="J858" s="280"/>
    </row>
    <row r="859" spans="1:10" ht="14.4" x14ac:dyDescent="0.3">
      <c r="A859" s="290" t="str">
        <f t="shared" si="41"/>
        <v>5/2002</v>
      </c>
      <c r="B859" s="279" t="s">
        <v>982</v>
      </c>
      <c r="C859" s="294"/>
      <c r="D859" s="279">
        <f t="shared" si="37"/>
        <v>4</v>
      </c>
      <c r="E859" s="279">
        <f t="shared" si="38"/>
        <v>5</v>
      </c>
      <c r="F859" s="281" t="str">
        <f t="shared" si="42"/>
        <v/>
      </c>
      <c r="G859" s="282"/>
      <c r="H859" s="280"/>
      <c r="I859" s="280"/>
      <c r="J859" s="280"/>
    </row>
    <row r="860" spans="1:10" ht="14.4" x14ac:dyDescent="0.3">
      <c r="A860" s="290" t="str">
        <f t="shared" si="41"/>
        <v>5/2002</v>
      </c>
      <c r="B860" s="279" t="s">
        <v>983</v>
      </c>
      <c r="C860" s="294"/>
      <c r="D860" s="279">
        <f t="shared" si="37"/>
        <v>5</v>
      </c>
      <c r="E860" s="279">
        <f t="shared" si="38"/>
        <v>5</v>
      </c>
      <c r="F860" s="281" t="str">
        <f t="shared" si="42"/>
        <v/>
      </c>
      <c r="G860" s="282"/>
      <c r="H860" s="280"/>
      <c r="I860" s="280"/>
      <c r="J860" s="280"/>
    </row>
    <row r="861" spans="1:10" ht="14.4" x14ac:dyDescent="0.3">
      <c r="A861" s="290" t="str">
        <f t="shared" si="41"/>
        <v>5/2002</v>
      </c>
      <c r="B861" s="279" t="s">
        <v>984</v>
      </c>
      <c r="C861" s="294">
        <v>909</v>
      </c>
      <c r="D861" s="279">
        <f t="shared" si="37"/>
        <v>6</v>
      </c>
      <c r="E861" s="279">
        <f t="shared" si="38"/>
        <v>5</v>
      </c>
      <c r="F861" s="281" t="str">
        <f t="shared" si="42"/>
        <v/>
      </c>
      <c r="G861" s="282"/>
      <c r="H861" s="280"/>
      <c r="I861" s="280"/>
      <c r="J861" s="280"/>
    </row>
    <row r="862" spans="1:10" ht="14.4" x14ac:dyDescent="0.3">
      <c r="A862" s="290" t="str">
        <f t="shared" si="41"/>
        <v>5/2002</v>
      </c>
      <c r="B862" s="279" t="s">
        <v>985</v>
      </c>
      <c r="C862" s="294">
        <v>903</v>
      </c>
      <c r="D862" s="279">
        <f t="shared" si="37"/>
        <v>7</v>
      </c>
      <c r="E862" s="279">
        <f t="shared" si="38"/>
        <v>5</v>
      </c>
      <c r="F862" s="281" t="str">
        <f t="shared" si="42"/>
        <v/>
      </c>
      <c r="G862" s="282"/>
      <c r="H862" s="280"/>
      <c r="I862" s="280"/>
      <c r="J862" s="280"/>
    </row>
    <row r="863" spans="1:10" ht="14.4" x14ac:dyDescent="0.3">
      <c r="A863" s="290" t="str">
        <f t="shared" si="41"/>
        <v>5/2002</v>
      </c>
      <c r="B863" s="279" t="s">
        <v>986</v>
      </c>
      <c r="C863" s="294">
        <v>901</v>
      </c>
      <c r="D863" s="279">
        <f t="shared" si="37"/>
        <v>8</v>
      </c>
      <c r="E863" s="279">
        <f t="shared" si="38"/>
        <v>5</v>
      </c>
      <c r="F863" s="281" t="str">
        <f t="shared" si="42"/>
        <v/>
      </c>
      <c r="G863" s="282"/>
      <c r="H863" s="280"/>
      <c r="I863" s="280"/>
      <c r="J863" s="280"/>
    </row>
    <row r="864" spans="1:10" ht="14.4" x14ac:dyDescent="0.3">
      <c r="A864" s="290" t="str">
        <f t="shared" si="41"/>
        <v>5/2002</v>
      </c>
      <c r="B864" s="279" t="s">
        <v>987</v>
      </c>
      <c r="C864" s="294">
        <v>938</v>
      </c>
      <c r="D864" s="279">
        <f t="shared" si="37"/>
        <v>9</v>
      </c>
      <c r="E864" s="279">
        <f t="shared" si="38"/>
        <v>5</v>
      </c>
      <c r="F864" s="281" t="str">
        <f t="shared" si="42"/>
        <v/>
      </c>
      <c r="G864" s="282"/>
      <c r="H864" s="280"/>
      <c r="I864" s="280"/>
      <c r="J864" s="280"/>
    </row>
    <row r="865" spans="1:10" ht="14.4" x14ac:dyDescent="0.3">
      <c r="A865" s="290" t="str">
        <f t="shared" si="41"/>
        <v>5/2002</v>
      </c>
      <c r="B865" s="279" t="s">
        <v>988</v>
      </c>
      <c r="C865" s="294">
        <v>952</v>
      </c>
      <c r="D865" s="279">
        <f t="shared" si="37"/>
        <v>10</v>
      </c>
      <c r="E865" s="279">
        <f t="shared" si="38"/>
        <v>5</v>
      </c>
      <c r="F865" s="281" t="str">
        <f t="shared" si="42"/>
        <v/>
      </c>
      <c r="G865" s="282"/>
      <c r="H865" s="280"/>
      <c r="I865" s="280"/>
      <c r="J865" s="280"/>
    </row>
    <row r="866" spans="1:10" ht="14.4" x14ac:dyDescent="0.3">
      <c r="A866" s="290" t="str">
        <f t="shared" si="41"/>
        <v>5/2002</v>
      </c>
      <c r="B866" s="279" t="s">
        <v>989</v>
      </c>
      <c r="C866" s="294"/>
      <c r="D866" s="279">
        <f t="shared" si="37"/>
        <v>11</v>
      </c>
      <c r="E866" s="279">
        <f t="shared" si="38"/>
        <v>5</v>
      </c>
      <c r="F866" s="281" t="str">
        <f t="shared" si="42"/>
        <v/>
      </c>
      <c r="G866" s="282"/>
      <c r="H866" s="280"/>
      <c r="I866" s="280"/>
      <c r="J866" s="280"/>
    </row>
    <row r="867" spans="1:10" ht="14.4" x14ac:dyDescent="0.3">
      <c r="A867" s="290" t="str">
        <f t="shared" si="41"/>
        <v>5/2002</v>
      </c>
      <c r="B867" s="279" t="s">
        <v>990</v>
      </c>
      <c r="C867" s="294"/>
      <c r="D867" s="279">
        <f t="shared" si="37"/>
        <v>12</v>
      </c>
      <c r="E867" s="279">
        <f t="shared" si="38"/>
        <v>5</v>
      </c>
      <c r="F867" s="281" t="str">
        <f t="shared" si="42"/>
        <v/>
      </c>
      <c r="G867" s="282"/>
      <c r="H867" s="280"/>
      <c r="I867" s="280"/>
      <c r="J867" s="280"/>
    </row>
    <row r="868" spans="1:10" ht="14.4" x14ac:dyDescent="0.3">
      <c r="A868" s="290" t="str">
        <f t="shared" si="41"/>
        <v>5/2002</v>
      </c>
      <c r="B868" s="279" t="s">
        <v>991</v>
      </c>
      <c r="C868" s="294">
        <v>981</v>
      </c>
      <c r="D868" s="279">
        <f t="shared" si="37"/>
        <v>13</v>
      </c>
      <c r="E868" s="279">
        <f t="shared" si="38"/>
        <v>5</v>
      </c>
      <c r="F868" s="281" t="str">
        <f t="shared" si="42"/>
        <v/>
      </c>
      <c r="G868" s="282"/>
      <c r="H868" s="280"/>
      <c r="I868" s="280"/>
      <c r="J868" s="280"/>
    </row>
    <row r="869" spans="1:10" ht="14.4" x14ac:dyDescent="0.3">
      <c r="A869" s="290" t="str">
        <f t="shared" si="41"/>
        <v>5/2002</v>
      </c>
      <c r="B869" s="279" t="s">
        <v>992</v>
      </c>
      <c r="C869" s="294">
        <v>951</v>
      </c>
      <c r="D869" s="279">
        <f t="shared" si="37"/>
        <v>14</v>
      </c>
      <c r="E869" s="279">
        <f t="shared" si="38"/>
        <v>5</v>
      </c>
      <c r="F869" s="281" t="str">
        <f t="shared" si="42"/>
        <v/>
      </c>
      <c r="G869" s="282"/>
      <c r="H869" s="280"/>
      <c r="I869" s="280"/>
      <c r="J869" s="280"/>
    </row>
    <row r="870" spans="1:10" ht="14.4" x14ac:dyDescent="0.3">
      <c r="A870" s="290" t="str">
        <f t="shared" si="41"/>
        <v>5/2002</v>
      </c>
      <c r="B870" s="279" t="s">
        <v>993</v>
      </c>
      <c r="C870" s="294">
        <v>923</v>
      </c>
      <c r="D870" s="279">
        <f t="shared" si="37"/>
        <v>15</v>
      </c>
      <c r="E870" s="279">
        <f t="shared" si="38"/>
        <v>5</v>
      </c>
      <c r="F870" s="281" t="str">
        <f t="shared" si="42"/>
        <v/>
      </c>
      <c r="G870" s="282"/>
      <c r="H870" s="280"/>
      <c r="I870" s="280"/>
      <c r="J870" s="280"/>
    </row>
    <row r="871" spans="1:10" ht="14.4" x14ac:dyDescent="0.3">
      <c r="A871" s="290" t="str">
        <f t="shared" si="41"/>
        <v>5/2002</v>
      </c>
      <c r="B871" s="279" t="s">
        <v>994</v>
      </c>
      <c r="C871" s="294">
        <v>914</v>
      </c>
      <c r="D871" s="279">
        <f t="shared" si="37"/>
        <v>16</v>
      </c>
      <c r="E871" s="279">
        <f t="shared" si="38"/>
        <v>5</v>
      </c>
      <c r="F871" s="281" t="str">
        <f t="shared" si="42"/>
        <v/>
      </c>
      <c r="G871" s="282"/>
      <c r="H871" s="280"/>
      <c r="I871" s="280"/>
      <c r="J871" s="280"/>
    </row>
    <row r="872" spans="1:10" ht="14.4" x14ac:dyDescent="0.3">
      <c r="A872" s="290" t="str">
        <f t="shared" si="41"/>
        <v>5/2002</v>
      </c>
      <c r="B872" s="279" t="s">
        <v>995</v>
      </c>
      <c r="C872" s="294">
        <v>929</v>
      </c>
      <c r="D872" s="279">
        <f t="shared" si="37"/>
        <v>17</v>
      </c>
      <c r="E872" s="279">
        <f t="shared" si="38"/>
        <v>5</v>
      </c>
      <c r="F872" s="281" t="str">
        <f t="shared" si="42"/>
        <v/>
      </c>
      <c r="G872" s="282"/>
      <c r="H872" s="280"/>
      <c r="I872" s="280"/>
      <c r="J872" s="280"/>
    </row>
    <row r="873" spans="1:10" ht="14.4" x14ac:dyDescent="0.3">
      <c r="A873" s="290" t="str">
        <f t="shared" si="41"/>
        <v>5/2002</v>
      </c>
      <c r="B873" s="279" t="s">
        <v>996</v>
      </c>
      <c r="C873" s="294"/>
      <c r="D873" s="279">
        <f t="shared" si="37"/>
        <v>18</v>
      </c>
      <c r="E873" s="279">
        <f t="shared" si="38"/>
        <v>5</v>
      </c>
      <c r="F873" s="281" t="str">
        <f t="shared" si="42"/>
        <v/>
      </c>
      <c r="G873" s="282"/>
      <c r="H873" s="280"/>
      <c r="I873" s="280"/>
      <c r="J873" s="280"/>
    </row>
    <row r="874" spans="1:10" ht="14.4" x14ac:dyDescent="0.3">
      <c r="A874" s="290" t="str">
        <f t="shared" si="41"/>
        <v>5/2002</v>
      </c>
      <c r="B874" s="279" t="s">
        <v>997</v>
      </c>
      <c r="C874" s="294"/>
      <c r="D874" s="279">
        <f t="shared" si="37"/>
        <v>19</v>
      </c>
      <c r="E874" s="279">
        <f t="shared" si="38"/>
        <v>5</v>
      </c>
      <c r="F874" s="281" t="str">
        <f t="shared" si="42"/>
        <v/>
      </c>
      <c r="G874" s="282"/>
      <c r="H874" s="280"/>
      <c r="I874" s="280"/>
      <c r="J874" s="280"/>
    </row>
    <row r="875" spans="1:10" ht="14.4" x14ac:dyDescent="0.3">
      <c r="A875" s="290" t="str">
        <f t="shared" si="41"/>
        <v>5/2002</v>
      </c>
      <c r="B875" s="279" t="s">
        <v>998</v>
      </c>
      <c r="C875" s="294">
        <v>931</v>
      </c>
      <c r="D875" s="279">
        <f t="shared" si="37"/>
        <v>20</v>
      </c>
      <c r="E875" s="279">
        <f t="shared" si="38"/>
        <v>5</v>
      </c>
      <c r="F875" s="281" t="str">
        <f t="shared" si="42"/>
        <v/>
      </c>
      <c r="G875" s="282"/>
      <c r="H875" s="280"/>
      <c r="I875" s="280"/>
      <c r="J875" s="280"/>
    </row>
    <row r="876" spans="1:10" ht="14.4" x14ac:dyDescent="0.3">
      <c r="A876" s="290" t="str">
        <f t="shared" si="41"/>
        <v>5/2002</v>
      </c>
      <c r="B876" s="279" t="s">
        <v>999</v>
      </c>
      <c r="C876" s="294">
        <v>937</v>
      </c>
      <c r="D876" s="279">
        <f t="shared" si="37"/>
        <v>21</v>
      </c>
      <c r="E876" s="279">
        <f t="shared" si="38"/>
        <v>5</v>
      </c>
      <c r="F876" s="281" t="str">
        <f t="shared" si="42"/>
        <v/>
      </c>
      <c r="G876" s="282"/>
      <c r="H876" s="280"/>
      <c r="I876" s="280"/>
      <c r="J876" s="280"/>
    </row>
    <row r="877" spans="1:10" ht="14.4" x14ac:dyDescent="0.3">
      <c r="A877" s="290" t="str">
        <f t="shared" si="41"/>
        <v>5/2002</v>
      </c>
      <c r="B877" s="279" t="s">
        <v>1000</v>
      </c>
      <c r="C877" s="294">
        <v>968</v>
      </c>
      <c r="D877" s="279">
        <f t="shared" si="37"/>
        <v>22</v>
      </c>
      <c r="E877" s="279">
        <f t="shared" si="38"/>
        <v>5</v>
      </c>
      <c r="F877" s="281" t="str">
        <f t="shared" si="42"/>
        <v/>
      </c>
      <c r="G877" s="282"/>
      <c r="H877" s="280"/>
      <c r="I877" s="280"/>
      <c r="J877" s="280"/>
    </row>
    <row r="878" spans="1:10" ht="14.4" x14ac:dyDescent="0.3">
      <c r="A878" s="290" t="str">
        <f t="shared" si="41"/>
        <v>5/2002</v>
      </c>
      <c r="B878" s="279" t="s">
        <v>1001</v>
      </c>
      <c r="C878" s="294">
        <v>988</v>
      </c>
      <c r="D878" s="279">
        <f t="shared" si="37"/>
        <v>23</v>
      </c>
      <c r="E878" s="279">
        <f t="shared" si="38"/>
        <v>5</v>
      </c>
      <c r="F878" s="281" t="str">
        <f t="shared" si="42"/>
        <v/>
      </c>
      <c r="G878" s="282"/>
      <c r="H878" s="280"/>
      <c r="I878" s="280"/>
      <c r="J878" s="280"/>
    </row>
    <row r="879" spans="1:10" ht="14.4" x14ac:dyDescent="0.3">
      <c r="A879" s="290" t="str">
        <f t="shared" si="41"/>
        <v>5/2002</v>
      </c>
      <c r="B879" s="279" t="s">
        <v>1002</v>
      </c>
      <c r="C879" s="294">
        <v>999</v>
      </c>
      <c r="D879" s="279">
        <f t="shared" si="37"/>
        <v>24</v>
      </c>
      <c r="E879" s="279">
        <f t="shared" si="38"/>
        <v>5</v>
      </c>
      <c r="F879" s="281" t="str">
        <f t="shared" si="42"/>
        <v/>
      </c>
      <c r="G879" s="282"/>
      <c r="H879" s="280"/>
      <c r="I879" s="280"/>
      <c r="J879" s="280"/>
    </row>
    <row r="880" spans="1:10" ht="14.4" x14ac:dyDescent="0.3">
      <c r="A880" s="290" t="str">
        <f t="shared" si="41"/>
        <v>5/2002</v>
      </c>
      <c r="B880" s="279" t="s">
        <v>1003</v>
      </c>
      <c r="C880" s="294"/>
      <c r="D880" s="279">
        <f t="shared" si="37"/>
        <v>25</v>
      </c>
      <c r="E880" s="279">
        <f t="shared" si="38"/>
        <v>5</v>
      </c>
      <c r="F880" s="281" t="str">
        <f t="shared" si="42"/>
        <v/>
      </c>
      <c r="G880" s="282"/>
      <c r="H880" s="280"/>
      <c r="I880" s="280"/>
      <c r="J880" s="280"/>
    </row>
    <row r="881" spans="1:10" ht="14.4" x14ac:dyDescent="0.3">
      <c r="A881" s="290" t="str">
        <f t="shared" si="41"/>
        <v>5/2002</v>
      </c>
      <c r="B881" s="279" t="s">
        <v>1004</v>
      </c>
      <c r="C881" s="294"/>
      <c r="D881" s="279">
        <f t="shared" si="37"/>
        <v>26</v>
      </c>
      <c r="E881" s="279">
        <f t="shared" si="38"/>
        <v>5</v>
      </c>
      <c r="F881" s="281" t="str">
        <f t="shared" si="42"/>
        <v/>
      </c>
      <c r="G881" s="282"/>
      <c r="H881" s="280"/>
      <c r="I881" s="280"/>
      <c r="J881" s="280"/>
    </row>
    <row r="882" spans="1:10" ht="14.4" x14ac:dyDescent="0.3">
      <c r="A882" s="290" t="str">
        <f t="shared" si="41"/>
        <v>5/2002</v>
      </c>
      <c r="B882" s="279" t="s">
        <v>1005</v>
      </c>
      <c r="C882" s="294"/>
      <c r="D882" s="279">
        <f t="shared" si="37"/>
        <v>27</v>
      </c>
      <c r="E882" s="279">
        <f t="shared" si="38"/>
        <v>5</v>
      </c>
      <c r="F882" s="281" t="str">
        <f t="shared" si="42"/>
        <v/>
      </c>
      <c r="G882" s="282"/>
      <c r="H882" s="280"/>
      <c r="I882" s="280"/>
      <c r="J882" s="280"/>
    </row>
    <row r="883" spans="1:10" ht="14.4" x14ac:dyDescent="0.3">
      <c r="A883" s="290" t="str">
        <f t="shared" si="41"/>
        <v>5/2002</v>
      </c>
      <c r="B883" s="279" t="s">
        <v>1006</v>
      </c>
      <c r="C883" s="294">
        <v>991</v>
      </c>
      <c r="D883" s="279">
        <f t="shared" si="37"/>
        <v>28</v>
      </c>
      <c r="E883" s="279">
        <f t="shared" si="38"/>
        <v>5</v>
      </c>
      <c r="F883" s="281" t="str">
        <f t="shared" si="42"/>
        <v/>
      </c>
      <c r="G883" s="282"/>
      <c r="H883" s="280"/>
      <c r="I883" s="280"/>
      <c r="J883" s="280"/>
    </row>
    <row r="884" spans="1:10" ht="14.4" x14ac:dyDescent="0.3">
      <c r="A884" s="290" t="str">
        <f t="shared" si="41"/>
        <v>5/2002</v>
      </c>
      <c r="B884" s="279" t="s">
        <v>1007</v>
      </c>
      <c r="C884" s="294">
        <v>983</v>
      </c>
      <c r="D884" s="279">
        <f t="shared" si="37"/>
        <v>29</v>
      </c>
      <c r="E884" s="279">
        <f t="shared" si="38"/>
        <v>5</v>
      </c>
      <c r="F884" s="281" t="str">
        <f t="shared" si="42"/>
        <v/>
      </c>
      <c r="G884" s="282"/>
      <c r="H884" s="280"/>
      <c r="I884" s="280"/>
      <c r="J884" s="280"/>
    </row>
    <row r="885" spans="1:10" ht="14.4" x14ac:dyDescent="0.3">
      <c r="A885" s="290" t="str">
        <f t="shared" si="41"/>
        <v>5/2002</v>
      </c>
      <c r="B885" s="279" t="s">
        <v>1008</v>
      </c>
      <c r="C885" s="294">
        <v>984</v>
      </c>
      <c r="D885" s="279">
        <f t="shared" si="37"/>
        <v>30</v>
      </c>
      <c r="E885" s="279">
        <f t="shared" si="38"/>
        <v>5</v>
      </c>
      <c r="F885" s="281" t="str">
        <f t="shared" si="42"/>
        <v/>
      </c>
      <c r="G885" s="282"/>
      <c r="H885" s="280"/>
      <c r="I885" s="280"/>
      <c r="J885" s="280"/>
    </row>
    <row r="886" spans="1:10" ht="14.4" x14ac:dyDescent="0.3">
      <c r="A886" s="290" t="str">
        <f t="shared" si="41"/>
        <v>5/2002</v>
      </c>
      <c r="B886" s="279" t="s">
        <v>1009</v>
      </c>
      <c r="C886" s="294">
        <v>981</v>
      </c>
      <c r="D886" s="279">
        <f t="shared" si="37"/>
        <v>31</v>
      </c>
      <c r="E886" s="279">
        <f t="shared" si="38"/>
        <v>5</v>
      </c>
      <c r="F886" s="281">
        <f t="shared" si="42"/>
        <v>9.8100000000000007E-2</v>
      </c>
      <c r="G886" s="282"/>
      <c r="H886" s="280"/>
      <c r="I886" s="280"/>
      <c r="J886" s="280"/>
    </row>
    <row r="887" spans="1:10" ht="14.4" x14ac:dyDescent="0.3">
      <c r="A887" s="290" t="str">
        <f t="shared" si="41"/>
        <v>6/2002</v>
      </c>
      <c r="B887" s="279" t="s">
        <v>1010</v>
      </c>
      <c r="C887" s="294"/>
      <c r="D887" s="279">
        <f t="shared" si="37"/>
        <v>1</v>
      </c>
      <c r="E887" s="279">
        <f t="shared" si="38"/>
        <v>6</v>
      </c>
      <c r="F887" s="281" t="str">
        <f t="shared" si="42"/>
        <v/>
      </c>
      <c r="G887" s="282"/>
      <c r="H887" s="280"/>
      <c r="I887" s="280"/>
      <c r="J887" s="280"/>
    </row>
    <row r="888" spans="1:10" ht="14.4" x14ac:dyDescent="0.3">
      <c r="A888" s="290" t="str">
        <f t="shared" si="41"/>
        <v>6/2002</v>
      </c>
      <c r="B888" s="279" t="s">
        <v>1011</v>
      </c>
      <c r="C888" s="294"/>
      <c r="D888" s="279">
        <f t="shared" si="37"/>
        <v>2</v>
      </c>
      <c r="E888" s="279">
        <f t="shared" si="38"/>
        <v>6</v>
      </c>
      <c r="F888" s="281" t="str">
        <f t="shared" si="42"/>
        <v/>
      </c>
      <c r="G888" s="282"/>
      <c r="H888" s="280"/>
      <c r="I888" s="280"/>
      <c r="J888" s="280"/>
    </row>
    <row r="889" spans="1:10" ht="14.4" x14ac:dyDescent="0.3">
      <c r="A889" s="290" t="str">
        <f t="shared" si="41"/>
        <v>6/2002</v>
      </c>
      <c r="B889" s="279" t="s">
        <v>1012</v>
      </c>
      <c r="C889" s="294">
        <v>1001</v>
      </c>
      <c r="D889" s="279">
        <f t="shared" si="37"/>
        <v>3</v>
      </c>
      <c r="E889" s="279">
        <f t="shared" si="38"/>
        <v>6</v>
      </c>
      <c r="F889" s="281" t="str">
        <f t="shared" si="42"/>
        <v/>
      </c>
      <c r="G889" s="282"/>
      <c r="H889" s="280"/>
      <c r="I889" s="280"/>
      <c r="J889" s="280"/>
    </row>
    <row r="890" spans="1:10" ht="14.4" x14ac:dyDescent="0.3">
      <c r="A890" s="290" t="str">
        <f t="shared" si="41"/>
        <v>6/2002</v>
      </c>
      <c r="B890" s="279" t="s">
        <v>1013</v>
      </c>
      <c r="C890" s="294">
        <v>1064</v>
      </c>
      <c r="D890" s="279">
        <f t="shared" si="37"/>
        <v>4</v>
      </c>
      <c r="E890" s="279">
        <f t="shared" si="38"/>
        <v>6</v>
      </c>
      <c r="F890" s="281" t="str">
        <f t="shared" si="42"/>
        <v/>
      </c>
      <c r="G890" s="282"/>
      <c r="H890" s="280"/>
      <c r="I890" s="280"/>
      <c r="J890" s="280"/>
    </row>
    <row r="891" spans="1:10" ht="14.4" x14ac:dyDescent="0.3">
      <c r="A891" s="290" t="str">
        <f t="shared" si="41"/>
        <v>6/2002</v>
      </c>
      <c r="B891" s="279" t="s">
        <v>1014</v>
      </c>
      <c r="C891" s="294">
        <v>1120</v>
      </c>
      <c r="D891" s="279">
        <f t="shared" si="37"/>
        <v>5</v>
      </c>
      <c r="E891" s="279">
        <f t="shared" si="38"/>
        <v>6</v>
      </c>
      <c r="F891" s="281" t="str">
        <f t="shared" si="42"/>
        <v/>
      </c>
      <c r="G891" s="282"/>
      <c r="H891" s="280"/>
      <c r="I891" s="280"/>
      <c r="J891" s="280"/>
    </row>
    <row r="892" spans="1:10" ht="14.4" x14ac:dyDescent="0.3">
      <c r="A892" s="290" t="str">
        <f t="shared" si="41"/>
        <v>6/2002</v>
      </c>
      <c r="B892" s="279" t="s">
        <v>1015</v>
      </c>
      <c r="C892" s="294">
        <v>1202</v>
      </c>
      <c r="D892" s="279">
        <f t="shared" si="37"/>
        <v>6</v>
      </c>
      <c r="E892" s="279">
        <f t="shared" si="38"/>
        <v>6</v>
      </c>
      <c r="F892" s="281" t="str">
        <f t="shared" si="42"/>
        <v/>
      </c>
      <c r="G892" s="282"/>
      <c r="H892" s="280"/>
      <c r="I892" s="280"/>
      <c r="J892" s="280"/>
    </row>
    <row r="893" spans="1:10" ht="14.4" x14ac:dyDescent="0.3">
      <c r="A893" s="290" t="str">
        <f t="shared" si="41"/>
        <v>6/2002</v>
      </c>
      <c r="B893" s="279" t="s">
        <v>1016</v>
      </c>
      <c r="C893" s="294">
        <v>1191</v>
      </c>
      <c r="D893" s="279">
        <f t="shared" si="37"/>
        <v>7</v>
      </c>
      <c r="E893" s="279">
        <f t="shared" si="38"/>
        <v>6</v>
      </c>
      <c r="F893" s="281" t="str">
        <f t="shared" si="42"/>
        <v/>
      </c>
      <c r="G893" s="282"/>
      <c r="H893" s="280"/>
      <c r="I893" s="280"/>
      <c r="J893" s="280"/>
    </row>
    <row r="894" spans="1:10" ht="14.4" x14ac:dyDescent="0.3">
      <c r="A894" s="290" t="str">
        <f t="shared" si="41"/>
        <v>6/2002</v>
      </c>
      <c r="B894" s="279" t="s">
        <v>1017</v>
      </c>
      <c r="C894" s="294"/>
      <c r="D894" s="279">
        <f t="shared" si="37"/>
        <v>8</v>
      </c>
      <c r="E894" s="279">
        <f t="shared" si="38"/>
        <v>6</v>
      </c>
      <c r="F894" s="281" t="str">
        <f t="shared" si="42"/>
        <v/>
      </c>
      <c r="G894" s="282"/>
      <c r="H894" s="280"/>
      <c r="I894" s="280"/>
      <c r="J894" s="280"/>
    </row>
    <row r="895" spans="1:10" ht="14.4" x14ac:dyDescent="0.3">
      <c r="A895" s="290" t="str">
        <f t="shared" si="41"/>
        <v>6/2002</v>
      </c>
      <c r="B895" s="279" t="s">
        <v>1018</v>
      </c>
      <c r="C895" s="294"/>
      <c r="D895" s="279">
        <f t="shared" si="37"/>
        <v>9</v>
      </c>
      <c r="E895" s="279">
        <f t="shared" si="38"/>
        <v>6</v>
      </c>
      <c r="F895" s="281" t="str">
        <f t="shared" si="42"/>
        <v/>
      </c>
      <c r="G895" s="282"/>
      <c r="H895" s="280"/>
      <c r="I895" s="280"/>
      <c r="J895" s="280"/>
    </row>
    <row r="896" spans="1:10" ht="14.4" x14ac:dyDescent="0.3">
      <c r="A896" s="290" t="str">
        <f t="shared" si="41"/>
        <v>6/2002</v>
      </c>
      <c r="B896" s="279" t="s">
        <v>1019</v>
      </c>
      <c r="C896" s="294">
        <v>1149</v>
      </c>
      <c r="D896" s="279">
        <f t="shared" si="37"/>
        <v>10</v>
      </c>
      <c r="E896" s="279">
        <f t="shared" si="38"/>
        <v>6</v>
      </c>
      <c r="F896" s="281" t="str">
        <f t="shared" si="42"/>
        <v/>
      </c>
      <c r="G896" s="282"/>
      <c r="H896" s="280"/>
      <c r="I896" s="280"/>
      <c r="J896" s="280"/>
    </row>
    <row r="897" spans="1:10" ht="14.4" x14ac:dyDescent="0.3">
      <c r="A897" s="290" t="str">
        <f t="shared" si="41"/>
        <v>6/2002</v>
      </c>
      <c r="B897" s="279" t="s">
        <v>1020</v>
      </c>
      <c r="C897" s="294">
        <v>1214</v>
      </c>
      <c r="D897" s="279">
        <f t="shared" si="37"/>
        <v>11</v>
      </c>
      <c r="E897" s="279">
        <f t="shared" si="38"/>
        <v>6</v>
      </c>
      <c r="F897" s="281" t="str">
        <f t="shared" si="42"/>
        <v/>
      </c>
      <c r="G897" s="282"/>
      <c r="H897" s="280"/>
      <c r="I897" s="280"/>
      <c r="J897" s="280"/>
    </row>
    <row r="898" spans="1:10" ht="14.4" x14ac:dyDescent="0.3">
      <c r="A898" s="290" t="str">
        <f t="shared" si="41"/>
        <v>6/2002</v>
      </c>
      <c r="B898" s="279" t="s">
        <v>1021</v>
      </c>
      <c r="C898" s="294">
        <v>1311</v>
      </c>
      <c r="D898" s="279">
        <f t="shared" si="37"/>
        <v>12</v>
      </c>
      <c r="E898" s="279">
        <f t="shared" si="38"/>
        <v>6</v>
      </c>
      <c r="F898" s="281" t="str">
        <f t="shared" si="42"/>
        <v/>
      </c>
      <c r="G898" s="282"/>
      <c r="H898" s="280"/>
      <c r="I898" s="280"/>
      <c r="J898" s="280"/>
    </row>
    <row r="899" spans="1:10" ht="14.4" x14ac:dyDescent="0.3">
      <c r="A899" s="290" t="str">
        <f t="shared" si="41"/>
        <v>6/2002</v>
      </c>
      <c r="B899" s="279" t="s">
        <v>1022</v>
      </c>
      <c r="C899" s="294">
        <v>1237</v>
      </c>
      <c r="D899" s="279">
        <f t="shared" si="37"/>
        <v>13</v>
      </c>
      <c r="E899" s="279">
        <f t="shared" si="38"/>
        <v>6</v>
      </c>
      <c r="F899" s="281" t="str">
        <f t="shared" si="42"/>
        <v/>
      </c>
      <c r="G899" s="282"/>
      <c r="H899" s="280"/>
      <c r="I899" s="280"/>
      <c r="J899" s="280"/>
    </row>
    <row r="900" spans="1:10" ht="14.4" x14ac:dyDescent="0.3">
      <c r="A900" s="290" t="str">
        <f t="shared" si="41"/>
        <v>6/2002</v>
      </c>
      <c r="B900" s="279" t="s">
        <v>1023</v>
      </c>
      <c r="C900" s="294">
        <v>1334</v>
      </c>
      <c r="D900" s="279">
        <f t="shared" si="37"/>
        <v>14</v>
      </c>
      <c r="E900" s="279">
        <f t="shared" si="38"/>
        <v>6</v>
      </c>
      <c r="F900" s="281" t="str">
        <f t="shared" si="42"/>
        <v/>
      </c>
      <c r="G900" s="282"/>
      <c r="H900" s="280"/>
      <c r="I900" s="280"/>
      <c r="J900" s="280"/>
    </row>
    <row r="901" spans="1:10" ht="14.4" x14ac:dyDescent="0.3">
      <c r="A901" s="290" t="str">
        <f t="shared" si="41"/>
        <v>6/2002</v>
      </c>
      <c r="B901" s="279" t="s">
        <v>1024</v>
      </c>
      <c r="C901" s="294"/>
      <c r="D901" s="279">
        <f t="shared" si="37"/>
        <v>15</v>
      </c>
      <c r="E901" s="279">
        <f t="shared" si="38"/>
        <v>6</v>
      </c>
      <c r="F901" s="281" t="str">
        <f t="shared" si="42"/>
        <v/>
      </c>
      <c r="G901" s="282"/>
      <c r="H901" s="280"/>
      <c r="I901" s="280"/>
      <c r="J901" s="280"/>
    </row>
    <row r="902" spans="1:10" ht="14.4" x14ac:dyDescent="0.3">
      <c r="A902" s="290" t="str">
        <f t="shared" ref="A902:A965" si="43">CONCATENATE(MONTH(B902),"/",YEAR(B902))</f>
        <v>6/2002</v>
      </c>
      <c r="B902" s="279" t="s">
        <v>1025</v>
      </c>
      <c r="C902" s="294"/>
      <c r="D902" s="279">
        <f t="shared" si="37"/>
        <v>16</v>
      </c>
      <c r="E902" s="279">
        <f t="shared" si="38"/>
        <v>6</v>
      </c>
      <c r="F902" s="281" t="str">
        <f t="shared" si="42"/>
        <v/>
      </c>
      <c r="G902" s="282"/>
      <c r="H902" s="280"/>
      <c r="I902" s="280"/>
      <c r="J902" s="280"/>
    </row>
    <row r="903" spans="1:10" ht="14.4" x14ac:dyDescent="0.3">
      <c r="A903" s="290" t="str">
        <f t="shared" si="43"/>
        <v>6/2002</v>
      </c>
      <c r="B903" s="279" t="s">
        <v>1026</v>
      </c>
      <c r="C903" s="294">
        <v>1277</v>
      </c>
      <c r="D903" s="279">
        <f t="shared" si="37"/>
        <v>17</v>
      </c>
      <c r="E903" s="279">
        <f t="shared" si="38"/>
        <v>6</v>
      </c>
      <c r="F903" s="281" t="str">
        <f t="shared" si="42"/>
        <v/>
      </c>
      <c r="G903" s="282"/>
      <c r="H903" s="280"/>
      <c r="I903" s="280"/>
      <c r="J903" s="280"/>
    </row>
    <row r="904" spans="1:10" ht="14.4" x14ac:dyDescent="0.3">
      <c r="A904" s="290" t="str">
        <f t="shared" si="43"/>
        <v>6/2002</v>
      </c>
      <c r="B904" s="279" t="s">
        <v>1027</v>
      </c>
      <c r="C904" s="294">
        <v>1307</v>
      </c>
      <c r="D904" s="279">
        <f t="shared" si="37"/>
        <v>18</v>
      </c>
      <c r="E904" s="279">
        <f t="shared" si="38"/>
        <v>6</v>
      </c>
      <c r="F904" s="281" t="str">
        <f t="shared" si="42"/>
        <v/>
      </c>
      <c r="G904" s="282"/>
      <c r="H904" s="280"/>
      <c r="I904" s="280"/>
      <c r="J904" s="280"/>
    </row>
    <row r="905" spans="1:10" ht="14.4" x14ac:dyDescent="0.3">
      <c r="A905" s="290" t="str">
        <f t="shared" si="43"/>
        <v>6/2002</v>
      </c>
      <c r="B905" s="279" t="s">
        <v>1028</v>
      </c>
      <c r="C905" s="294">
        <v>1388</v>
      </c>
      <c r="D905" s="279">
        <f t="shared" si="37"/>
        <v>19</v>
      </c>
      <c r="E905" s="279">
        <f t="shared" si="38"/>
        <v>6</v>
      </c>
      <c r="F905" s="281" t="str">
        <f t="shared" si="42"/>
        <v/>
      </c>
      <c r="G905" s="282"/>
      <c r="H905" s="280"/>
      <c r="I905" s="280"/>
      <c r="J905" s="280"/>
    </row>
    <row r="906" spans="1:10" ht="14.4" x14ac:dyDescent="0.3">
      <c r="A906" s="290" t="str">
        <f t="shared" si="43"/>
        <v>6/2002</v>
      </c>
      <c r="B906" s="279" t="s">
        <v>1029</v>
      </c>
      <c r="C906" s="294">
        <v>1537</v>
      </c>
      <c r="D906" s="279">
        <f t="shared" si="37"/>
        <v>20</v>
      </c>
      <c r="E906" s="279">
        <f t="shared" si="38"/>
        <v>6</v>
      </c>
      <c r="F906" s="281" t="str">
        <f t="shared" si="42"/>
        <v/>
      </c>
      <c r="G906" s="282"/>
      <c r="H906" s="280"/>
      <c r="I906" s="280"/>
      <c r="J906" s="280"/>
    </row>
    <row r="907" spans="1:10" ht="14.4" x14ac:dyDescent="0.3">
      <c r="A907" s="290" t="str">
        <f t="shared" si="43"/>
        <v>6/2002</v>
      </c>
      <c r="B907" s="279" t="s">
        <v>1030</v>
      </c>
      <c r="C907" s="294">
        <v>1730</v>
      </c>
      <c r="D907" s="279">
        <f t="shared" si="37"/>
        <v>21</v>
      </c>
      <c r="E907" s="279">
        <f t="shared" si="38"/>
        <v>6</v>
      </c>
      <c r="F907" s="281" t="str">
        <f t="shared" si="42"/>
        <v/>
      </c>
      <c r="G907" s="282"/>
      <c r="H907" s="280"/>
      <c r="I907" s="280"/>
      <c r="J907" s="280"/>
    </row>
    <row r="908" spans="1:10" ht="14.4" x14ac:dyDescent="0.3">
      <c r="A908" s="290" t="str">
        <f t="shared" si="43"/>
        <v>6/2002</v>
      </c>
      <c r="B908" s="279" t="s">
        <v>1031</v>
      </c>
      <c r="C908" s="294"/>
      <c r="D908" s="279">
        <f t="shared" si="37"/>
        <v>22</v>
      </c>
      <c r="E908" s="279">
        <f t="shared" si="38"/>
        <v>6</v>
      </c>
      <c r="F908" s="281" t="str">
        <f t="shared" si="42"/>
        <v/>
      </c>
      <c r="G908" s="282"/>
      <c r="H908" s="280"/>
      <c r="I908" s="280"/>
      <c r="J908" s="280"/>
    </row>
    <row r="909" spans="1:10" ht="14.4" x14ac:dyDescent="0.3">
      <c r="A909" s="290" t="str">
        <f t="shared" si="43"/>
        <v>6/2002</v>
      </c>
      <c r="B909" s="279" t="s">
        <v>1032</v>
      </c>
      <c r="C909" s="294"/>
      <c r="D909" s="279">
        <f t="shared" si="37"/>
        <v>23</v>
      </c>
      <c r="E909" s="279">
        <f t="shared" si="38"/>
        <v>6</v>
      </c>
      <c r="F909" s="281" t="str">
        <f t="shared" ref="F909:F972" si="44">IF(D909=(D910-1),"",IF(AND(C909="",C908="",C907=""),C906/10000,(IF(AND(C909="",C908=""),C907/10000,IF(C909="",C908/10000,C909/10000)))))</f>
        <v/>
      </c>
      <c r="G909" s="282"/>
      <c r="H909" s="280"/>
      <c r="I909" s="280"/>
      <c r="J909" s="280"/>
    </row>
    <row r="910" spans="1:10" ht="14.4" x14ac:dyDescent="0.3">
      <c r="A910" s="290" t="str">
        <f t="shared" si="43"/>
        <v>6/2002</v>
      </c>
      <c r="B910" s="279" t="s">
        <v>1033</v>
      </c>
      <c r="C910" s="294">
        <v>1613</v>
      </c>
      <c r="D910" s="279">
        <f t="shared" si="37"/>
        <v>24</v>
      </c>
      <c r="E910" s="279">
        <f t="shared" si="38"/>
        <v>6</v>
      </c>
      <c r="F910" s="281" t="str">
        <f t="shared" si="44"/>
        <v/>
      </c>
      <c r="G910" s="282"/>
      <c r="H910" s="280"/>
      <c r="I910" s="280"/>
      <c r="J910" s="280"/>
    </row>
    <row r="911" spans="1:10" ht="14.4" x14ac:dyDescent="0.3">
      <c r="A911" s="290" t="str">
        <f t="shared" si="43"/>
        <v>6/2002</v>
      </c>
      <c r="B911" s="279" t="s">
        <v>1034</v>
      </c>
      <c r="C911" s="294">
        <v>1618</v>
      </c>
      <c r="D911" s="279">
        <f t="shared" si="37"/>
        <v>25</v>
      </c>
      <c r="E911" s="279">
        <f t="shared" si="38"/>
        <v>6</v>
      </c>
      <c r="F911" s="281" t="str">
        <f t="shared" si="44"/>
        <v/>
      </c>
      <c r="G911" s="282"/>
      <c r="H911" s="280"/>
      <c r="I911" s="280"/>
      <c r="J911" s="280"/>
    </row>
    <row r="912" spans="1:10" ht="14.4" x14ac:dyDescent="0.3">
      <c r="A912" s="290" t="str">
        <f t="shared" si="43"/>
        <v>6/2002</v>
      </c>
      <c r="B912" s="279" t="s">
        <v>1035</v>
      </c>
      <c r="C912" s="294">
        <v>1732</v>
      </c>
      <c r="D912" s="279">
        <f t="shared" si="37"/>
        <v>26</v>
      </c>
      <c r="E912" s="279">
        <f t="shared" si="38"/>
        <v>6</v>
      </c>
      <c r="F912" s="281" t="str">
        <f t="shared" si="44"/>
        <v/>
      </c>
      <c r="G912" s="282"/>
      <c r="H912" s="280"/>
      <c r="I912" s="280"/>
      <c r="J912" s="280"/>
    </row>
    <row r="913" spans="1:10" ht="14.4" x14ac:dyDescent="0.3">
      <c r="A913" s="290" t="str">
        <f t="shared" si="43"/>
        <v>6/2002</v>
      </c>
      <c r="B913" s="279" t="s">
        <v>1036</v>
      </c>
      <c r="C913" s="294">
        <v>1652</v>
      </c>
      <c r="D913" s="279">
        <f t="shared" si="37"/>
        <v>27</v>
      </c>
      <c r="E913" s="279">
        <f t="shared" si="38"/>
        <v>6</v>
      </c>
      <c r="F913" s="281" t="str">
        <f t="shared" si="44"/>
        <v/>
      </c>
      <c r="G913" s="282"/>
      <c r="H913" s="280"/>
      <c r="I913" s="280"/>
      <c r="J913" s="280"/>
    </row>
    <row r="914" spans="1:10" ht="14.4" x14ac:dyDescent="0.3">
      <c r="A914" s="290" t="str">
        <f t="shared" si="43"/>
        <v>6/2002</v>
      </c>
      <c r="B914" s="279" t="s">
        <v>1037</v>
      </c>
      <c r="C914" s="294">
        <v>1548</v>
      </c>
      <c r="D914" s="279">
        <f t="shared" si="37"/>
        <v>28</v>
      </c>
      <c r="E914" s="279">
        <f t="shared" si="38"/>
        <v>6</v>
      </c>
      <c r="F914" s="281" t="str">
        <f t="shared" si="44"/>
        <v/>
      </c>
      <c r="G914" s="282"/>
      <c r="H914" s="280"/>
      <c r="I914" s="280"/>
      <c r="J914" s="280"/>
    </row>
    <row r="915" spans="1:10" ht="14.4" x14ac:dyDescent="0.3">
      <c r="A915" s="290" t="str">
        <f t="shared" si="43"/>
        <v>6/2002</v>
      </c>
      <c r="B915" s="279" t="s">
        <v>1038</v>
      </c>
      <c r="C915" s="294"/>
      <c r="D915" s="279">
        <f t="shared" si="37"/>
        <v>29</v>
      </c>
      <c r="E915" s="279">
        <f t="shared" si="38"/>
        <v>6</v>
      </c>
      <c r="F915" s="281" t="str">
        <f t="shared" si="44"/>
        <v/>
      </c>
      <c r="G915" s="282"/>
      <c r="H915" s="280"/>
      <c r="I915" s="280"/>
      <c r="J915" s="280"/>
    </row>
    <row r="916" spans="1:10" ht="14.4" x14ac:dyDescent="0.3">
      <c r="A916" s="290" t="str">
        <f t="shared" si="43"/>
        <v>6/2002</v>
      </c>
      <c r="B916" s="279" t="s">
        <v>1039</v>
      </c>
      <c r="C916" s="294"/>
      <c r="D916" s="279">
        <f t="shared" si="37"/>
        <v>30</v>
      </c>
      <c r="E916" s="279">
        <f t="shared" si="38"/>
        <v>6</v>
      </c>
      <c r="F916" s="281">
        <f t="shared" si="44"/>
        <v>0.15479999999999999</v>
      </c>
      <c r="G916" s="282"/>
      <c r="H916" s="280"/>
      <c r="I916" s="280"/>
      <c r="J916" s="280"/>
    </row>
    <row r="917" spans="1:10" ht="14.4" x14ac:dyDescent="0.3">
      <c r="A917" s="290" t="str">
        <f t="shared" si="43"/>
        <v>7/2002</v>
      </c>
      <c r="B917" s="279" t="s">
        <v>1040</v>
      </c>
      <c r="C917" s="294">
        <v>1581</v>
      </c>
      <c r="D917" s="279">
        <f t="shared" si="37"/>
        <v>1</v>
      </c>
      <c r="E917" s="279">
        <f t="shared" si="38"/>
        <v>7</v>
      </c>
      <c r="F917" s="281" t="str">
        <f t="shared" si="44"/>
        <v/>
      </c>
      <c r="G917" s="282"/>
      <c r="H917" s="280"/>
      <c r="I917" s="280"/>
      <c r="J917" s="280"/>
    </row>
    <row r="918" spans="1:10" ht="14.4" x14ac:dyDescent="0.3">
      <c r="A918" s="290" t="str">
        <f t="shared" si="43"/>
        <v>7/2002</v>
      </c>
      <c r="B918" s="279" t="s">
        <v>1041</v>
      </c>
      <c r="C918" s="294">
        <v>1677</v>
      </c>
      <c r="D918" s="279">
        <f t="shared" si="37"/>
        <v>2</v>
      </c>
      <c r="E918" s="279">
        <f t="shared" si="38"/>
        <v>7</v>
      </c>
      <c r="F918" s="281" t="str">
        <f t="shared" si="44"/>
        <v/>
      </c>
      <c r="G918" s="282"/>
      <c r="H918" s="280"/>
      <c r="I918" s="280"/>
      <c r="J918" s="280"/>
    </row>
    <row r="919" spans="1:10" ht="14.4" x14ac:dyDescent="0.3">
      <c r="A919" s="290" t="str">
        <f t="shared" si="43"/>
        <v>7/2002</v>
      </c>
      <c r="B919" s="279" t="s">
        <v>1042</v>
      </c>
      <c r="C919" s="294">
        <v>1732</v>
      </c>
      <c r="D919" s="279">
        <f t="shared" si="37"/>
        <v>3</v>
      </c>
      <c r="E919" s="279">
        <f t="shared" si="38"/>
        <v>7</v>
      </c>
      <c r="F919" s="281" t="str">
        <f t="shared" si="44"/>
        <v/>
      </c>
      <c r="G919" s="282"/>
      <c r="H919" s="280"/>
      <c r="I919" s="280"/>
      <c r="J919" s="280"/>
    </row>
    <row r="920" spans="1:10" ht="14.4" x14ac:dyDescent="0.3">
      <c r="A920" s="290" t="str">
        <f t="shared" si="43"/>
        <v>7/2002</v>
      </c>
      <c r="B920" s="279" t="s">
        <v>1043</v>
      </c>
      <c r="C920" s="294"/>
      <c r="D920" s="279">
        <f t="shared" si="37"/>
        <v>4</v>
      </c>
      <c r="E920" s="279">
        <f t="shared" si="38"/>
        <v>7</v>
      </c>
      <c r="F920" s="281" t="str">
        <f t="shared" si="44"/>
        <v/>
      </c>
      <c r="G920" s="282"/>
      <c r="H920" s="280"/>
      <c r="I920" s="280"/>
      <c r="J920" s="280"/>
    </row>
    <row r="921" spans="1:10" ht="14.4" x14ac:dyDescent="0.3">
      <c r="A921" s="290" t="str">
        <f t="shared" si="43"/>
        <v>7/2002</v>
      </c>
      <c r="B921" s="279" t="s">
        <v>1044</v>
      </c>
      <c r="C921" s="294">
        <v>1719</v>
      </c>
      <c r="D921" s="279">
        <f t="shared" si="37"/>
        <v>5</v>
      </c>
      <c r="E921" s="279">
        <f t="shared" si="38"/>
        <v>7</v>
      </c>
      <c r="F921" s="281" t="str">
        <f t="shared" si="44"/>
        <v/>
      </c>
      <c r="G921" s="282"/>
      <c r="H921" s="280"/>
      <c r="I921" s="280"/>
      <c r="J921" s="280"/>
    </row>
    <row r="922" spans="1:10" ht="14.4" x14ac:dyDescent="0.3">
      <c r="A922" s="290" t="str">
        <f t="shared" si="43"/>
        <v>7/2002</v>
      </c>
      <c r="B922" s="279" t="s">
        <v>1045</v>
      </c>
      <c r="C922" s="294"/>
      <c r="D922" s="279">
        <f t="shared" si="37"/>
        <v>6</v>
      </c>
      <c r="E922" s="279">
        <f t="shared" si="38"/>
        <v>7</v>
      </c>
      <c r="F922" s="281" t="str">
        <f t="shared" si="44"/>
        <v/>
      </c>
      <c r="G922" s="282"/>
      <c r="H922" s="280"/>
      <c r="I922" s="280"/>
      <c r="J922" s="280"/>
    </row>
    <row r="923" spans="1:10" ht="14.4" x14ac:dyDescent="0.3">
      <c r="A923" s="290" t="str">
        <f t="shared" si="43"/>
        <v>7/2002</v>
      </c>
      <c r="B923" s="279" t="s">
        <v>1046</v>
      </c>
      <c r="C923" s="294"/>
      <c r="D923" s="279">
        <f t="shared" si="37"/>
        <v>7</v>
      </c>
      <c r="E923" s="279">
        <f t="shared" si="38"/>
        <v>7</v>
      </c>
      <c r="F923" s="281" t="str">
        <f t="shared" si="44"/>
        <v/>
      </c>
      <c r="G923" s="282"/>
      <c r="H923" s="280"/>
      <c r="I923" s="280"/>
      <c r="J923" s="280"/>
    </row>
    <row r="924" spans="1:10" ht="14.4" x14ac:dyDescent="0.3">
      <c r="A924" s="290" t="str">
        <f t="shared" si="43"/>
        <v>7/2002</v>
      </c>
      <c r="B924" s="279" t="s">
        <v>1047</v>
      </c>
      <c r="C924" s="294">
        <v>1724</v>
      </c>
      <c r="D924" s="279">
        <f t="shared" si="37"/>
        <v>8</v>
      </c>
      <c r="E924" s="279">
        <f t="shared" si="38"/>
        <v>7</v>
      </c>
      <c r="F924" s="281" t="str">
        <f t="shared" si="44"/>
        <v/>
      </c>
      <c r="G924" s="282"/>
      <c r="H924" s="280"/>
      <c r="I924" s="280"/>
      <c r="J924" s="280"/>
    </row>
    <row r="925" spans="1:10" ht="14.4" x14ac:dyDescent="0.3">
      <c r="A925" s="290" t="str">
        <f t="shared" si="43"/>
        <v>7/2002</v>
      </c>
      <c r="B925" s="279" t="s">
        <v>1048</v>
      </c>
      <c r="C925" s="294">
        <v>1657</v>
      </c>
      <c r="D925" s="279">
        <f t="shared" si="37"/>
        <v>9</v>
      </c>
      <c r="E925" s="279">
        <f t="shared" si="38"/>
        <v>7</v>
      </c>
      <c r="F925" s="281" t="str">
        <f t="shared" si="44"/>
        <v/>
      </c>
      <c r="G925" s="282"/>
      <c r="H925" s="280"/>
      <c r="I925" s="280"/>
      <c r="J925" s="280"/>
    </row>
    <row r="926" spans="1:10" ht="14.4" x14ac:dyDescent="0.3">
      <c r="A926" s="290" t="str">
        <f t="shared" si="43"/>
        <v>7/2002</v>
      </c>
      <c r="B926" s="279" t="s">
        <v>1049</v>
      </c>
      <c r="C926" s="294">
        <v>1635</v>
      </c>
      <c r="D926" s="279">
        <f t="shared" si="37"/>
        <v>10</v>
      </c>
      <c r="E926" s="279">
        <f t="shared" si="38"/>
        <v>7</v>
      </c>
      <c r="F926" s="281" t="str">
        <f t="shared" si="44"/>
        <v/>
      </c>
      <c r="G926" s="282"/>
      <c r="H926" s="280"/>
      <c r="I926" s="280"/>
      <c r="J926" s="280"/>
    </row>
    <row r="927" spans="1:10" ht="14.4" x14ac:dyDescent="0.3">
      <c r="A927" s="290" t="str">
        <f t="shared" si="43"/>
        <v>7/2002</v>
      </c>
      <c r="B927" s="279" t="s">
        <v>1050</v>
      </c>
      <c r="C927" s="294">
        <v>1585</v>
      </c>
      <c r="D927" s="279">
        <f t="shared" si="37"/>
        <v>11</v>
      </c>
      <c r="E927" s="279">
        <f t="shared" si="38"/>
        <v>7</v>
      </c>
      <c r="F927" s="281" t="str">
        <f t="shared" si="44"/>
        <v/>
      </c>
      <c r="G927" s="282"/>
      <c r="H927" s="280"/>
      <c r="I927" s="280"/>
      <c r="J927" s="280"/>
    </row>
    <row r="928" spans="1:10" ht="14.4" x14ac:dyDescent="0.3">
      <c r="A928" s="290" t="str">
        <f t="shared" si="43"/>
        <v>7/2002</v>
      </c>
      <c r="B928" s="279" t="s">
        <v>1051</v>
      </c>
      <c r="C928" s="294">
        <v>1526</v>
      </c>
      <c r="D928" s="279">
        <f t="shared" si="37"/>
        <v>12</v>
      </c>
      <c r="E928" s="279">
        <f t="shared" si="38"/>
        <v>7</v>
      </c>
      <c r="F928" s="281" t="str">
        <f t="shared" si="44"/>
        <v/>
      </c>
      <c r="G928" s="282"/>
      <c r="H928" s="280"/>
      <c r="I928" s="280"/>
      <c r="J928" s="280"/>
    </row>
    <row r="929" spans="1:10" ht="14.4" x14ac:dyDescent="0.3">
      <c r="A929" s="290" t="str">
        <f t="shared" si="43"/>
        <v>7/2002</v>
      </c>
      <c r="B929" s="279" t="s">
        <v>1052</v>
      </c>
      <c r="C929" s="294"/>
      <c r="D929" s="279">
        <f t="shared" si="37"/>
        <v>13</v>
      </c>
      <c r="E929" s="279">
        <f t="shared" si="38"/>
        <v>7</v>
      </c>
      <c r="F929" s="281" t="str">
        <f t="shared" si="44"/>
        <v/>
      </c>
      <c r="G929" s="282"/>
      <c r="H929" s="280"/>
      <c r="I929" s="280"/>
      <c r="J929" s="280"/>
    </row>
    <row r="930" spans="1:10" ht="14.4" x14ac:dyDescent="0.3">
      <c r="A930" s="290" t="str">
        <f t="shared" si="43"/>
        <v>7/2002</v>
      </c>
      <c r="B930" s="279" t="s">
        <v>1053</v>
      </c>
      <c r="C930" s="294"/>
      <c r="D930" s="279">
        <f t="shared" si="37"/>
        <v>14</v>
      </c>
      <c r="E930" s="279">
        <f t="shared" si="38"/>
        <v>7</v>
      </c>
      <c r="F930" s="281" t="str">
        <f t="shared" si="44"/>
        <v/>
      </c>
      <c r="G930" s="282"/>
      <c r="H930" s="280"/>
      <c r="I930" s="280"/>
      <c r="J930" s="280"/>
    </row>
    <row r="931" spans="1:10" ht="14.4" x14ac:dyDescent="0.3">
      <c r="A931" s="290" t="str">
        <f t="shared" si="43"/>
        <v>7/2002</v>
      </c>
      <c r="B931" s="279" t="s">
        <v>1054</v>
      </c>
      <c r="C931" s="294">
        <v>1572</v>
      </c>
      <c r="D931" s="279">
        <f t="shared" si="37"/>
        <v>15</v>
      </c>
      <c r="E931" s="279">
        <f t="shared" si="38"/>
        <v>7</v>
      </c>
      <c r="F931" s="281" t="str">
        <f t="shared" si="44"/>
        <v/>
      </c>
      <c r="G931" s="282"/>
      <c r="H931" s="280"/>
      <c r="I931" s="280"/>
      <c r="J931" s="280"/>
    </row>
    <row r="932" spans="1:10" ht="14.4" x14ac:dyDescent="0.3">
      <c r="A932" s="290" t="str">
        <f t="shared" si="43"/>
        <v>7/2002</v>
      </c>
      <c r="B932" s="279" t="s">
        <v>1055</v>
      </c>
      <c r="C932" s="294">
        <v>1561</v>
      </c>
      <c r="D932" s="279">
        <f t="shared" si="37"/>
        <v>16</v>
      </c>
      <c r="E932" s="279">
        <f t="shared" si="38"/>
        <v>7</v>
      </c>
      <c r="F932" s="281" t="str">
        <f t="shared" si="44"/>
        <v/>
      </c>
      <c r="G932" s="282"/>
      <c r="H932" s="280"/>
      <c r="I932" s="280"/>
      <c r="J932" s="280"/>
    </row>
    <row r="933" spans="1:10" ht="14.4" x14ac:dyDescent="0.3">
      <c r="A933" s="290" t="str">
        <f t="shared" si="43"/>
        <v>7/2002</v>
      </c>
      <c r="B933" s="279" t="s">
        <v>1056</v>
      </c>
      <c r="C933" s="294">
        <v>1590</v>
      </c>
      <c r="D933" s="279">
        <f t="shared" si="37"/>
        <v>17</v>
      </c>
      <c r="E933" s="279">
        <f t="shared" si="38"/>
        <v>7</v>
      </c>
      <c r="F933" s="281" t="str">
        <f t="shared" si="44"/>
        <v/>
      </c>
      <c r="G933" s="282"/>
      <c r="H933" s="280"/>
      <c r="I933" s="280"/>
      <c r="J933" s="280"/>
    </row>
    <row r="934" spans="1:10" ht="14.4" x14ac:dyDescent="0.3">
      <c r="A934" s="290" t="str">
        <f t="shared" si="43"/>
        <v>7/2002</v>
      </c>
      <c r="B934" s="279" t="s">
        <v>1057</v>
      </c>
      <c r="C934" s="294">
        <v>1535</v>
      </c>
      <c r="D934" s="279">
        <f t="shared" si="37"/>
        <v>18</v>
      </c>
      <c r="E934" s="279">
        <f t="shared" si="38"/>
        <v>7</v>
      </c>
      <c r="F934" s="281" t="str">
        <f t="shared" si="44"/>
        <v/>
      </c>
      <c r="G934" s="282"/>
      <c r="H934" s="280"/>
      <c r="I934" s="280"/>
      <c r="J934" s="280"/>
    </row>
    <row r="935" spans="1:10" ht="14.4" x14ac:dyDescent="0.3">
      <c r="A935" s="290" t="str">
        <f t="shared" si="43"/>
        <v>7/2002</v>
      </c>
      <c r="B935" s="279" t="s">
        <v>1058</v>
      </c>
      <c r="C935" s="294">
        <v>1558</v>
      </c>
      <c r="D935" s="279">
        <f t="shared" si="37"/>
        <v>19</v>
      </c>
      <c r="E935" s="279">
        <f t="shared" si="38"/>
        <v>7</v>
      </c>
      <c r="F935" s="281" t="str">
        <f t="shared" si="44"/>
        <v/>
      </c>
      <c r="G935" s="282"/>
      <c r="H935" s="280"/>
      <c r="I935" s="280"/>
      <c r="J935" s="280"/>
    </row>
    <row r="936" spans="1:10" ht="14.4" x14ac:dyDescent="0.3">
      <c r="A936" s="290" t="str">
        <f t="shared" si="43"/>
        <v>7/2002</v>
      </c>
      <c r="B936" s="279" t="s">
        <v>1059</v>
      </c>
      <c r="C936" s="294"/>
      <c r="D936" s="279">
        <f t="shared" si="37"/>
        <v>20</v>
      </c>
      <c r="E936" s="279">
        <f t="shared" si="38"/>
        <v>7</v>
      </c>
      <c r="F936" s="281" t="str">
        <f t="shared" si="44"/>
        <v/>
      </c>
      <c r="G936" s="282"/>
      <c r="H936" s="280"/>
      <c r="I936" s="280"/>
      <c r="J936" s="280"/>
    </row>
    <row r="937" spans="1:10" ht="14.4" x14ac:dyDescent="0.3">
      <c r="A937" s="290" t="str">
        <f t="shared" si="43"/>
        <v>7/2002</v>
      </c>
      <c r="B937" s="279" t="s">
        <v>1060</v>
      </c>
      <c r="C937" s="294"/>
      <c r="D937" s="279">
        <f t="shared" si="37"/>
        <v>21</v>
      </c>
      <c r="E937" s="279">
        <f t="shared" si="38"/>
        <v>7</v>
      </c>
      <c r="F937" s="281" t="str">
        <f t="shared" si="44"/>
        <v/>
      </c>
      <c r="G937" s="282"/>
      <c r="H937" s="280"/>
      <c r="I937" s="280"/>
      <c r="J937" s="280"/>
    </row>
    <row r="938" spans="1:10" ht="14.4" x14ac:dyDescent="0.3">
      <c r="A938" s="290" t="str">
        <f t="shared" si="43"/>
        <v>7/2002</v>
      </c>
      <c r="B938" s="279" t="s">
        <v>1061</v>
      </c>
      <c r="C938" s="294">
        <v>1598</v>
      </c>
      <c r="D938" s="279">
        <f t="shared" si="37"/>
        <v>22</v>
      </c>
      <c r="E938" s="279">
        <f t="shared" si="38"/>
        <v>7</v>
      </c>
      <c r="F938" s="281" t="str">
        <f t="shared" si="44"/>
        <v/>
      </c>
      <c r="G938" s="282"/>
      <c r="H938" s="280"/>
      <c r="I938" s="280"/>
      <c r="J938" s="280"/>
    </row>
    <row r="939" spans="1:10" ht="14.4" x14ac:dyDescent="0.3">
      <c r="A939" s="290" t="str">
        <f t="shared" si="43"/>
        <v>7/2002</v>
      </c>
      <c r="B939" s="279" t="s">
        <v>1062</v>
      </c>
      <c r="C939" s="294">
        <v>1729</v>
      </c>
      <c r="D939" s="279">
        <f t="shared" si="37"/>
        <v>23</v>
      </c>
      <c r="E939" s="279">
        <f t="shared" si="38"/>
        <v>7</v>
      </c>
      <c r="F939" s="281" t="str">
        <f t="shared" si="44"/>
        <v/>
      </c>
      <c r="G939" s="282"/>
      <c r="H939" s="280"/>
      <c r="I939" s="280"/>
      <c r="J939" s="280"/>
    </row>
    <row r="940" spans="1:10" ht="14.4" x14ac:dyDescent="0.3">
      <c r="A940" s="290" t="str">
        <f t="shared" si="43"/>
        <v>7/2002</v>
      </c>
      <c r="B940" s="279" t="s">
        <v>1063</v>
      </c>
      <c r="C940" s="294">
        <v>1779</v>
      </c>
      <c r="D940" s="279">
        <f t="shared" si="37"/>
        <v>24</v>
      </c>
      <c r="E940" s="279">
        <f t="shared" si="38"/>
        <v>7</v>
      </c>
      <c r="F940" s="281" t="str">
        <f t="shared" si="44"/>
        <v/>
      </c>
      <c r="G940" s="282"/>
      <c r="H940" s="280"/>
      <c r="I940" s="280"/>
      <c r="J940" s="280"/>
    </row>
    <row r="941" spans="1:10" ht="14.4" x14ac:dyDescent="0.3">
      <c r="A941" s="290" t="str">
        <f t="shared" si="43"/>
        <v>7/2002</v>
      </c>
      <c r="B941" s="279" t="s">
        <v>1064</v>
      </c>
      <c r="C941" s="294">
        <v>1887</v>
      </c>
      <c r="D941" s="279">
        <f t="shared" si="37"/>
        <v>25</v>
      </c>
      <c r="E941" s="279">
        <f t="shared" si="38"/>
        <v>7</v>
      </c>
      <c r="F941" s="281" t="str">
        <f t="shared" si="44"/>
        <v/>
      </c>
      <c r="G941" s="282"/>
      <c r="H941" s="280"/>
      <c r="I941" s="280"/>
      <c r="J941" s="280"/>
    </row>
    <row r="942" spans="1:10" ht="14.4" x14ac:dyDescent="0.3">
      <c r="A942" s="290" t="str">
        <f t="shared" si="43"/>
        <v>7/2002</v>
      </c>
      <c r="B942" s="279" t="s">
        <v>1065</v>
      </c>
      <c r="C942" s="294">
        <v>1965</v>
      </c>
      <c r="D942" s="279">
        <f t="shared" si="37"/>
        <v>26</v>
      </c>
      <c r="E942" s="279">
        <f t="shared" si="38"/>
        <v>7</v>
      </c>
      <c r="F942" s="281" t="str">
        <f t="shared" si="44"/>
        <v/>
      </c>
      <c r="G942" s="282"/>
      <c r="H942" s="280"/>
      <c r="I942" s="280"/>
      <c r="J942" s="280"/>
    </row>
    <row r="943" spans="1:10" ht="14.4" x14ac:dyDescent="0.3">
      <c r="A943" s="290" t="str">
        <f t="shared" si="43"/>
        <v>7/2002</v>
      </c>
      <c r="B943" s="279" t="s">
        <v>1066</v>
      </c>
      <c r="C943" s="294"/>
      <c r="D943" s="279">
        <f t="shared" si="37"/>
        <v>27</v>
      </c>
      <c r="E943" s="279">
        <f t="shared" si="38"/>
        <v>7</v>
      </c>
      <c r="F943" s="281" t="str">
        <f t="shared" si="44"/>
        <v/>
      </c>
      <c r="G943" s="282"/>
      <c r="H943" s="280"/>
      <c r="I943" s="280"/>
      <c r="J943" s="280"/>
    </row>
    <row r="944" spans="1:10" ht="14.4" x14ac:dyDescent="0.3">
      <c r="A944" s="290" t="str">
        <f t="shared" si="43"/>
        <v>7/2002</v>
      </c>
      <c r="B944" s="279" t="s">
        <v>1067</v>
      </c>
      <c r="C944" s="294"/>
      <c r="D944" s="279">
        <f t="shared" si="37"/>
        <v>28</v>
      </c>
      <c r="E944" s="279">
        <f t="shared" si="38"/>
        <v>7</v>
      </c>
      <c r="F944" s="281" t="str">
        <f t="shared" si="44"/>
        <v/>
      </c>
      <c r="G944" s="282"/>
      <c r="H944" s="280"/>
      <c r="I944" s="280"/>
      <c r="J944" s="280"/>
    </row>
    <row r="945" spans="1:10" ht="14.4" x14ac:dyDescent="0.3">
      <c r="A945" s="290" t="str">
        <f t="shared" si="43"/>
        <v>7/2002</v>
      </c>
      <c r="B945" s="279" t="s">
        <v>1068</v>
      </c>
      <c r="C945" s="294">
        <v>2261</v>
      </c>
      <c r="D945" s="279">
        <f t="shared" si="37"/>
        <v>29</v>
      </c>
      <c r="E945" s="279">
        <f t="shared" si="38"/>
        <v>7</v>
      </c>
      <c r="F945" s="281" t="str">
        <f t="shared" si="44"/>
        <v/>
      </c>
      <c r="G945" s="282"/>
      <c r="H945" s="280"/>
      <c r="I945" s="280"/>
      <c r="J945" s="280"/>
    </row>
    <row r="946" spans="1:10" ht="14.4" x14ac:dyDescent="0.3">
      <c r="A946" s="290" t="str">
        <f t="shared" si="43"/>
        <v>7/2002</v>
      </c>
      <c r="B946" s="279" t="s">
        <v>1069</v>
      </c>
      <c r="C946" s="294">
        <v>2406</v>
      </c>
      <c r="D946" s="279">
        <f t="shared" si="37"/>
        <v>30</v>
      </c>
      <c r="E946" s="279">
        <f t="shared" si="38"/>
        <v>7</v>
      </c>
      <c r="F946" s="281" t="str">
        <f t="shared" si="44"/>
        <v/>
      </c>
      <c r="G946" s="282"/>
      <c r="H946" s="280"/>
      <c r="I946" s="280"/>
      <c r="J946" s="280"/>
    </row>
    <row r="947" spans="1:10" ht="14.4" x14ac:dyDescent="0.3">
      <c r="A947" s="290" t="str">
        <f t="shared" si="43"/>
        <v>7/2002</v>
      </c>
      <c r="B947" s="279" t="s">
        <v>1070</v>
      </c>
      <c r="C947" s="294">
        <v>2341</v>
      </c>
      <c r="D947" s="279">
        <f t="shared" si="37"/>
        <v>31</v>
      </c>
      <c r="E947" s="279">
        <f t="shared" si="38"/>
        <v>7</v>
      </c>
      <c r="F947" s="281">
        <f t="shared" si="44"/>
        <v>0.2341</v>
      </c>
      <c r="G947" s="282"/>
      <c r="H947" s="280"/>
      <c r="I947" s="280"/>
      <c r="J947" s="280"/>
    </row>
    <row r="948" spans="1:10" ht="14.4" x14ac:dyDescent="0.3">
      <c r="A948" s="290" t="str">
        <f t="shared" si="43"/>
        <v>8/2002</v>
      </c>
      <c r="B948" s="279" t="s">
        <v>1071</v>
      </c>
      <c r="C948" s="294">
        <v>2119</v>
      </c>
      <c r="D948" s="279">
        <f t="shared" si="37"/>
        <v>1</v>
      </c>
      <c r="E948" s="279">
        <f t="shared" si="38"/>
        <v>8</v>
      </c>
      <c r="F948" s="281" t="str">
        <f t="shared" si="44"/>
        <v/>
      </c>
      <c r="G948" s="282"/>
      <c r="H948" s="280"/>
      <c r="I948" s="280"/>
      <c r="J948" s="280"/>
    </row>
    <row r="949" spans="1:10" ht="14.4" x14ac:dyDescent="0.3">
      <c r="A949" s="290" t="str">
        <f t="shared" si="43"/>
        <v>8/2002</v>
      </c>
      <c r="B949" s="279" t="s">
        <v>1072</v>
      </c>
      <c r="C949" s="294">
        <v>2066</v>
      </c>
      <c r="D949" s="279">
        <f t="shared" si="37"/>
        <v>2</v>
      </c>
      <c r="E949" s="279">
        <f t="shared" si="38"/>
        <v>8</v>
      </c>
      <c r="F949" s="281" t="str">
        <f t="shared" si="44"/>
        <v/>
      </c>
      <c r="G949" s="282"/>
      <c r="H949" s="280"/>
      <c r="I949" s="280"/>
      <c r="J949" s="280"/>
    </row>
    <row r="950" spans="1:10" ht="14.4" x14ac:dyDescent="0.3">
      <c r="A950" s="290" t="str">
        <f t="shared" si="43"/>
        <v>8/2002</v>
      </c>
      <c r="B950" s="279" t="s">
        <v>1073</v>
      </c>
      <c r="C950" s="294"/>
      <c r="D950" s="279">
        <f t="shared" si="37"/>
        <v>3</v>
      </c>
      <c r="E950" s="279">
        <f t="shared" si="38"/>
        <v>8</v>
      </c>
      <c r="F950" s="281" t="str">
        <f t="shared" si="44"/>
        <v/>
      </c>
      <c r="G950" s="282"/>
      <c r="H950" s="280"/>
      <c r="I950" s="280"/>
      <c r="J950" s="280"/>
    </row>
    <row r="951" spans="1:10" ht="14.4" x14ac:dyDescent="0.3">
      <c r="A951" s="290" t="str">
        <f t="shared" si="43"/>
        <v>8/2002</v>
      </c>
      <c r="B951" s="279" t="s">
        <v>1074</v>
      </c>
      <c r="C951" s="294"/>
      <c r="D951" s="279">
        <f t="shared" si="37"/>
        <v>4</v>
      </c>
      <c r="E951" s="279">
        <f t="shared" si="38"/>
        <v>8</v>
      </c>
      <c r="F951" s="281" t="str">
        <f t="shared" si="44"/>
        <v/>
      </c>
      <c r="G951" s="282"/>
      <c r="H951" s="280"/>
      <c r="I951" s="280"/>
      <c r="J951" s="280"/>
    </row>
    <row r="952" spans="1:10" ht="14.4" x14ac:dyDescent="0.3">
      <c r="A952" s="290" t="str">
        <f t="shared" si="43"/>
        <v>8/2002</v>
      </c>
      <c r="B952" s="279" t="s">
        <v>1075</v>
      </c>
      <c r="C952" s="294">
        <v>2164</v>
      </c>
      <c r="D952" s="279">
        <f t="shared" si="37"/>
        <v>5</v>
      </c>
      <c r="E952" s="279">
        <f t="shared" si="38"/>
        <v>8</v>
      </c>
      <c r="F952" s="281" t="str">
        <f t="shared" si="44"/>
        <v/>
      </c>
      <c r="G952" s="282"/>
      <c r="H952" s="280"/>
      <c r="I952" s="280"/>
      <c r="J952" s="280"/>
    </row>
    <row r="953" spans="1:10" ht="14.4" x14ac:dyDescent="0.3">
      <c r="A953" s="290" t="str">
        <f t="shared" si="43"/>
        <v>8/2002</v>
      </c>
      <c r="B953" s="279" t="s">
        <v>1076</v>
      </c>
      <c r="C953" s="294">
        <v>2172</v>
      </c>
      <c r="D953" s="279">
        <f t="shared" si="37"/>
        <v>6</v>
      </c>
      <c r="E953" s="279">
        <f t="shared" si="38"/>
        <v>8</v>
      </c>
      <c r="F953" s="281" t="str">
        <f t="shared" si="44"/>
        <v/>
      </c>
      <c r="G953" s="282"/>
      <c r="H953" s="280"/>
      <c r="I953" s="280"/>
      <c r="J953" s="280"/>
    </row>
    <row r="954" spans="1:10" ht="14.4" x14ac:dyDescent="0.3">
      <c r="A954" s="290" t="str">
        <f t="shared" si="43"/>
        <v>8/2002</v>
      </c>
      <c r="B954" s="279" t="s">
        <v>1077</v>
      </c>
      <c r="C954" s="294">
        <v>1967</v>
      </c>
      <c r="D954" s="279">
        <f t="shared" si="37"/>
        <v>7</v>
      </c>
      <c r="E954" s="279">
        <f t="shared" si="38"/>
        <v>8</v>
      </c>
      <c r="F954" s="281" t="str">
        <f t="shared" si="44"/>
        <v/>
      </c>
      <c r="G954" s="282"/>
      <c r="H954" s="280"/>
      <c r="I954" s="280"/>
      <c r="J954" s="280"/>
    </row>
    <row r="955" spans="1:10" ht="14.4" x14ac:dyDescent="0.3">
      <c r="A955" s="290" t="str">
        <f t="shared" si="43"/>
        <v>8/2002</v>
      </c>
      <c r="B955" s="279" t="s">
        <v>1078</v>
      </c>
      <c r="C955" s="294">
        <v>1783</v>
      </c>
      <c r="D955" s="279">
        <f t="shared" si="37"/>
        <v>8</v>
      </c>
      <c r="E955" s="279">
        <f t="shared" si="38"/>
        <v>8</v>
      </c>
      <c r="F955" s="281" t="str">
        <f t="shared" si="44"/>
        <v/>
      </c>
      <c r="G955" s="282"/>
      <c r="H955" s="280"/>
      <c r="I955" s="280"/>
      <c r="J955" s="280"/>
    </row>
    <row r="956" spans="1:10" ht="14.4" x14ac:dyDescent="0.3">
      <c r="A956" s="290" t="str">
        <f t="shared" si="43"/>
        <v>8/2002</v>
      </c>
      <c r="B956" s="279" t="s">
        <v>1079</v>
      </c>
      <c r="C956" s="294">
        <v>2050</v>
      </c>
      <c r="D956" s="279">
        <f t="shared" si="37"/>
        <v>9</v>
      </c>
      <c r="E956" s="279">
        <f t="shared" si="38"/>
        <v>8</v>
      </c>
      <c r="F956" s="281" t="str">
        <f t="shared" si="44"/>
        <v/>
      </c>
      <c r="G956" s="282"/>
      <c r="H956" s="280"/>
      <c r="I956" s="280"/>
      <c r="J956" s="280"/>
    </row>
    <row r="957" spans="1:10" ht="14.4" x14ac:dyDescent="0.3">
      <c r="A957" s="290" t="str">
        <f t="shared" si="43"/>
        <v>8/2002</v>
      </c>
      <c r="B957" s="279" t="s">
        <v>1080</v>
      </c>
      <c r="C957" s="294"/>
      <c r="D957" s="279">
        <f t="shared" si="37"/>
        <v>10</v>
      </c>
      <c r="E957" s="279">
        <f t="shared" si="38"/>
        <v>8</v>
      </c>
      <c r="F957" s="281" t="str">
        <f t="shared" si="44"/>
        <v/>
      </c>
      <c r="G957" s="282"/>
      <c r="H957" s="280"/>
      <c r="I957" s="280"/>
      <c r="J957" s="280"/>
    </row>
    <row r="958" spans="1:10" ht="14.4" x14ac:dyDescent="0.3">
      <c r="A958" s="290" t="str">
        <f t="shared" si="43"/>
        <v>8/2002</v>
      </c>
      <c r="B958" s="279" t="s">
        <v>1081</v>
      </c>
      <c r="C958" s="294"/>
      <c r="D958" s="279">
        <f t="shared" si="37"/>
        <v>11</v>
      </c>
      <c r="E958" s="279">
        <f t="shared" si="38"/>
        <v>8</v>
      </c>
      <c r="F958" s="281" t="str">
        <f t="shared" si="44"/>
        <v/>
      </c>
      <c r="G958" s="282"/>
      <c r="H958" s="280"/>
      <c r="I958" s="280"/>
      <c r="J958" s="280"/>
    </row>
    <row r="959" spans="1:10" ht="14.4" x14ac:dyDescent="0.3">
      <c r="A959" s="290" t="str">
        <f t="shared" si="43"/>
        <v>8/2002</v>
      </c>
      <c r="B959" s="279" t="s">
        <v>1082</v>
      </c>
      <c r="C959" s="294">
        <v>2252</v>
      </c>
      <c r="D959" s="279">
        <f t="shared" si="37"/>
        <v>12</v>
      </c>
      <c r="E959" s="279">
        <f t="shared" si="38"/>
        <v>8</v>
      </c>
      <c r="F959" s="281" t="str">
        <f t="shared" si="44"/>
        <v/>
      </c>
      <c r="G959" s="282"/>
      <c r="H959" s="280"/>
      <c r="I959" s="280"/>
      <c r="J959" s="280"/>
    </row>
    <row r="960" spans="1:10" ht="14.4" x14ac:dyDescent="0.3">
      <c r="A960" s="290" t="str">
        <f t="shared" si="43"/>
        <v>8/2002</v>
      </c>
      <c r="B960" s="279" t="s">
        <v>1083</v>
      </c>
      <c r="C960" s="294">
        <v>2286</v>
      </c>
      <c r="D960" s="279">
        <f t="shared" si="37"/>
        <v>13</v>
      </c>
      <c r="E960" s="279">
        <f t="shared" si="38"/>
        <v>8</v>
      </c>
      <c r="F960" s="281" t="str">
        <f t="shared" si="44"/>
        <v/>
      </c>
      <c r="G960" s="282"/>
      <c r="H960" s="280"/>
      <c r="I960" s="280"/>
      <c r="J960" s="280"/>
    </row>
    <row r="961" spans="1:10" ht="14.4" x14ac:dyDescent="0.3">
      <c r="A961" s="290" t="str">
        <f t="shared" si="43"/>
        <v>8/2002</v>
      </c>
      <c r="B961" s="279" t="s">
        <v>1084</v>
      </c>
      <c r="C961" s="294">
        <v>2233</v>
      </c>
      <c r="D961" s="279">
        <f t="shared" si="37"/>
        <v>14</v>
      </c>
      <c r="E961" s="279">
        <f t="shared" si="38"/>
        <v>8</v>
      </c>
      <c r="F961" s="281" t="str">
        <f t="shared" si="44"/>
        <v/>
      </c>
      <c r="G961" s="282"/>
      <c r="H961" s="280"/>
      <c r="I961" s="280"/>
      <c r="J961" s="280"/>
    </row>
    <row r="962" spans="1:10" ht="14.4" x14ac:dyDescent="0.3">
      <c r="A962" s="290" t="str">
        <f t="shared" si="43"/>
        <v>8/2002</v>
      </c>
      <c r="B962" s="279" t="s">
        <v>1085</v>
      </c>
      <c r="C962" s="294">
        <v>2193</v>
      </c>
      <c r="D962" s="279">
        <f t="shared" si="37"/>
        <v>15</v>
      </c>
      <c r="E962" s="279">
        <f t="shared" si="38"/>
        <v>8</v>
      </c>
      <c r="F962" s="281" t="str">
        <f t="shared" si="44"/>
        <v/>
      </c>
      <c r="G962" s="282"/>
      <c r="H962" s="280"/>
      <c r="I962" s="280"/>
      <c r="J962" s="280"/>
    </row>
    <row r="963" spans="1:10" ht="14.4" x14ac:dyDescent="0.3">
      <c r="A963" s="290" t="str">
        <f t="shared" si="43"/>
        <v>8/2002</v>
      </c>
      <c r="B963" s="279" t="s">
        <v>1086</v>
      </c>
      <c r="C963" s="294">
        <v>2101</v>
      </c>
      <c r="D963" s="279">
        <f t="shared" si="37"/>
        <v>16</v>
      </c>
      <c r="E963" s="279">
        <f t="shared" si="38"/>
        <v>8</v>
      </c>
      <c r="F963" s="281" t="str">
        <f t="shared" si="44"/>
        <v/>
      </c>
      <c r="G963" s="282"/>
      <c r="H963" s="280"/>
      <c r="I963" s="280"/>
      <c r="J963" s="280"/>
    </row>
    <row r="964" spans="1:10" ht="14.4" x14ac:dyDescent="0.3">
      <c r="A964" s="290" t="str">
        <f t="shared" si="43"/>
        <v>8/2002</v>
      </c>
      <c r="B964" s="279" t="s">
        <v>1087</v>
      </c>
      <c r="C964" s="294"/>
      <c r="D964" s="279">
        <f t="shared" si="37"/>
        <v>17</v>
      </c>
      <c r="E964" s="279">
        <f t="shared" si="38"/>
        <v>8</v>
      </c>
      <c r="F964" s="281" t="str">
        <f t="shared" si="44"/>
        <v/>
      </c>
      <c r="G964" s="282"/>
      <c r="H964" s="280"/>
      <c r="I964" s="280"/>
      <c r="J964" s="280"/>
    </row>
    <row r="965" spans="1:10" ht="14.4" x14ac:dyDescent="0.3">
      <c r="A965" s="290" t="str">
        <f t="shared" si="43"/>
        <v>8/2002</v>
      </c>
      <c r="B965" s="279" t="s">
        <v>1088</v>
      </c>
      <c r="C965" s="294"/>
      <c r="D965" s="279">
        <f t="shared" si="37"/>
        <v>18</v>
      </c>
      <c r="E965" s="279">
        <f t="shared" si="38"/>
        <v>8</v>
      </c>
      <c r="F965" s="281" t="str">
        <f t="shared" si="44"/>
        <v/>
      </c>
      <c r="G965" s="282"/>
      <c r="H965" s="280"/>
      <c r="I965" s="280"/>
      <c r="J965" s="280"/>
    </row>
    <row r="966" spans="1:10" ht="14.4" x14ac:dyDescent="0.3">
      <c r="A966" s="290" t="str">
        <f t="shared" ref="A966:A1029" si="45">CONCATENATE(MONTH(B966),"/",YEAR(B966))</f>
        <v>8/2002</v>
      </c>
      <c r="B966" s="279" t="s">
        <v>1089</v>
      </c>
      <c r="C966" s="294">
        <v>2000</v>
      </c>
      <c r="D966" s="279">
        <f t="shared" si="37"/>
        <v>19</v>
      </c>
      <c r="E966" s="279">
        <f t="shared" si="38"/>
        <v>8</v>
      </c>
      <c r="F966" s="281" t="str">
        <f t="shared" si="44"/>
        <v/>
      </c>
      <c r="G966" s="282"/>
      <c r="H966" s="280"/>
      <c r="I966" s="280"/>
      <c r="J966" s="280"/>
    </row>
    <row r="967" spans="1:10" ht="14.4" x14ac:dyDescent="0.3">
      <c r="A967" s="290" t="str">
        <f t="shared" si="45"/>
        <v>8/2002</v>
      </c>
      <c r="B967" s="279" t="s">
        <v>1090</v>
      </c>
      <c r="C967" s="294">
        <v>2024</v>
      </c>
      <c r="D967" s="279">
        <f t="shared" si="37"/>
        <v>20</v>
      </c>
      <c r="E967" s="279">
        <f t="shared" si="38"/>
        <v>8</v>
      </c>
      <c r="F967" s="281" t="str">
        <f t="shared" si="44"/>
        <v/>
      </c>
      <c r="G967" s="282"/>
      <c r="H967" s="280"/>
      <c r="I967" s="280"/>
      <c r="J967" s="280"/>
    </row>
    <row r="968" spans="1:10" ht="14.4" x14ac:dyDescent="0.3">
      <c r="A968" s="290" t="str">
        <f t="shared" si="45"/>
        <v>8/2002</v>
      </c>
      <c r="B968" s="279" t="s">
        <v>1091</v>
      </c>
      <c r="C968" s="294">
        <v>1904</v>
      </c>
      <c r="D968" s="279">
        <f t="shared" si="37"/>
        <v>21</v>
      </c>
      <c r="E968" s="279">
        <f t="shared" si="38"/>
        <v>8</v>
      </c>
      <c r="F968" s="281" t="str">
        <f t="shared" si="44"/>
        <v/>
      </c>
      <c r="G968" s="282"/>
      <c r="H968" s="280"/>
      <c r="I968" s="280"/>
      <c r="J968" s="280"/>
    </row>
    <row r="969" spans="1:10" ht="14.4" x14ac:dyDescent="0.3">
      <c r="A969" s="290" t="str">
        <f t="shared" si="45"/>
        <v>8/2002</v>
      </c>
      <c r="B969" s="279" t="s">
        <v>1092</v>
      </c>
      <c r="C969" s="294">
        <v>1931</v>
      </c>
      <c r="D969" s="279">
        <f t="shared" si="37"/>
        <v>22</v>
      </c>
      <c r="E969" s="279">
        <f t="shared" si="38"/>
        <v>8</v>
      </c>
      <c r="F969" s="281" t="str">
        <f t="shared" si="44"/>
        <v/>
      </c>
      <c r="G969" s="282"/>
      <c r="H969" s="280"/>
      <c r="I969" s="280"/>
      <c r="J969" s="280"/>
    </row>
    <row r="970" spans="1:10" ht="14.4" x14ac:dyDescent="0.3">
      <c r="A970" s="290" t="str">
        <f t="shared" si="45"/>
        <v>8/2002</v>
      </c>
      <c r="B970" s="279" t="s">
        <v>1093</v>
      </c>
      <c r="C970" s="294">
        <v>1827</v>
      </c>
      <c r="D970" s="279">
        <f t="shared" si="37"/>
        <v>23</v>
      </c>
      <c r="E970" s="279">
        <f t="shared" si="38"/>
        <v>8</v>
      </c>
      <c r="F970" s="281" t="str">
        <f t="shared" si="44"/>
        <v/>
      </c>
      <c r="G970" s="282"/>
      <c r="H970" s="280"/>
      <c r="I970" s="280"/>
      <c r="J970" s="280"/>
    </row>
    <row r="971" spans="1:10" ht="14.4" x14ac:dyDescent="0.3">
      <c r="A971" s="290" t="str">
        <f t="shared" si="45"/>
        <v>8/2002</v>
      </c>
      <c r="B971" s="279" t="s">
        <v>1094</v>
      </c>
      <c r="C971" s="294"/>
      <c r="D971" s="279">
        <f t="shared" si="37"/>
        <v>24</v>
      </c>
      <c r="E971" s="279">
        <f t="shared" si="38"/>
        <v>8</v>
      </c>
      <c r="F971" s="281" t="str">
        <f t="shared" si="44"/>
        <v/>
      </c>
      <c r="G971" s="282"/>
      <c r="H971" s="280"/>
      <c r="I971" s="280"/>
      <c r="J971" s="280"/>
    </row>
    <row r="972" spans="1:10" ht="14.4" x14ac:dyDescent="0.3">
      <c r="A972" s="290" t="str">
        <f t="shared" si="45"/>
        <v>8/2002</v>
      </c>
      <c r="B972" s="279" t="s">
        <v>1095</v>
      </c>
      <c r="C972" s="294"/>
      <c r="D972" s="279">
        <f t="shared" si="37"/>
        <v>25</v>
      </c>
      <c r="E972" s="279">
        <f t="shared" si="38"/>
        <v>8</v>
      </c>
      <c r="F972" s="281" t="str">
        <f t="shared" si="44"/>
        <v/>
      </c>
      <c r="G972" s="282"/>
      <c r="H972" s="280"/>
      <c r="I972" s="280"/>
      <c r="J972" s="280"/>
    </row>
    <row r="973" spans="1:10" ht="14.4" x14ac:dyDescent="0.3">
      <c r="A973" s="290" t="str">
        <f t="shared" si="45"/>
        <v>8/2002</v>
      </c>
      <c r="B973" s="279" t="s">
        <v>1096</v>
      </c>
      <c r="C973" s="294">
        <v>1783</v>
      </c>
      <c r="D973" s="279">
        <f t="shared" si="37"/>
        <v>26</v>
      </c>
      <c r="E973" s="279">
        <f t="shared" si="38"/>
        <v>8</v>
      </c>
      <c r="F973" s="281" t="str">
        <f t="shared" ref="F973:F1036" si="46">IF(D973=(D974-1),"",IF(AND(C973="",C972="",C971=""),C970/10000,(IF(AND(C973="",C972=""),C971/10000,IF(C973="",C972/10000,C973/10000)))))</f>
        <v/>
      </c>
      <c r="G973" s="282"/>
      <c r="H973" s="280"/>
      <c r="I973" s="280"/>
      <c r="J973" s="280"/>
    </row>
    <row r="974" spans="1:10" ht="14.4" x14ac:dyDescent="0.3">
      <c r="A974" s="290" t="str">
        <f t="shared" si="45"/>
        <v>8/2002</v>
      </c>
      <c r="B974" s="279" t="s">
        <v>1097</v>
      </c>
      <c r="C974" s="294">
        <v>1735</v>
      </c>
      <c r="D974" s="279">
        <f t="shared" si="37"/>
        <v>27</v>
      </c>
      <c r="E974" s="279">
        <f t="shared" si="38"/>
        <v>8</v>
      </c>
      <c r="F974" s="281" t="str">
        <f t="shared" si="46"/>
        <v/>
      </c>
      <c r="G974" s="282"/>
      <c r="H974" s="280"/>
      <c r="I974" s="280"/>
      <c r="J974" s="280"/>
    </row>
    <row r="975" spans="1:10" ht="14.4" x14ac:dyDescent="0.3">
      <c r="A975" s="290" t="str">
        <f t="shared" si="45"/>
        <v>8/2002</v>
      </c>
      <c r="B975" s="279" t="s">
        <v>1098</v>
      </c>
      <c r="C975" s="294">
        <v>1708</v>
      </c>
      <c r="D975" s="279">
        <f t="shared" si="37"/>
        <v>28</v>
      </c>
      <c r="E975" s="279">
        <f t="shared" si="38"/>
        <v>8</v>
      </c>
      <c r="F975" s="281" t="str">
        <f t="shared" si="46"/>
        <v/>
      </c>
      <c r="G975" s="282"/>
      <c r="H975" s="280"/>
      <c r="I975" s="280"/>
      <c r="J975" s="280"/>
    </row>
    <row r="976" spans="1:10" ht="14.4" x14ac:dyDescent="0.3">
      <c r="A976" s="290" t="str">
        <f t="shared" si="45"/>
        <v>8/2002</v>
      </c>
      <c r="B976" s="279" t="s">
        <v>1099</v>
      </c>
      <c r="C976" s="294">
        <v>1685</v>
      </c>
      <c r="D976" s="279">
        <f t="shared" si="37"/>
        <v>29</v>
      </c>
      <c r="E976" s="279">
        <f t="shared" si="38"/>
        <v>8</v>
      </c>
      <c r="F976" s="281" t="str">
        <f t="shared" si="46"/>
        <v/>
      </c>
      <c r="G976" s="282"/>
      <c r="H976" s="280"/>
      <c r="I976" s="280"/>
      <c r="J976" s="280"/>
    </row>
    <row r="977" spans="1:10" ht="14.4" x14ac:dyDescent="0.3">
      <c r="A977" s="290" t="str">
        <f t="shared" si="45"/>
        <v>8/2002</v>
      </c>
      <c r="B977" s="279" t="s">
        <v>1100</v>
      </c>
      <c r="C977" s="294">
        <v>1630</v>
      </c>
      <c r="D977" s="279">
        <f t="shared" si="37"/>
        <v>30</v>
      </c>
      <c r="E977" s="279">
        <f t="shared" si="38"/>
        <v>8</v>
      </c>
      <c r="F977" s="281" t="str">
        <f t="shared" si="46"/>
        <v/>
      </c>
      <c r="G977" s="282"/>
      <c r="H977" s="280"/>
      <c r="I977" s="280"/>
      <c r="J977" s="280"/>
    </row>
    <row r="978" spans="1:10" ht="14.4" x14ac:dyDescent="0.3">
      <c r="A978" s="290" t="str">
        <f t="shared" si="45"/>
        <v>8/2002</v>
      </c>
      <c r="B978" s="279" t="s">
        <v>1101</v>
      </c>
      <c r="C978" s="294"/>
      <c r="D978" s="279">
        <f t="shared" si="37"/>
        <v>31</v>
      </c>
      <c r="E978" s="279">
        <f t="shared" si="38"/>
        <v>8</v>
      </c>
      <c r="F978" s="281">
        <f t="shared" si="46"/>
        <v>0.16300000000000001</v>
      </c>
      <c r="G978" s="282"/>
      <c r="H978" s="280"/>
      <c r="I978" s="280"/>
      <c r="J978" s="280"/>
    </row>
    <row r="979" spans="1:10" ht="14.4" x14ac:dyDescent="0.3">
      <c r="A979" s="290" t="str">
        <f t="shared" si="45"/>
        <v>9/2002</v>
      </c>
      <c r="B979" s="279" t="s">
        <v>1102</v>
      </c>
      <c r="C979" s="294"/>
      <c r="D979" s="279">
        <f t="shared" si="37"/>
        <v>1</v>
      </c>
      <c r="E979" s="279">
        <f t="shared" si="38"/>
        <v>9</v>
      </c>
      <c r="F979" s="281" t="str">
        <f t="shared" si="46"/>
        <v/>
      </c>
      <c r="G979" s="282"/>
      <c r="H979" s="280"/>
      <c r="I979" s="280"/>
      <c r="J979" s="280"/>
    </row>
    <row r="980" spans="1:10" ht="14.4" x14ac:dyDescent="0.3">
      <c r="A980" s="290" t="str">
        <f t="shared" si="45"/>
        <v>9/2002</v>
      </c>
      <c r="B980" s="279" t="s">
        <v>1103</v>
      </c>
      <c r="C980" s="294"/>
      <c r="D980" s="279">
        <f t="shared" si="37"/>
        <v>2</v>
      </c>
      <c r="E980" s="279">
        <f t="shared" si="38"/>
        <v>9</v>
      </c>
      <c r="F980" s="281" t="str">
        <f t="shared" si="46"/>
        <v/>
      </c>
      <c r="G980" s="282"/>
      <c r="H980" s="280"/>
      <c r="I980" s="280"/>
      <c r="J980" s="280"/>
    </row>
    <row r="981" spans="1:10" ht="14.4" x14ac:dyDescent="0.3">
      <c r="A981" s="290" t="str">
        <f t="shared" si="45"/>
        <v>9/2002</v>
      </c>
      <c r="B981" s="279" t="s">
        <v>1104</v>
      </c>
      <c r="C981" s="294">
        <v>1723</v>
      </c>
      <c r="D981" s="279">
        <f t="shared" si="37"/>
        <v>3</v>
      </c>
      <c r="E981" s="279">
        <f t="shared" si="38"/>
        <v>9</v>
      </c>
      <c r="F981" s="281" t="str">
        <f t="shared" si="46"/>
        <v/>
      </c>
      <c r="G981" s="282"/>
      <c r="H981" s="280"/>
      <c r="I981" s="280"/>
      <c r="J981" s="280"/>
    </row>
    <row r="982" spans="1:10" ht="14.4" x14ac:dyDescent="0.3">
      <c r="A982" s="290" t="str">
        <f t="shared" si="45"/>
        <v>9/2002</v>
      </c>
      <c r="B982" s="279" t="s">
        <v>1105</v>
      </c>
      <c r="C982" s="294">
        <v>1729</v>
      </c>
      <c r="D982" s="279">
        <f t="shared" si="37"/>
        <v>4</v>
      </c>
      <c r="E982" s="279">
        <f t="shared" si="38"/>
        <v>9</v>
      </c>
      <c r="F982" s="281" t="str">
        <f t="shared" si="46"/>
        <v/>
      </c>
      <c r="G982" s="282"/>
      <c r="H982" s="280"/>
      <c r="I982" s="280"/>
      <c r="J982" s="280"/>
    </row>
    <row r="983" spans="1:10" ht="14.4" x14ac:dyDescent="0.3">
      <c r="A983" s="290" t="str">
        <f t="shared" si="45"/>
        <v>9/2002</v>
      </c>
      <c r="B983" s="279" t="s">
        <v>1106</v>
      </c>
      <c r="C983" s="294">
        <v>1736</v>
      </c>
      <c r="D983" s="279">
        <f t="shared" si="37"/>
        <v>5</v>
      </c>
      <c r="E983" s="279">
        <f t="shared" si="38"/>
        <v>9</v>
      </c>
      <c r="F983" s="281" t="str">
        <f t="shared" si="46"/>
        <v/>
      </c>
      <c r="G983" s="282"/>
      <c r="H983" s="280"/>
      <c r="I983" s="280"/>
      <c r="J983" s="280"/>
    </row>
    <row r="984" spans="1:10" ht="14.4" x14ac:dyDescent="0.3">
      <c r="A984" s="290" t="str">
        <f t="shared" si="45"/>
        <v>9/2002</v>
      </c>
      <c r="B984" s="279" t="s">
        <v>1107</v>
      </c>
      <c r="C984" s="294">
        <v>1738</v>
      </c>
      <c r="D984" s="279">
        <f t="shared" si="37"/>
        <v>6</v>
      </c>
      <c r="E984" s="279">
        <f t="shared" si="38"/>
        <v>9</v>
      </c>
      <c r="F984" s="281" t="str">
        <f t="shared" si="46"/>
        <v/>
      </c>
      <c r="G984" s="282"/>
      <c r="H984" s="280"/>
      <c r="I984" s="280"/>
      <c r="J984" s="280"/>
    </row>
    <row r="985" spans="1:10" ht="14.4" x14ac:dyDescent="0.3">
      <c r="A985" s="290" t="str">
        <f t="shared" si="45"/>
        <v>9/2002</v>
      </c>
      <c r="B985" s="279" t="s">
        <v>1108</v>
      </c>
      <c r="C985" s="294"/>
      <c r="D985" s="279">
        <f t="shared" si="37"/>
        <v>7</v>
      </c>
      <c r="E985" s="279">
        <f t="shared" si="38"/>
        <v>9</v>
      </c>
      <c r="F985" s="281" t="str">
        <f t="shared" si="46"/>
        <v/>
      </c>
      <c r="G985" s="282"/>
      <c r="H985" s="280"/>
      <c r="I985" s="280"/>
      <c r="J985" s="280"/>
    </row>
    <row r="986" spans="1:10" ht="14.4" x14ac:dyDescent="0.3">
      <c r="A986" s="290" t="str">
        <f t="shared" si="45"/>
        <v>9/2002</v>
      </c>
      <c r="B986" s="279" t="s">
        <v>1109</v>
      </c>
      <c r="C986" s="294"/>
      <c r="D986" s="279">
        <f t="shared" si="37"/>
        <v>8</v>
      </c>
      <c r="E986" s="279">
        <f t="shared" si="38"/>
        <v>9</v>
      </c>
      <c r="F986" s="281" t="str">
        <f t="shared" si="46"/>
        <v/>
      </c>
      <c r="G986" s="282"/>
      <c r="H986" s="280"/>
      <c r="I986" s="280"/>
      <c r="J986" s="280"/>
    </row>
    <row r="987" spans="1:10" ht="14.4" x14ac:dyDescent="0.3">
      <c r="A987" s="290" t="str">
        <f t="shared" si="45"/>
        <v>9/2002</v>
      </c>
      <c r="B987" s="279" t="s">
        <v>1110</v>
      </c>
      <c r="C987" s="294">
        <v>1677</v>
      </c>
      <c r="D987" s="279">
        <f t="shared" si="37"/>
        <v>9</v>
      </c>
      <c r="E987" s="279">
        <f t="shared" si="38"/>
        <v>9</v>
      </c>
      <c r="F987" s="281" t="str">
        <f t="shared" si="46"/>
        <v/>
      </c>
      <c r="G987" s="282"/>
      <c r="H987" s="280"/>
      <c r="I987" s="280"/>
      <c r="J987" s="280"/>
    </row>
    <row r="988" spans="1:10" ht="14.4" x14ac:dyDescent="0.3">
      <c r="A988" s="290" t="str">
        <f t="shared" si="45"/>
        <v>9/2002</v>
      </c>
      <c r="B988" s="279" t="s">
        <v>1111</v>
      </c>
      <c r="C988" s="294">
        <v>1707</v>
      </c>
      <c r="D988" s="279">
        <f t="shared" si="37"/>
        <v>10</v>
      </c>
      <c r="E988" s="279">
        <f t="shared" si="38"/>
        <v>9</v>
      </c>
      <c r="F988" s="281" t="str">
        <f t="shared" si="46"/>
        <v/>
      </c>
      <c r="G988" s="282"/>
      <c r="H988" s="280"/>
      <c r="I988" s="280"/>
      <c r="J988" s="280"/>
    </row>
    <row r="989" spans="1:10" ht="14.4" x14ac:dyDescent="0.3">
      <c r="A989" s="290" t="str">
        <f t="shared" si="45"/>
        <v>9/2002</v>
      </c>
      <c r="B989" s="279" t="s">
        <v>1112</v>
      </c>
      <c r="C989" s="294">
        <v>1703</v>
      </c>
      <c r="D989" s="279">
        <f t="shared" si="37"/>
        <v>11</v>
      </c>
      <c r="E989" s="279">
        <f t="shared" si="38"/>
        <v>9</v>
      </c>
      <c r="F989" s="281" t="str">
        <f t="shared" si="46"/>
        <v/>
      </c>
      <c r="G989" s="282"/>
      <c r="H989" s="280"/>
      <c r="I989" s="280"/>
      <c r="J989" s="280"/>
    </row>
    <row r="990" spans="1:10" ht="14.4" x14ac:dyDescent="0.3">
      <c r="A990" s="290" t="str">
        <f t="shared" si="45"/>
        <v>9/2002</v>
      </c>
      <c r="B990" s="279" t="s">
        <v>1113</v>
      </c>
      <c r="C990" s="294">
        <v>1693</v>
      </c>
      <c r="D990" s="279">
        <f t="shared" si="37"/>
        <v>12</v>
      </c>
      <c r="E990" s="279">
        <f t="shared" si="38"/>
        <v>9</v>
      </c>
      <c r="F990" s="281" t="str">
        <f t="shared" si="46"/>
        <v/>
      </c>
      <c r="G990" s="282"/>
      <c r="H990" s="280"/>
      <c r="I990" s="280"/>
      <c r="J990" s="280"/>
    </row>
    <row r="991" spans="1:10" ht="14.4" x14ac:dyDescent="0.3">
      <c r="A991" s="290" t="str">
        <f t="shared" si="45"/>
        <v>9/2002</v>
      </c>
      <c r="B991" s="279" t="s">
        <v>1114</v>
      </c>
      <c r="C991" s="294">
        <v>1727</v>
      </c>
      <c r="D991" s="279">
        <f t="shared" si="37"/>
        <v>13</v>
      </c>
      <c r="E991" s="279">
        <f t="shared" si="38"/>
        <v>9</v>
      </c>
      <c r="F991" s="281" t="str">
        <f t="shared" si="46"/>
        <v/>
      </c>
      <c r="G991" s="282"/>
      <c r="H991" s="280"/>
      <c r="I991" s="280"/>
      <c r="J991" s="280"/>
    </row>
    <row r="992" spans="1:10" ht="14.4" x14ac:dyDescent="0.3">
      <c r="A992" s="290" t="str">
        <f t="shared" si="45"/>
        <v>9/2002</v>
      </c>
      <c r="B992" s="279" t="s">
        <v>1115</v>
      </c>
      <c r="C992" s="294"/>
      <c r="D992" s="279">
        <f t="shared" si="37"/>
        <v>14</v>
      </c>
      <c r="E992" s="279">
        <f t="shared" si="38"/>
        <v>9</v>
      </c>
      <c r="F992" s="281" t="str">
        <f t="shared" si="46"/>
        <v/>
      </c>
      <c r="G992" s="282"/>
      <c r="H992" s="280"/>
      <c r="I992" s="280"/>
      <c r="J992" s="280"/>
    </row>
    <row r="993" spans="1:10" ht="14.4" x14ac:dyDescent="0.3">
      <c r="A993" s="290" t="str">
        <f t="shared" si="45"/>
        <v>9/2002</v>
      </c>
      <c r="B993" s="279" t="s">
        <v>1116</v>
      </c>
      <c r="C993" s="294"/>
      <c r="D993" s="279">
        <f t="shared" si="37"/>
        <v>15</v>
      </c>
      <c r="E993" s="279">
        <f t="shared" si="38"/>
        <v>9</v>
      </c>
      <c r="F993" s="281" t="str">
        <f t="shared" si="46"/>
        <v/>
      </c>
      <c r="G993" s="282"/>
      <c r="H993" s="280"/>
      <c r="I993" s="280"/>
      <c r="J993" s="280"/>
    </row>
    <row r="994" spans="1:10" ht="14.4" x14ac:dyDescent="0.3">
      <c r="A994" s="290" t="str">
        <f t="shared" si="45"/>
        <v>9/2002</v>
      </c>
      <c r="B994" s="279" t="s">
        <v>1117</v>
      </c>
      <c r="C994" s="294">
        <v>1778</v>
      </c>
      <c r="D994" s="279">
        <f t="shared" si="37"/>
        <v>16</v>
      </c>
      <c r="E994" s="279">
        <f t="shared" si="38"/>
        <v>9</v>
      </c>
      <c r="F994" s="281" t="str">
        <f t="shared" si="46"/>
        <v/>
      </c>
      <c r="G994" s="282"/>
      <c r="H994" s="280"/>
      <c r="I994" s="280"/>
      <c r="J994" s="280"/>
    </row>
    <row r="995" spans="1:10" ht="14.4" x14ac:dyDescent="0.3">
      <c r="A995" s="290" t="str">
        <f t="shared" si="45"/>
        <v>9/2002</v>
      </c>
      <c r="B995" s="279" t="s">
        <v>1118</v>
      </c>
      <c r="C995" s="294">
        <v>1864</v>
      </c>
      <c r="D995" s="279">
        <f t="shared" si="37"/>
        <v>17</v>
      </c>
      <c r="E995" s="279">
        <f t="shared" si="38"/>
        <v>9</v>
      </c>
      <c r="F995" s="281" t="str">
        <f t="shared" si="46"/>
        <v/>
      </c>
      <c r="G995" s="282"/>
      <c r="H995" s="280"/>
      <c r="I995" s="280"/>
      <c r="J995" s="280"/>
    </row>
    <row r="996" spans="1:10" ht="14.4" x14ac:dyDescent="0.3">
      <c r="A996" s="290" t="str">
        <f t="shared" si="45"/>
        <v>9/2002</v>
      </c>
      <c r="B996" s="279" t="s">
        <v>1119</v>
      </c>
      <c r="C996" s="294">
        <v>1947</v>
      </c>
      <c r="D996" s="279">
        <f t="shared" si="37"/>
        <v>18</v>
      </c>
      <c r="E996" s="279">
        <f t="shared" si="38"/>
        <v>9</v>
      </c>
      <c r="F996" s="281" t="str">
        <f t="shared" si="46"/>
        <v/>
      </c>
      <c r="G996" s="282"/>
      <c r="H996" s="280"/>
      <c r="I996" s="280"/>
      <c r="J996" s="280"/>
    </row>
    <row r="997" spans="1:10" ht="14.4" x14ac:dyDescent="0.3">
      <c r="A997" s="290" t="str">
        <f t="shared" si="45"/>
        <v>9/2002</v>
      </c>
      <c r="B997" s="279" t="s">
        <v>1120</v>
      </c>
      <c r="C997" s="294">
        <v>2043</v>
      </c>
      <c r="D997" s="279">
        <f t="shared" si="37"/>
        <v>19</v>
      </c>
      <c r="E997" s="279">
        <f t="shared" si="38"/>
        <v>9</v>
      </c>
      <c r="F997" s="281" t="str">
        <f t="shared" si="46"/>
        <v/>
      </c>
      <c r="G997" s="282"/>
      <c r="H997" s="280"/>
      <c r="I997" s="280"/>
      <c r="J997" s="280"/>
    </row>
    <row r="998" spans="1:10" ht="14.4" x14ac:dyDescent="0.3">
      <c r="A998" s="290" t="str">
        <f t="shared" si="45"/>
        <v>9/2002</v>
      </c>
      <c r="B998" s="279" t="s">
        <v>1121</v>
      </c>
      <c r="C998" s="294">
        <v>2023</v>
      </c>
      <c r="D998" s="279">
        <f t="shared" si="37"/>
        <v>20</v>
      </c>
      <c r="E998" s="279">
        <f t="shared" si="38"/>
        <v>9</v>
      </c>
      <c r="F998" s="281" t="str">
        <f t="shared" si="46"/>
        <v/>
      </c>
      <c r="G998" s="282"/>
      <c r="H998" s="280"/>
      <c r="I998" s="280"/>
      <c r="J998" s="280"/>
    </row>
    <row r="999" spans="1:10" ht="14.4" x14ac:dyDescent="0.3">
      <c r="A999" s="290" t="str">
        <f t="shared" si="45"/>
        <v>9/2002</v>
      </c>
      <c r="B999" s="279" t="s">
        <v>1122</v>
      </c>
      <c r="C999" s="294"/>
      <c r="D999" s="279">
        <f t="shared" si="37"/>
        <v>21</v>
      </c>
      <c r="E999" s="279">
        <f t="shared" si="38"/>
        <v>9</v>
      </c>
      <c r="F999" s="281" t="str">
        <f t="shared" si="46"/>
        <v/>
      </c>
      <c r="G999" s="282"/>
      <c r="H999" s="280"/>
      <c r="I999" s="280"/>
      <c r="J999" s="280"/>
    </row>
    <row r="1000" spans="1:10" ht="14.4" x14ac:dyDescent="0.3">
      <c r="A1000" s="290" t="str">
        <f t="shared" si="45"/>
        <v>9/2002</v>
      </c>
      <c r="B1000" s="279" t="s">
        <v>1123</v>
      </c>
      <c r="C1000" s="294"/>
      <c r="D1000" s="279">
        <f t="shared" si="37"/>
        <v>22</v>
      </c>
      <c r="E1000" s="279">
        <f t="shared" si="38"/>
        <v>9</v>
      </c>
      <c r="F1000" s="281" t="str">
        <f t="shared" si="46"/>
        <v/>
      </c>
      <c r="G1000" s="282"/>
      <c r="H1000" s="280"/>
      <c r="I1000" s="280"/>
      <c r="J1000" s="280"/>
    </row>
    <row r="1001" spans="1:10" ht="14.4" x14ac:dyDescent="0.3">
      <c r="A1001" s="290" t="str">
        <f t="shared" si="45"/>
        <v>9/2002</v>
      </c>
      <c r="B1001" s="279" t="s">
        <v>1124</v>
      </c>
      <c r="C1001" s="294">
        <v>2209</v>
      </c>
      <c r="D1001" s="279">
        <f t="shared" si="37"/>
        <v>23</v>
      </c>
      <c r="E1001" s="279">
        <f t="shared" si="38"/>
        <v>9</v>
      </c>
      <c r="F1001" s="281" t="str">
        <f t="shared" si="46"/>
        <v/>
      </c>
      <c r="G1001" s="282"/>
      <c r="H1001" s="280"/>
      <c r="I1001" s="280"/>
      <c r="J1001" s="280"/>
    </row>
    <row r="1002" spans="1:10" ht="14.4" x14ac:dyDescent="0.3">
      <c r="A1002" s="290" t="str">
        <f t="shared" si="45"/>
        <v>9/2002</v>
      </c>
      <c r="B1002" s="279" t="s">
        <v>1125</v>
      </c>
      <c r="C1002" s="294">
        <v>2243</v>
      </c>
      <c r="D1002" s="279">
        <f t="shared" si="37"/>
        <v>24</v>
      </c>
      <c r="E1002" s="279">
        <f t="shared" si="38"/>
        <v>9</v>
      </c>
      <c r="F1002" s="281" t="str">
        <f t="shared" si="46"/>
        <v/>
      </c>
      <c r="G1002" s="282"/>
      <c r="H1002" s="280"/>
      <c r="I1002" s="280"/>
      <c r="J1002" s="280"/>
    </row>
    <row r="1003" spans="1:10" ht="14.4" x14ac:dyDescent="0.3">
      <c r="A1003" s="290" t="str">
        <f t="shared" si="45"/>
        <v>9/2002</v>
      </c>
      <c r="B1003" s="279" t="s">
        <v>1126</v>
      </c>
      <c r="C1003" s="294">
        <v>2178</v>
      </c>
      <c r="D1003" s="279">
        <f t="shared" si="37"/>
        <v>25</v>
      </c>
      <c r="E1003" s="279">
        <f t="shared" si="38"/>
        <v>9</v>
      </c>
      <c r="F1003" s="281" t="str">
        <f t="shared" si="46"/>
        <v/>
      </c>
      <c r="G1003" s="282"/>
      <c r="H1003" s="280"/>
      <c r="I1003" s="280"/>
      <c r="J1003" s="280"/>
    </row>
    <row r="1004" spans="1:10" ht="14.4" x14ac:dyDescent="0.3">
      <c r="A1004" s="290" t="str">
        <f t="shared" si="45"/>
        <v>9/2002</v>
      </c>
      <c r="B1004" s="279" t="s">
        <v>1127</v>
      </c>
      <c r="C1004" s="294">
        <v>2241</v>
      </c>
      <c r="D1004" s="279">
        <f t="shared" si="37"/>
        <v>26</v>
      </c>
      <c r="E1004" s="279">
        <f t="shared" si="38"/>
        <v>9</v>
      </c>
      <c r="F1004" s="281" t="str">
        <f t="shared" si="46"/>
        <v/>
      </c>
      <c r="G1004" s="282"/>
      <c r="H1004" s="280"/>
      <c r="I1004" s="280"/>
      <c r="J1004" s="280"/>
    </row>
    <row r="1005" spans="1:10" ht="14.4" x14ac:dyDescent="0.3">
      <c r="A1005" s="290" t="str">
        <f t="shared" si="45"/>
        <v>9/2002</v>
      </c>
      <c r="B1005" s="279" t="s">
        <v>1128</v>
      </c>
      <c r="C1005" s="294">
        <v>2436</v>
      </c>
      <c r="D1005" s="279">
        <f t="shared" si="37"/>
        <v>27</v>
      </c>
      <c r="E1005" s="279">
        <f t="shared" si="38"/>
        <v>9</v>
      </c>
      <c r="F1005" s="281" t="str">
        <f t="shared" si="46"/>
        <v/>
      </c>
      <c r="G1005" s="282"/>
      <c r="H1005" s="280"/>
      <c r="I1005" s="280"/>
      <c r="J1005" s="280"/>
    </row>
    <row r="1006" spans="1:10" ht="14.4" x14ac:dyDescent="0.3">
      <c r="A1006" s="290" t="str">
        <f t="shared" si="45"/>
        <v>9/2002</v>
      </c>
      <c r="B1006" s="279" t="s">
        <v>1129</v>
      </c>
      <c r="C1006" s="294"/>
      <c r="D1006" s="279">
        <f t="shared" si="37"/>
        <v>28</v>
      </c>
      <c r="E1006" s="279">
        <f t="shared" si="38"/>
        <v>9</v>
      </c>
      <c r="F1006" s="281" t="str">
        <f t="shared" si="46"/>
        <v/>
      </c>
      <c r="G1006" s="282"/>
      <c r="H1006" s="280"/>
      <c r="I1006" s="280"/>
      <c r="J1006" s="280"/>
    </row>
    <row r="1007" spans="1:10" ht="14.4" x14ac:dyDescent="0.3">
      <c r="A1007" s="290" t="str">
        <f t="shared" si="45"/>
        <v>9/2002</v>
      </c>
      <c r="B1007" s="279" t="s">
        <v>1130</v>
      </c>
      <c r="C1007" s="294"/>
      <c r="D1007" s="279">
        <f t="shared" si="37"/>
        <v>29</v>
      </c>
      <c r="E1007" s="279">
        <f t="shared" si="38"/>
        <v>9</v>
      </c>
      <c r="F1007" s="281" t="str">
        <f t="shared" si="46"/>
        <v/>
      </c>
      <c r="G1007" s="282"/>
      <c r="H1007" s="280"/>
      <c r="I1007" s="280"/>
      <c r="J1007" s="280"/>
    </row>
    <row r="1008" spans="1:10" ht="14.4" x14ac:dyDescent="0.3">
      <c r="A1008" s="290" t="str">
        <f t="shared" si="45"/>
        <v>9/2002</v>
      </c>
      <c r="B1008" s="279" t="s">
        <v>1131</v>
      </c>
      <c r="C1008" s="294">
        <v>2395</v>
      </c>
      <c r="D1008" s="279">
        <f t="shared" si="37"/>
        <v>30</v>
      </c>
      <c r="E1008" s="279">
        <f t="shared" si="38"/>
        <v>9</v>
      </c>
      <c r="F1008" s="281">
        <f t="shared" si="46"/>
        <v>0.23949999999999999</v>
      </c>
      <c r="G1008" s="282"/>
      <c r="H1008" s="280"/>
      <c r="I1008" s="280"/>
      <c r="J1008" s="280"/>
    </row>
    <row r="1009" spans="1:10" ht="14.4" x14ac:dyDescent="0.3">
      <c r="A1009" s="290" t="str">
        <f t="shared" si="45"/>
        <v>10/2002</v>
      </c>
      <c r="B1009" s="279" t="s">
        <v>1132</v>
      </c>
      <c r="C1009" s="294">
        <v>2259</v>
      </c>
      <c r="D1009" s="279">
        <f t="shared" si="37"/>
        <v>1</v>
      </c>
      <c r="E1009" s="279">
        <f t="shared" si="38"/>
        <v>10</v>
      </c>
      <c r="F1009" s="281" t="str">
        <f t="shared" si="46"/>
        <v/>
      </c>
      <c r="G1009" s="282"/>
      <c r="H1009" s="280"/>
      <c r="I1009" s="280"/>
      <c r="J1009" s="280"/>
    </row>
    <row r="1010" spans="1:10" ht="14.4" x14ac:dyDescent="0.3">
      <c r="A1010" s="290" t="str">
        <f t="shared" si="45"/>
        <v>10/2002</v>
      </c>
      <c r="B1010" s="279" t="s">
        <v>1133</v>
      </c>
      <c r="C1010" s="294">
        <v>2120</v>
      </c>
      <c r="D1010" s="279">
        <f t="shared" si="37"/>
        <v>2</v>
      </c>
      <c r="E1010" s="279">
        <f t="shared" si="38"/>
        <v>10</v>
      </c>
      <c r="F1010" s="281" t="str">
        <f t="shared" si="46"/>
        <v/>
      </c>
      <c r="G1010" s="282"/>
      <c r="H1010" s="280"/>
      <c r="I1010" s="280"/>
      <c r="J1010" s="280"/>
    </row>
    <row r="1011" spans="1:10" ht="14.4" x14ac:dyDescent="0.3">
      <c r="A1011" s="290" t="str">
        <f t="shared" si="45"/>
        <v>10/2002</v>
      </c>
      <c r="B1011" s="279" t="s">
        <v>1134</v>
      </c>
      <c r="C1011" s="294">
        <v>2037</v>
      </c>
      <c r="D1011" s="279">
        <f t="shared" si="37"/>
        <v>3</v>
      </c>
      <c r="E1011" s="279">
        <f t="shared" si="38"/>
        <v>10</v>
      </c>
      <c r="F1011" s="281" t="str">
        <f t="shared" si="46"/>
        <v/>
      </c>
      <c r="G1011" s="282"/>
      <c r="H1011" s="280"/>
      <c r="I1011" s="280"/>
      <c r="J1011" s="280"/>
    </row>
    <row r="1012" spans="1:10" ht="14.4" x14ac:dyDescent="0.3">
      <c r="A1012" s="290" t="str">
        <f t="shared" si="45"/>
        <v>10/2002</v>
      </c>
      <c r="B1012" s="279" t="s">
        <v>1135</v>
      </c>
      <c r="C1012" s="294">
        <v>1996</v>
      </c>
      <c r="D1012" s="279">
        <f t="shared" si="37"/>
        <v>4</v>
      </c>
      <c r="E1012" s="279">
        <f t="shared" si="38"/>
        <v>10</v>
      </c>
      <c r="F1012" s="281" t="str">
        <f t="shared" si="46"/>
        <v/>
      </c>
      <c r="G1012" s="282"/>
      <c r="H1012" s="280"/>
      <c r="I1012" s="280"/>
      <c r="J1012" s="280"/>
    </row>
    <row r="1013" spans="1:10" ht="14.4" x14ac:dyDescent="0.3">
      <c r="A1013" s="290" t="str">
        <f t="shared" si="45"/>
        <v>10/2002</v>
      </c>
      <c r="B1013" s="279" t="s">
        <v>1136</v>
      </c>
      <c r="C1013" s="294"/>
      <c r="D1013" s="279">
        <f t="shared" si="37"/>
        <v>5</v>
      </c>
      <c r="E1013" s="279">
        <f t="shared" si="38"/>
        <v>10</v>
      </c>
      <c r="F1013" s="281" t="str">
        <f t="shared" si="46"/>
        <v/>
      </c>
      <c r="G1013" s="282"/>
      <c r="H1013" s="280"/>
      <c r="I1013" s="280"/>
      <c r="J1013" s="280"/>
    </row>
    <row r="1014" spans="1:10" ht="14.4" x14ac:dyDescent="0.3">
      <c r="A1014" s="290" t="str">
        <f t="shared" si="45"/>
        <v>10/2002</v>
      </c>
      <c r="B1014" s="279" t="s">
        <v>1137</v>
      </c>
      <c r="C1014" s="294"/>
      <c r="D1014" s="279">
        <f t="shared" si="37"/>
        <v>6</v>
      </c>
      <c r="E1014" s="279">
        <f t="shared" si="38"/>
        <v>10</v>
      </c>
      <c r="F1014" s="281" t="str">
        <f t="shared" si="46"/>
        <v/>
      </c>
      <c r="G1014" s="282"/>
      <c r="H1014" s="280"/>
      <c r="I1014" s="280"/>
      <c r="J1014" s="280"/>
    </row>
    <row r="1015" spans="1:10" ht="14.4" x14ac:dyDescent="0.3">
      <c r="A1015" s="290" t="str">
        <f t="shared" si="45"/>
        <v>10/2002</v>
      </c>
      <c r="B1015" s="279" t="s">
        <v>1138</v>
      </c>
      <c r="C1015" s="294">
        <v>2063</v>
      </c>
      <c r="D1015" s="279">
        <f t="shared" si="37"/>
        <v>7</v>
      </c>
      <c r="E1015" s="279">
        <f t="shared" si="38"/>
        <v>10</v>
      </c>
      <c r="F1015" s="281" t="str">
        <f t="shared" si="46"/>
        <v/>
      </c>
      <c r="G1015" s="282"/>
      <c r="H1015" s="280"/>
      <c r="I1015" s="280"/>
      <c r="J1015" s="280"/>
    </row>
    <row r="1016" spans="1:10" ht="14.4" x14ac:dyDescent="0.3">
      <c r="A1016" s="290" t="str">
        <f t="shared" si="45"/>
        <v>10/2002</v>
      </c>
      <c r="B1016" s="279" t="s">
        <v>1139</v>
      </c>
      <c r="C1016" s="294">
        <v>2081</v>
      </c>
      <c r="D1016" s="279">
        <f t="shared" si="37"/>
        <v>8</v>
      </c>
      <c r="E1016" s="279">
        <f t="shared" si="38"/>
        <v>10</v>
      </c>
      <c r="F1016" s="281" t="str">
        <f t="shared" si="46"/>
        <v/>
      </c>
      <c r="G1016" s="282"/>
      <c r="H1016" s="280"/>
      <c r="I1016" s="280"/>
      <c r="J1016" s="280"/>
    </row>
    <row r="1017" spans="1:10" ht="14.4" x14ac:dyDescent="0.3">
      <c r="A1017" s="290" t="str">
        <f t="shared" si="45"/>
        <v>10/2002</v>
      </c>
      <c r="B1017" s="279" t="s">
        <v>1140</v>
      </c>
      <c r="C1017" s="294">
        <v>2272</v>
      </c>
      <c r="D1017" s="279">
        <f t="shared" si="37"/>
        <v>9</v>
      </c>
      <c r="E1017" s="279">
        <f t="shared" si="38"/>
        <v>10</v>
      </c>
      <c r="F1017" s="281" t="str">
        <f t="shared" si="46"/>
        <v/>
      </c>
      <c r="G1017" s="282"/>
      <c r="H1017" s="280"/>
      <c r="I1017" s="280"/>
      <c r="J1017" s="280"/>
    </row>
    <row r="1018" spans="1:10" ht="14.4" x14ac:dyDescent="0.3">
      <c r="A1018" s="290" t="str">
        <f t="shared" si="45"/>
        <v>10/2002</v>
      </c>
      <c r="B1018" s="279" t="s">
        <v>1141</v>
      </c>
      <c r="C1018" s="294">
        <v>2310</v>
      </c>
      <c r="D1018" s="279">
        <f t="shared" si="37"/>
        <v>10</v>
      </c>
      <c r="E1018" s="279">
        <f t="shared" si="38"/>
        <v>10</v>
      </c>
      <c r="F1018" s="281" t="str">
        <f t="shared" si="46"/>
        <v/>
      </c>
      <c r="G1018" s="282"/>
      <c r="H1018" s="280"/>
      <c r="I1018" s="280"/>
      <c r="J1018" s="280"/>
    </row>
    <row r="1019" spans="1:10" ht="14.4" x14ac:dyDescent="0.3">
      <c r="A1019" s="290" t="str">
        <f t="shared" si="45"/>
        <v>10/2002</v>
      </c>
      <c r="B1019" s="279" t="s">
        <v>1142</v>
      </c>
      <c r="C1019" s="294">
        <v>2251</v>
      </c>
      <c r="D1019" s="279">
        <f t="shared" si="37"/>
        <v>11</v>
      </c>
      <c r="E1019" s="279">
        <f t="shared" si="38"/>
        <v>10</v>
      </c>
      <c r="F1019" s="281" t="str">
        <f t="shared" si="46"/>
        <v/>
      </c>
      <c r="G1019" s="282"/>
      <c r="H1019" s="280"/>
      <c r="I1019" s="280"/>
      <c r="J1019" s="280"/>
    </row>
    <row r="1020" spans="1:10" ht="14.4" x14ac:dyDescent="0.3">
      <c r="A1020" s="290" t="str">
        <f t="shared" si="45"/>
        <v>10/2002</v>
      </c>
      <c r="B1020" s="279" t="s">
        <v>1143</v>
      </c>
      <c r="C1020" s="294"/>
      <c r="D1020" s="279">
        <f t="shared" si="37"/>
        <v>12</v>
      </c>
      <c r="E1020" s="279">
        <f t="shared" si="38"/>
        <v>10</v>
      </c>
      <c r="F1020" s="281" t="str">
        <f t="shared" si="46"/>
        <v/>
      </c>
      <c r="G1020" s="282"/>
      <c r="H1020" s="280"/>
      <c r="I1020" s="280"/>
      <c r="J1020" s="280"/>
    </row>
    <row r="1021" spans="1:10" ht="14.4" x14ac:dyDescent="0.3">
      <c r="A1021" s="290" t="str">
        <f t="shared" si="45"/>
        <v>10/2002</v>
      </c>
      <c r="B1021" s="279" t="s">
        <v>1144</v>
      </c>
      <c r="C1021" s="294"/>
      <c r="D1021" s="279">
        <f t="shared" si="37"/>
        <v>13</v>
      </c>
      <c r="E1021" s="279">
        <f t="shared" si="38"/>
        <v>10</v>
      </c>
      <c r="F1021" s="281" t="str">
        <f t="shared" si="46"/>
        <v/>
      </c>
      <c r="G1021" s="282"/>
      <c r="H1021" s="280"/>
      <c r="I1021" s="280"/>
      <c r="J1021" s="280"/>
    </row>
    <row r="1022" spans="1:10" ht="14.4" x14ac:dyDescent="0.3">
      <c r="A1022" s="290" t="str">
        <f t="shared" si="45"/>
        <v>10/2002</v>
      </c>
      <c r="B1022" s="279" t="s">
        <v>1145</v>
      </c>
      <c r="C1022" s="294"/>
      <c r="D1022" s="279">
        <f t="shared" si="37"/>
        <v>14</v>
      </c>
      <c r="E1022" s="279">
        <f t="shared" si="38"/>
        <v>10</v>
      </c>
      <c r="F1022" s="281" t="str">
        <f t="shared" si="46"/>
        <v/>
      </c>
      <c r="G1022" s="282"/>
      <c r="H1022" s="280"/>
      <c r="I1022" s="280"/>
      <c r="J1022" s="280"/>
    </row>
    <row r="1023" spans="1:10" ht="14.4" x14ac:dyDescent="0.3">
      <c r="A1023" s="290" t="str">
        <f t="shared" si="45"/>
        <v>10/2002</v>
      </c>
      <c r="B1023" s="279" t="s">
        <v>1146</v>
      </c>
      <c r="C1023" s="294">
        <v>2299</v>
      </c>
      <c r="D1023" s="279">
        <f t="shared" si="37"/>
        <v>15</v>
      </c>
      <c r="E1023" s="279">
        <f t="shared" si="38"/>
        <v>10</v>
      </c>
      <c r="F1023" s="281" t="str">
        <f t="shared" si="46"/>
        <v/>
      </c>
      <c r="G1023" s="282"/>
      <c r="H1023" s="280"/>
      <c r="I1023" s="280"/>
      <c r="J1023" s="280"/>
    </row>
    <row r="1024" spans="1:10" ht="14.4" x14ac:dyDescent="0.3">
      <c r="A1024" s="290" t="str">
        <f t="shared" si="45"/>
        <v>10/2002</v>
      </c>
      <c r="B1024" s="279" t="s">
        <v>1147</v>
      </c>
      <c r="C1024" s="294">
        <v>2282</v>
      </c>
      <c r="D1024" s="279">
        <f t="shared" si="37"/>
        <v>16</v>
      </c>
      <c r="E1024" s="279">
        <f t="shared" si="38"/>
        <v>10</v>
      </c>
      <c r="F1024" s="281" t="str">
        <f t="shared" si="46"/>
        <v/>
      </c>
      <c r="G1024" s="282"/>
      <c r="H1024" s="280"/>
      <c r="I1024" s="280"/>
      <c r="J1024" s="280"/>
    </row>
    <row r="1025" spans="1:10" ht="14.4" x14ac:dyDescent="0.3">
      <c r="A1025" s="290" t="str">
        <f t="shared" si="45"/>
        <v>10/2002</v>
      </c>
      <c r="B1025" s="279" t="s">
        <v>1148</v>
      </c>
      <c r="C1025" s="294">
        <v>2127</v>
      </c>
      <c r="D1025" s="279">
        <f t="shared" ref="D1025:D1279" si="47">DAY(B1025)</f>
        <v>17</v>
      </c>
      <c r="E1025" s="279">
        <f t="shared" ref="E1025:E1279" si="48">MONTH(B1025)</f>
        <v>10</v>
      </c>
      <c r="F1025" s="281" t="str">
        <f t="shared" si="46"/>
        <v/>
      </c>
      <c r="G1025" s="282"/>
      <c r="H1025" s="280"/>
      <c r="I1025" s="280"/>
      <c r="J1025" s="280"/>
    </row>
    <row r="1026" spans="1:10" ht="14.4" x14ac:dyDescent="0.3">
      <c r="A1026" s="290" t="str">
        <f t="shared" si="45"/>
        <v>10/2002</v>
      </c>
      <c r="B1026" s="279" t="s">
        <v>1149</v>
      </c>
      <c r="C1026" s="294">
        <v>2008</v>
      </c>
      <c r="D1026" s="279">
        <f t="shared" si="47"/>
        <v>18</v>
      </c>
      <c r="E1026" s="279">
        <f t="shared" si="48"/>
        <v>10</v>
      </c>
      <c r="F1026" s="281" t="str">
        <f t="shared" si="46"/>
        <v/>
      </c>
      <c r="G1026" s="282"/>
      <c r="H1026" s="280"/>
      <c r="I1026" s="280"/>
      <c r="J1026" s="280"/>
    </row>
    <row r="1027" spans="1:10" ht="14.4" x14ac:dyDescent="0.3">
      <c r="A1027" s="290" t="str">
        <f t="shared" si="45"/>
        <v>10/2002</v>
      </c>
      <c r="B1027" s="279" t="s">
        <v>1150</v>
      </c>
      <c r="C1027" s="294"/>
      <c r="D1027" s="279">
        <f t="shared" si="47"/>
        <v>19</v>
      </c>
      <c r="E1027" s="279">
        <f t="shared" si="48"/>
        <v>10</v>
      </c>
      <c r="F1027" s="281" t="str">
        <f t="shared" si="46"/>
        <v/>
      </c>
      <c r="G1027" s="282"/>
      <c r="H1027" s="280"/>
      <c r="I1027" s="280"/>
      <c r="J1027" s="280"/>
    </row>
    <row r="1028" spans="1:10" ht="14.4" x14ac:dyDescent="0.3">
      <c r="A1028" s="290" t="str">
        <f t="shared" si="45"/>
        <v>10/2002</v>
      </c>
      <c r="B1028" s="279" t="s">
        <v>1151</v>
      </c>
      <c r="C1028" s="294"/>
      <c r="D1028" s="279">
        <f t="shared" si="47"/>
        <v>20</v>
      </c>
      <c r="E1028" s="279">
        <f t="shared" si="48"/>
        <v>10</v>
      </c>
      <c r="F1028" s="281" t="str">
        <f t="shared" si="46"/>
        <v/>
      </c>
      <c r="G1028" s="282"/>
      <c r="H1028" s="280"/>
      <c r="I1028" s="280"/>
      <c r="J1028" s="280"/>
    </row>
    <row r="1029" spans="1:10" ht="14.4" x14ac:dyDescent="0.3">
      <c r="A1029" s="290" t="str">
        <f t="shared" si="45"/>
        <v>10/2002</v>
      </c>
      <c r="B1029" s="279" t="s">
        <v>1152</v>
      </c>
      <c r="C1029" s="294">
        <v>1987</v>
      </c>
      <c r="D1029" s="279">
        <f t="shared" si="47"/>
        <v>21</v>
      </c>
      <c r="E1029" s="279">
        <f t="shared" si="48"/>
        <v>10</v>
      </c>
      <c r="F1029" s="281" t="str">
        <f t="shared" si="46"/>
        <v/>
      </c>
      <c r="G1029" s="282"/>
      <c r="H1029" s="280"/>
      <c r="I1029" s="280"/>
      <c r="J1029" s="280"/>
    </row>
    <row r="1030" spans="1:10" ht="14.4" x14ac:dyDescent="0.3">
      <c r="A1030" s="290" t="str">
        <f t="shared" ref="A1030:A1093" si="49">CONCATENATE(MONTH(B1030),"/",YEAR(B1030))</f>
        <v>10/2002</v>
      </c>
      <c r="B1030" s="279" t="s">
        <v>1153</v>
      </c>
      <c r="C1030" s="294">
        <v>1959</v>
      </c>
      <c r="D1030" s="279">
        <f t="shared" si="47"/>
        <v>22</v>
      </c>
      <c r="E1030" s="279">
        <f t="shared" si="48"/>
        <v>10</v>
      </c>
      <c r="F1030" s="281" t="str">
        <f t="shared" si="46"/>
        <v/>
      </c>
      <c r="G1030" s="282"/>
      <c r="H1030" s="280"/>
      <c r="I1030" s="280"/>
      <c r="J1030" s="280"/>
    </row>
    <row r="1031" spans="1:10" ht="14.4" x14ac:dyDescent="0.3">
      <c r="A1031" s="290" t="str">
        <f t="shared" si="49"/>
        <v>10/2002</v>
      </c>
      <c r="B1031" s="279" t="s">
        <v>1154</v>
      </c>
      <c r="C1031" s="294">
        <v>1891</v>
      </c>
      <c r="D1031" s="279">
        <f t="shared" si="47"/>
        <v>23</v>
      </c>
      <c r="E1031" s="279">
        <f t="shared" si="48"/>
        <v>10</v>
      </c>
      <c r="F1031" s="281" t="str">
        <f t="shared" si="46"/>
        <v/>
      </c>
      <c r="G1031" s="282"/>
      <c r="H1031" s="280"/>
      <c r="I1031" s="280"/>
      <c r="J1031" s="280"/>
    </row>
    <row r="1032" spans="1:10" ht="14.4" x14ac:dyDescent="0.3">
      <c r="A1032" s="290" t="str">
        <f t="shared" si="49"/>
        <v>10/2002</v>
      </c>
      <c r="B1032" s="279" t="s">
        <v>1155</v>
      </c>
      <c r="C1032" s="294">
        <v>1812</v>
      </c>
      <c r="D1032" s="279">
        <f t="shared" si="47"/>
        <v>24</v>
      </c>
      <c r="E1032" s="279">
        <f t="shared" si="48"/>
        <v>10</v>
      </c>
      <c r="F1032" s="281" t="str">
        <f t="shared" si="46"/>
        <v/>
      </c>
      <c r="G1032" s="282"/>
      <c r="H1032" s="280"/>
      <c r="I1032" s="280"/>
      <c r="J1032" s="280"/>
    </row>
    <row r="1033" spans="1:10" ht="14.4" x14ac:dyDescent="0.3">
      <c r="A1033" s="290" t="str">
        <f t="shared" si="49"/>
        <v>10/2002</v>
      </c>
      <c r="B1033" s="279" t="s">
        <v>1156</v>
      </c>
      <c r="C1033" s="294">
        <v>1780</v>
      </c>
      <c r="D1033" s="279">
        <f t="shared" si="47"/>
        <v>25</v>
      </c>
      <c r="E1033" s="279">
        <f t="shared" si="48"/>
        <v>10</v>
      </c>
      <c r="F1033" s="281" t="str">
        <f t="shared" si="46"/>
        <v/>
      </c>
      <c r="G1033" s="282"/>
      <c r="H1033" s="280"/>
      <c r="I1033" s="280"/>
      <c r="J1033" s="280"/>
    </row>
    <row r="1034" spans="1:10" ht="14.4" x14ac:dyDescent="0.3">
      <c r="A1034" s="290" t="str">
        <f t="shared" si="49"/>
        <v>10/2002</v>
      </c>
      <c r="B1034" s="279" t="s">
        <v>1157</v>
      </c>
      <c r="C1034" s="294"/>
      <c r="D1034" s="279">
        <f t="shared" si="47"/>
        <v>26</v>
      </c>
      <c r="E1034" s="279">
        <f t="shared" si="48"/>
        <v>10</v>
      </c>
      <c r="F1034" s="281" t="str">
        <f t="shared" si="46"/>
        <v/>
      </c>
      <c r="G1034" s="282"/>
      <c r="H1034" s="280"/>
      <c r="I1034" s="280"/>
      <c r="J1034" s="280"/>
    </row>
    <row r="1035" spans="1:10" ht="14.4" x14ac:dyDescent="0.3">
      <c r="A1035" s="290" t="str">
        <f t="shared" si="49"/>
        <v>10/2002</v>
      </c>
      <c r="B1035" s="279" t="s">
        <v>1158</v>
      </c>
      <c r="C1035" s="294"/>
      <c r="D1035" s="279">
        <f t="shared" si="47"/>
        <v>27</v>
      </c>
      <c r="E1035" s="279">
        <f t="shared" si="48"/>
        <v>10</v>
      </c>
      <c r="F1035" s="281" t="str">
        <f t="shared" si="46"/>
        <v/>
      </c>
      <c r="G1035" s="282"/>
      <c r="H1035" s="280"/>
      <c r="I1035" s="280"/>
      <c r="J1035" s="280"/>
    </row>
    <row r="1036" spans="1:10" ht="14.4" x14ac:dyDescent="0.3">
      <c r="A1036" s="290" t="str">
        <f t="shared" si="49"/>
        <v>10/2002</v>
      </c>
      <c r="B1036" s="279" t="s">
        <v>1159</v>
      </c>
      <c r="C1036" s="294">
        <v>1824</v>
      </c>
      <c r="D1036" s="279">
        <f t="shared" si="47"/>
        <v>28</v>
      </c>
      <c r="E1036" s="279">
        <f t="shared" si="48"/>
        <v>10</v>
      </c>
      <c r="F1036" s="281" t="str">
        <f t="shared" si="46"/>
        <v/>
      </c>
      <c r="G1036" s="282"/>
      <c r="H1036" s="280"/>
      <c r="I1036" s="280"/>
      <c r="J1036" s="280"/>
    </row>
    <row r="1037" spans="1:10" ht="14.4" x14ac:dyDescent="0.3">
      <c r="A1037" s="290" t="str">
        <f t="shared" si="49"/>
        <v>10/2002</v>
      </c>
      <c r="B1037" s="279" t="s">
        <v>1160</v>
      </c>
      <c r="C1037" s="294">
        <v>1943</v>
      </c>
      <c r="D1037" s="279">
        <f t="shared" si="47"/>
        <v>29</v>
      </c>
      <c r="E1037" s="279">
        <f t="shared" si="48"/>
        <v>10</v>
      </c>
      <c r="F1037" s="281" t="str">
        <f t="shared" ref="F1037:F1100" si="50">IF(D1037=(D1038-1),"",IF(AND(C1037="",C1036="",C1035=""),C1034/10000,(IF(AND(C1037="",C1036=""),C1035/10000,IF(C1037="",C1036/10000,C1037/10000)))))</f>
        <v/>
      </c>
      <c r="G1037" s="282"/>
      <c r="H1037" s="280"/>
      <c r="I1037" s="280"/>
      <c r="J1037" s="280"/>
    </row>
    <row r="1038" spans="1:10" ht="14.4" x14ac:dyDescent="0.3">
      <c r="A1038" s="290" t="str">
        <f t="shared" si="49"/>
        <v>10/2002</v>
      </c>
      <c r="B1038" s="279" t="s">
        <v>1161</v>
      </c>
      <c r="C1038" s="294">
        <v>1819</v>
      </c>
      <c r="D1038" s="279">
        <f t="shared" si="47"/>
        <v>30</v>
      </c>
      <c r="E1038" s="279">
        <f t="shared" si="48"/>
        <v>10</v>
      </c>
      <c r="F1038" s="281" t="str">
        <f t="shared" si="50"/>
        <v/>
      </c>
      <c r="G1038" s="282"/>
      <c r="H1038" s="280"/>
      <c r="I1038" s="280"/>
      <c r="J1038" s="280"/>
    </row>
    <row r="1039" spans="1:10" ht="14.4" x14ac:dyDescent="0.3">
      <c r="A1039" s="290" t="str">
        <f t="shared" si="49"/>
        <v>10/2002</v>
      </c>
      <c r="B1039" s="279" t="s">
        <v>1162</v>
      </c>
      <c r="C1039" s="294">
        <v>1742</v>
      </c>
      <c r="D1039" s="279">
        <f t="shared" si="47"/>
        <v>31</v>
      </c>
      <c r="E1039" s="279">
        <f t="shared" si="48"/>
        <v>10</v>
      </c>
      <c r="F1039" s="281">
        <f t="shared" si="50"/>
        <v>0.17419999999999999</v>
      </c>
      <c r="G1039" s="282"/>
      <c r="H1039" s="280"/>
      <c r="I1039" s="280"/>
      <c r="J1039" s="280"/>
    </row>
    <row r="1040" spans="1:10" ht="14.4" x14ac:dyDescent="0.3">
      <c r="A1040" s="290" t="str">
        <f t="shared" si="49"/>
        <v>11/2002</v>
      </c>
      <c r="B1040" s="279" t="s">
        <v>1163</v>
      </c>
      <c r="C1040" s="294">
        <v>1701</v>
      </c>
      <c r="D1040" s="279">
        <f t="shared" si="47"/>
        <v>1</v>
      </c>
      <c r="E1040" s="279">
        <f t="shared" si="48"/>
        <v>11</v>
      </c>
      <c r="F1040" s="281" t="str">
        <f t="shared" si="50"/>
        <v/>
      </c>
      <c r="G1040" s="282"/>
      <c r="H1040" s="280"/>
      <c r="I1040" s="280"/>
      <c r="J1040" s="280"/>
    </row>
    <row r="1041" spans="1:10" ht="14.4" x14ac:dyDescent="0.3">
      <c r="A1041" s="290" t="str">
        <f t="shared" si="49"/>
        <v>11/2002</v>
      </c>
      <c r="B1041" s="279" t="s">
        <v>1164</v>
      </c>
      <c r="C1041" s="294"/>
      <c r="D1041" s="279">
        <f t="shared" si="47"/>
        <v>2</v>
      </c>
      <c r="E1041" s="279">
        <f t="shared" si="48"/>
        <v>11</v>
      </c>
      <c r="F1041" s="281" t="str">
        <f t="shared" si="50"/>
        <v/>
      </c>
      <c r="G1041" s="282"/>
      <c r="H1041" s="280"/>
      <c r="I1041" s="280"/>
      <c r="J1041" s="280"/>
    </row>
    <row r="1042" spans="1:10" ht="14.4" x14ac:dyDescent="0.3">
      <c r="A1042" s="290" t="str">
        <f t="shared" si="49"/>
        <v>11/2002</v>
      </c>
      <c r="B1042" s="279" t="s">
        <v>1165</v>
      </c>
      <c r="C1042" s="294"/>
      <c r="D1042" s="279">
        <f t="shared" si="47"/>
        <v>3</v>
      </c>
      <c r="E1042" s="279">
        <f t="shared" si="48"/>
        <v>11</v>
      </c>
      <c r="F1042" s="281" t="str">
        <f t="shared" si="50"/>
        <v/>
      </c>
      <c r="G1042" s="282"/>
      <c r="H1042" s="280"/>
      <c r="I1042" s="280"/>
      <c r="J1042" s="280"/>
    </row>
    <row r="1043" spans="1:10" ht="14.4" x14ac:dyDescent="0.3">
      <c r="A1043" s="290" t="str">
        <f t="shared" si="49"/>
        <v>11/2002</v>
      </c>
      <c r="B1043" s="279" t="s">
        <v>1166</v>
      </c>
      <c r="C1043" s="294">
        <v>1723</v>
      </c>
      <c r="D1043" s="279">
        <f t="shared" si="47"/>
        <v>4</v>
      </c>
      <c r="E1043" s="279">
        <f t="shared" si="48"/>
        <v>11</v>
      </c>
      <c r="F1043" s="281" t="str">
        <f t="shared" si="50"/>
        <v/>
      </c>
      <c r="G1043" s="282"/>
      <c r="H1043" s="280"/>
      <c r="I1043" s="280"/>
      <c r="J1043" s="280"/>
    </row>
    <row r="1044" spans="1:10" ht="14.4" x14ac:dyDescent="0.3">
      <c r="A1044" s="290" t="str">
        <f t="shared" si="49"/>
        <v>11/2002</v>
      </c>
      <c r="B1044" s="279" t="s">
        <v>1167</v>
      </c>
      <c r="C1044" s="294">
        <v>1750</v>
      </c>
      <c r="D1044" s="279">
        <f t="shared" si="47"/>
        <v>5</v>
      </c>
      <c r="E1044" s="279">
        <f t="shared" si="48"/>
        <v>11</v>
      </c>
      <c r="F1044" s="281" t="str">
        <f t="shared" si="50"/>
        <v/>
      </c>
      <c r="G1044" s="282"/>
      <c r="H1044" s="280"/>
      <c r="I1044" s="280"/>
      <c r="J1044" s="280"/>
    </row>
    <row r="1045" spans="1:10" ht="14.4" x14ac:dyDescent="0.3">
      <c r="A1045" s="290" t="str">
        <f t="shared" si="49"/>
        <v>11/2002</v>
      </c>
      <c r="B1045" s="279" t="s">
        <v>1168</v>
      </c>
      <c r="C1045" s="294">
        <v>1844</v>
      </c>
      <c r="D1045" s="279">
        <f t="shared" si="47"/>
        <v>6</v>
      </c>
      <c r="E1045" s="279">
        <f t="shared" si="48"/>
        <v>11</v>
      </c>
      <c r="F1045" s="281" t="str">
        <f t="shared" si="50"/>
        <v/>
      </c>
      <c r="G1045" s="282"/>
      <c r="H1045" s="280"/>
      <c r="I1045" s="280"/>
      <c r="J1045" s="280"/>
    </row>
    <row r="1046" spans="1:10" ht="14.4" x14ac:dyDescent="0.3">
      <c r="A1046" s="290" t="str">
        <f t="shared" si="49"/>
        <v>11/2002</v>
      </c>
      <c r="B1046" s="279" t="s">
        <v>1169</v>
      </c>
      <c r="C1046" s="294">
        <v>1778</v>
      </c>
      <c r="D1046" s="279">
        <f t="shared" si="47"/>
        <v>7</v>
      </c>
      <c r="E1046" s="279">
        <f t="shared" si="48"/>
        <v>11</v>
      </c>
      <c r="F1046" s="281" t="str">
        <f t="shared" si="50"/>
        <v/>
      </c>
      <c r="G1046" s="282"/>
      <c r="H1046" s="280"/>
      <c r="I1046" s="280"/>
      <c r="J1046" s="280"/>
    </row>
    <row r="1047" spans="1:10" ht="14.4" x14ac:dyDescent="0.3">
      <c r="A1047" s="290" t="str">
        <f t="shared" si="49"/>
        <v>11/2002</v>
      </c>
      <c r="B1047" s="279" t="s">
        <v>1170</v>
      </c>
      <c r="C1047" s="294">
        <v>1744</v>
      </c>
      <c r="D1047" s="279">
        <f t="shared" si="47"/>
        <v>8</v>
      </c>
      <c r="E1047" s="279">
        <f t="shared" si="48"/>
        <v>11</v>
      </c>
      <c r="F1047" s="281" t="str">
        <f t="shared" si="50"/>
        <v/>
      </c>
      <c r="G1047" s="282"/>
      <c r="H1047" s="280"/>
      <c r="I1047" s="280"/>
      <c r="J1047" s="280"/>
    </row>
    <row r="1048" spans="1:10" ht="14.4" x14ac:dyDescent="0.3">
      <c r="A1048" s="290" t="str">
        <f t="shared" si="49"/>
        <v>11/2002</v>
      </c>
      <c r="B1048" s="279" t="s">
        <v>1171</v>
      </c>
      <c r="C1048" s="294"/>
      <c r="D1048" s="279">
        <f t="shared" si="47"/>
        <v>9</v>
      </c>
      <c r="E1048" s="279">
        <f t="shared" si="48"/>
        <v>11</v>
      </c>
      <c r="F1048" s="281" t="str">
        <f t="shared" si="50"/>
        <v/>
      </c>
      <c r="G1048" s="282"/>
      <c r="H1048" s="280"/>
      <c r="I1048" s="280"/>
      <c r="J1048" s="280"/>
    </row>
    <row r="1049" spans="1:10" ht="14.4" x14ac:dyDescent="0.3">
      <c r="A1049" s="290" t="str">
        <f t="shared" si="49"/>
        <v>11/2002</v>
      </c>
      <c r="B1049" s="279" t="s">
        <v>1172</v>
      </c>
      <c r="C1049" s="294"/>
      <c r="D1049" s="279">
        <f t="shared" si="47"/>
        <v>10</v>
      </c>
      <c r="E1049" s="279">
        <f t="shared" si="48"/>
        <v>11</v>
      </c>
      <c r="F1049" s="281" t="str">
        <f t="shared" si="50"/>
        <v/>
      </c>
      <c r="G1049" s="282"/>
      <c r="H1049" s="280"/>
      <c r="I1049" s="280"/>
      <c r="J1049" s="280"/>
    </row>
    <row r="1050" spans="1:10" ht="14.4" x14ac:dyDescent="0.3">
      <c r="A1050" s="290" t="str">
        <f t="shared" si="49"/>
        <v>11/2002</v>
      </c>
      <c r="B1050" s="279" t="s">
        <v>1173</v>
      </c>
      <c r="C1050" s="294"/>
      <c r="D1050" s="279">
        <f t="shared" si="47"/>
        <v>11</v>
      </c>
      <c r="E1050" s="279">
        <f t="shared" si="48"/>
        <v>11</v>
      </c>
      <c r="F1050" s="281" t="str">
        <f t="shared" si="50"/>
        <v/>
      </c>
      <c r="G1050" s="282"/>
      <c r="H1050" s="280"/>
      <c r="I1050" s="280"/>
      <c r="J1050" s="280"/>
    </row>
    <row r="1051" spans="1:10" ht="14.4" x14ac:dyDescent="0.3">
      <c r="A1051" s="290" t="str">
        <f t="shared" si="49"/>
        <v>11/2002</v>
      </c>
      <c r="B1051" s="279" t="s">
        <v>1174</v>
      </c>
      <c r="C1051" s="294">
        <v>1804</v>
      </c>
      <c r="D1051" s="279">
        <f t="shared" si="47"/>
        <v>12</v>
      </c>
      <c r="E1051" s="279">
        <f t="shared" si="48"/>
        <v>11</v>
      </c>
      <c r="F1051" s="281" t="str">
        <f t="shared" si="50"/>
        <v/>
      </c>
      <c r="G1051" s="282"/>
      <c r="H1051" s="280"/>
      <c r="I1051" s="280"/>
      <c r="J1051" s="280"/>
    </row>
    <row r="1052" spans="1:10" ht="14.4" x14ac:dyDescent="0.3">
      <c r="A1052" s="290" t="str">
        <f t="shared" si="49"/>
        <v>11/2002</v>
      </c>
      <c r="B1052" s="279" t="s">
        <v>1175</v>
      </c>
      <c r="C1052" s="294">
        <v>1851</v>
      </c>
      <c r="D1052" s="279">
        <f t="shared" si="47"/>
        <v>13</v>
      </c>
      <c r="E1052" s="279">
        <f t="shared" si="48"/>
        <v>11</v>
      </c>
      <c r="F1052" s="281" t="str">
        <f t="shared" si="50"/>
        <v/>
      </c>
      <c r="G1052" s="282"/>
      <c r="H1052" s="280"/>
      <c r="I1052" s="280"/>
      <c r="J1052" s="280"/>
    </row>
    <row r="1053" spans="1:10" ht="14.4" x14ac:dyDescent="0.3">
      <c r="A1053" s="290" t="str">
        <f t="shared" si="49"/>
        <v>11/2002</v>
      </c>
      <c r="B1053" s="279" t="s">
        <v>1176</v>
      </c>
      <c r="C1053" s="294">
        <v>1773</v>
      </c>
      <c r="D1053" s="279">
        <f t="shared" si="47"/>
        <v>14</v>
      </c>
      <c r="E1053" s="279">
        <f t="shared" si="48"/>
        <v>11</v>
      </c>
      <c r="F1053" s="281" t="str">
        <f t="shared" si="50"/>
        <v/>
      </c>
      <c r="G1053" s="282"/>
      <c r="H1053" s="280"/>
      <c r="I1053" s="280"/>
      <c r="J1053" s="280"/>
    </row>
    <row r="1054" spans="1:10" ht="14.4" x14ac:dyDescent="0.3">
      <c r="A1054" s="290" t="str">
        <f t="shared" si="49"/>
        <v>11/2002</v>
      </c>
      <c r="B1054" s="279" t="s">
        <v>1177</v>
      </c>
      <c r="C1054" s="294">
        <v>1722</v>
      </c>
      <c r="D1054" s="279">
        <f t="shared" si="47"/>
        <v>15</v>
      </c>
      <c r="E1054" s="279">
        <f t="shared" si="48"/>
        <v>11</v>
      </c>
      <c r="F1054" s="281" t="str">
        <f t="shared" si="50"/>
        <v/>
      </c>
      <c r="G1054" s="282"/>
      <c r="H1054" s="280"/>
      <c r="I1054" s="280"/>
      <c r="J1054" s="280"/>
    </row>
    <row r="1055" spans="1:10" ht="14.4" x14ac:dyDescent="0.3">
      <c r="A1055" s="290" t="str">
        <f t="shared" si="49"/>
        <v>11/2002</v>
      </c>
      <c r="B1055" s="279" t="s">
        <v>1178</v>
      </c>
      <c r="C1055" s="294"/>
      <c r="D1055" s="279">
        <f t="shared" si="47"/>
        <v>16</v>
      </c>
      <c r="E1055" s="279">
        <f t="shared" si="48"/>
        <v>11</v>
      </c>
      <c r="F1055" s="281" t="str">
        <f t="shared" si="50"/>
        <v/>
      </c>
      <c r="G1055" s="282"/>
      <c r="H1055" s="280"/>
      <c r="I1055" s="280"/>
      <c r="J1055" s="280"/>
    </row>
    <row r="1056" spans="1:10" ht="14.4" x14ac:dyDescent="0.3">
      <c r="A1056" s="290" t="str">
        <f t="shared" si="49"/>
        <v>11/2002</v>
      </c>
      <c r="B1056" s="279" t="s">
        <v>1179</v>
      </c>
      <c r="C1056" s="294"/>
      <c r="D1056" s="279">
        <f t="shared" si="47"/>
        <v>17</v>
      </c>
      <c r="E1056" s="279">
        <f t="shared" si="48"/>
        <v>11</v>
      </c>
      <c r="F1056" s="281" t="str">
        <f t="shared" si="50"/>
        <v/>
      </c>
      <c r="G1056" s="282"/>
      <c r="H1056" s="280"/>
      <c r="I1056" s="280"/>
      <c r="J1056" s="280"/>
    </row>
    <row r="1057" spans="1:10" ht="14.4" x14ac:dyDescent="0.3">
      <c r="A1057" s="290" t="str">
        <f t="shared" si="49"/>
        <v>11/2002</v>
      </c>
      <c r="B1057" s="279" t="s">
        <v>1180</v>
      </c>
      <c r="C1057" s="294">
        <v>1662</v>
      </c>
      <c r="D1057" s="279">
        <f t="shared" si="47"/>
        <v>18</v>
      </c>
      <c r="E1057" s="279">
        <f t="shared" si="48"/>
        <v>11</v>
      </c>
      <c r="F1057" s="281" t="str">
        <f t="shared" si="50"/>
        <v/>
      </c>
      <c r="G1057" s="282"/>
      <c r="H1057" s="280"/>
      <c r="I1057" s="280"/>
      <c r="J1057" s="280"/>
    </row>
    <row r="1058" spans="1:10" ht="14.4" x14ac:dyDescent="0.3">
      <c r="A1058" s="290" t="str">
        <f t="shared" si="49"/>
        <v>11/2002</v>
      </c>
      <c r="B1058" s="279" t="s">
        <v>1181</v>
      </c>
      <c r="C1058" s="294">
        <v>1627</v>
      </c>
      <c r="D1058" s="279">
        <f t="shared" si="47"/>
        <v>19</v>
      </c>
      <c r="E1058" s="279">
        <f t="shared" si="48"/>
        <v>11</v>
      </c>
      <c r="F1058" s="281" t="str">
        <f t="shared" si="50"/>
        <v/>
      </c>
      <c r="G1058" s="282"/>
      <c r="H1058" s="280"/>
      <c r="I1058" s="280"/>
      <c r="J1058" s="280"/>
    </row>
    <row r="1059" spans="1:10" ht="14.4" x14ac:dyDescent="0.3">
      <c r="A1059" s="290" t="str">
        <f t="shared" si="49"/>
        <v>11/2002</v>
      </c>
      <c r="B1059" s="279" t="s">
        <v>1182</v>
      </c>
      <c r="C1059" s="294">
        <v>1601</v>
      </c>
      <c r="D1059" s="279">
        <f t="shared" si="47"/>
        <v>20</v>
      </c>
      <c r="E1059" s="279">
        <f t="shared" si="48"/>
        <v>11</v>
      </c>
      <c r="F1059" s="281" t="str">
        <f t="shared" si="50"/>
        <v/>
      </c>
      <c r="G1059" s="282"/>
      <c r="H1059" s="280"/>
      <c r="I1059" s="280"/>
      <c r="J1059" s="280"/>
    </row>
    <row r="1060" spans="1:10" ht="14.4" x14ac:dyDescent="0.3">
      <c r="A1060" s="290" t="str">
        <f t="shared" si="49"/>
        <v>11/2002</v>
      </c>
      <c r="B1060" s="279" t="s">
        <v>1183</v>
      </c>
      <c r="C1060" s="294">
        <v>1558</v>
      </c>
      <c r="D1060" s="279">
        <f t="shared" si="47"/>
        <v>21</v>
      </c>
      <c r="E1060" s="279">
        <f t="shared" si="48"/>
        <v>11</v>
      </c>
      <c r="F1060" s="281" t="str">
        <f t="shared" si="50"/>
        <v/>
      </c>
      <c r="G1060" s="282"/>
      <c r="H1060" s="280"/>
      <c r="I1060" s="280"/>
      <c r="J1060" s="280"/>
    </row>
    <row r="1061" spans="1:10" ht="14.4" x14ac:dyDescent="0.3">
      <c r="A1061" s="290" t="str">
        <f t="shared" si="49"/>
        <v>11/2002</v>
      </c>
      <c r="B1061" s="279" t="s">
        <v>1184</v>
      </c>
      <c r="C1061" s="294">
        <v>1574</v>
      </c>
      <c r="D1061" s="279">
        <f t="shared" si="47"/>
        <v>22</v>
      </c>
      <c r="E1061" s="279">
        <f t="shared" si="48"/>
        <v>11</v>
      </c>
      <c r="F1061" s="281" t="str">
        <f t="shared" si="50"/>
        <v/>
      </c>
      <c r="G1061" s="282"/>
      <c r="H1061" s="280"/>
      <c r="I1061" s="280"/>
      <c r="J1061" s="280"/>
    </row>
    <row r="1062" spans="1:10" ht="14.4" x14ac:dyDescent="0.3">
      <c r="A1062" s="290" t="str">
        <f t="shared" si="49"/>
        <v>11/2002</v>
      </c>
      <c r="B1062" s="279" t="s">
        <v>1185</v>
      </c>
      <c r="C1062" s="294"/>
      <c r="D1062" s="279">
        <f t="shared" si="47"/>
        <v>23</v>
      </c>
      <c r="E1062" s="279">
        <f t="shared" si="48"/>
        <v>11</v>
      </c>
      <c r="F1062" s="281" t="str">
        <f t="shared" si="50"/>
        <v/>
      </c>
      <c r="G1062" s="282"/>
      <c r="H1062" s="280"/>
      <c r="I1062" s="280"/>
      <c r="J1062" s="280"/>
    </row>
    <row r="1063" spans="1:10" ht="14.4" x14ac:dyDescent="0.3">
      <c r="A1063" s="290" t="str">
        <f t="shared" si="49"/>
        <v>11/2002</v>
      </c>
      <c r="B1063" s="279" t="s">
        <v>1186</v>
      </c>
      <c r="C1063" s="294"/>
      <c r="D1063" s="279">
        <f t="shared" si="47"/>
        <v>24</v>
      </c>
      <c r="E1063" s="279">
        <f t="shared" si="48"/>
        <v>11</v>
      </c>
      <c r="F1063" s="281" t="str">
        <f t="shared" si="50"/>
        <v/>
      </c>
      <c r="G1063" s="282"/>
      <c r="H1063" s="280"/>
      <c r="I1063" s="280"/>
      <c r="J1063" s="280"/>
    </row>
    <row r="1064" spans="1:10" ht="14.4" x14ac:dyDescent="0.3">
      <c r="A1064" s="290" t="str">
        <f t="shared" si="49"/>
        <v>11/2002</v>
      </c>
      <c r="B1064" s="279" t="s">
        <v>1187</v>
      </c>
      <c r="C1064" s="294">
        <v>1614</v>
      </c>
      <c r="D1064" s="279">
        <f t="shared" si="47"/>
        <v>25</v>
      </c>
      <c r="E1064" s="279">
        <f t="shared" si="48"/>
        <v>11</v>
      </c>
      <c r="F1064" s="281" t="str">
        <f t="shared" si="50"/>
        <v/>
      </c>
      <c r="G1064" s="282"/>
      <c r="H1064" s="280"/>
      <c r="I1064" s="280"/>
      <c r="J1064" s="280"/>
    </row>
    <row r="1065" spans="1:10" ht="14.4" x14ac:dyDescent="0.3">
      <c r="A1065" s="290" t="str">
        <f t="shared" si="49"/>
        <v>11/2002</v>
      </c>
      <c r="B1065" s="279" t="s">
        <v>1188</v>
      </c>
      <c r="C1065" s="294">
        <v>1662</v>
      </c>
      <c r="D1065" s="279">
        <f t="shared" si="47"/>
        <v>26</v>
      </c>
      <c r="E1065" s="279">
        <f t="shared" si="48"/>
        <v>11</v>
      </c>
      <c r="F1065" s="281" t="str">
        <f t="shared" si="50"/>
        <v/>
      </c>
      <c r="G1065" s="282"/>
      <c r="H1065" s="280"/>
      <c r="I1065" s="280"/>
      <c r="J1065" s="280"/>
    </row>
    <row r="1066" spans="1:10" ht="14.4" x14ac:dyDescent="0.3">
      <c r="A1066" s="290" t="str">
        <f t="shared" si="49"/>
        <v>11/2002</v>
      </c>
      <c r="B1066" s="279" t="s">
        <v>1189</v>
      </c>
      <c r="C1066" s="294">
        <v>1647</v>
      </c>
      <c r="D1066" s="279">
        <f t="shared" si="47"/>
        <v>27</v>
      </c>
      <c r="E1066" s="279">
        <f t="shared" si="48"/>
        <v>11</v>
      </c>
      <c r="F1066" s="281" t="str">
        <f t="shared" si="50"/>
        <v/>
      </c>
      <c r="G1066" s="282"/>
      <c r="H1066" s="280"/>
      <c r="I1066" s="280"/>
      <c r="J1066" s="280"/>
    </row>
    <row r="1067" spans="1:10" ht="14.4" x14ac:dyDescent="0.3">
      <c r="A1067" s="290" t="str">
        <f t="shared" si="49"/>
        <v>11/2002</v>
      </c>
      <c r="B1067" s="279" t="s">
        <v>1190</v>
      </c>
      <c r="C1067" s="294"/>
      <c r="D1067" s="279">
        <f t="shared" si="47"/>
        <v>28</v>
      </c>
      <c r="E1067" s="279">
        <f t="shared" si="48"/>
        <v>11</v>
      </c>
      <c r="F1067" s="281" t="str">
        <f t="shared" si="50"/>
        <v/>
      </c>
      <c r="G1067" s="282"/>
      <c r="H1067" s="280"/>
      <c r="I1067" s="280"/>
      <c r="J1067" s="280"/>
    </row>
    <row r="1068" spans="1:10" ht="14.4" x14ac:dyDescent="0.3">
      <c r="A1068" s="290" t="str">
        <f t="shared" si="49"/>
        <v>11/2002</v>
      </c>
      <c r="B1068" s="279" t="s">
        <v>1191</v>
      </c>
      <c r="C1068" s="294">
        <v>1606</v>
      </c>
      <c r="D1068" s="279">
        <f t="shared" si="47"/>
        <v>29</v>
      </c>
      <c r="E1068" s="279">
        <f t="shared" si="48"/>
        <v>11</v>
      </c>
      <c r="F1068" s="281" t="str">
        <f t="shared" si="50"/>
        <v/>
      </c>
      <c r="G1068" s="282"/>
      <c r="H1068" s="280"/>
      <c r="I1068" s="280"/>
      <c r="J1068" s="280"/>
    </row>
    <row r="1069" spans="1:10" ht="14.4" x14ac:dyDescent="0.3">
      <c r="A1069" s="290" t="str">
        <f t="shared" si="49"/>
        <v>11/2002</v>
      </c>
      <c r="B1069" s="279" t="s">
        <v>1192</v>
      </c>
      <c r="C1069" s="294"/>
      <c r="D1069" s="279">
        <f t="shared" si="47"/>
        <v>30</v>
      </c>
      <c r="E1069" s="279">
        <f t="shared" si="48"/>
        <v>11</v>
      </c>
      <c r="F1069" s="281">
        <f t="shared" si="50"/>
        <v>0.16059999999999999</v>
      </c>
      <c r="G1069" s="282"/>
      <c r="H1069" s="280"/>
      <c r="I1069" s="280"/>
      <c r="J1069" s="280"/>
    </row>
    <row r="1070" spans="1:10" ht="14.4" x14ac:dyDescent="0.3">
      <c r="A1070" s="290" t="str">
        <f t="shared" si="49"/>
        <v>12/2002</v>
      </c>
      <c r="B1070" s="279" t="s">
        <v>1193</v>
      </c>
      <c r="C1070" s="294"/>
      <c r="D1070" s="279">
        <f t="shared" si="47"/>
        <v>1</v>
      </c>
      <c r="E1070" s="279">
        <f t="shared" si="48"/>
        <v>12</v>
      </c>
      <c r="F1070" s="281" t="str">
        <f t="shared" si="50"/>
        <v/>
      </c>
      <c r="G1070" s="282"/>
      <c r="H1070" s="280"/>
      <c r="I1070" s="280"/>
      <c r="J1070" s="280"/>
    </row>
    <row r="1071" spans="1:10" ht="14.4" x14ac:dyDescent="0.3">
      <c r="A1071" s="290" t="str">
        <f t="shared" si="49"/>
        <v>12/2002</v>
      </c>
      <c r="B1071" s="279" t="s">
        <v>1194</v>
      </c>
      <c r="C1071" s="294">
        <v>1528</v>
      </c>
      <c r="D1071" s="279">
        <f t="shared" si="47"/>
        <v>2</v>
      </c>
      <c r="E1071" s="279">
        <f t="shared" si="48"/>
        <v>12</v>
      </c>
      <c r="F1071" s="281" t="str">
        <f t="shared" si="50"/>
        <v/>
      </c>
      <c r="G1071" s="282"/>
      <c r="H1071" s="280"/>
      <c r="I1071" s="280"/>
      <c r="J1071" s="280"/>
    </row>
    <row r="1072" spans="1:10" ht="14.4" x14ac:dyDescent="0.3">
      <c r="A1072" s="290" t="str">
        <f t="shared" si="49"/>
        <v>12/2002</v>
      </c>
      <c r="B1072" s="279" t="s">
        <v>1195</v>
      </c>
      <c r="C1072" s="294">
        <v>1550</v>
      </c>
      <c r="D1072" s="279">
        <f t="shared" si="47"/>
        <v>3</v>
      </c>
      <c r="E1072" s="279">
        <f t="shared" si="48"/>
        <v>12</v>
      </c>
      <c r="F1072" s="281" t="str">
        <f t="shared" si="50"/>
        <v/>
      </c>
      <c r="G1072" s="282"/>
      <c r="H1072" s="280"/>
      <c r="I1072" s="280"/>
      <c r="J1072" s="280"/>
    </row>
    <row r="1073" spans="1:10" ht="14.4" x14ac:dyDescent="0.3">
      <c r="A1073" s="290" t="str">
        <f t="shared" si="49"/>
        <v>12/2002</v>
      </c>
      <c r="B1073" s="279" t="s">
        <v>1196</v>
      </c>
      <c r="C1073" s="294">
        <v>1615</v>
      </c>
      <c r="D1073" s="279">
        <f t="shared" si="47"/>
        <v>4</v>
      </c>
      <c r="E1073" s="279">
        <f t="shared" si="48"/>
        <v>12</v>
      </c>
      <c r="F1073" s="281" t="str">
        <f t="shared" si="50"/>
        <v/>
      </c>
      <c r="G1073" s="282"/>
      <c r="H1073" s="280"/>
      <c r="I1073" s="280"/>
      <c r="J1073" s="280"/>
    </row>
    <row r="1074" spans="1:10" ht="14.4" x14ac:dyDescent="0.3">
      <c r="A1074" s="290" t="str">
        <f t="shared" si="49"/>
        <v>12/2002</v>
      </c>
      <c r="B1074" s="279" t="s">
        <v>1197</v>
      </c>
      <c r="C1074" s="294">
        <v>1715</v>
      </c>
      <c r="D1074" s="279">
        <f t="shared" si="47"/>
        <v>5</v>
      </c>
      <c r="E1074" s="279">
        <f t="shared" si="48"/>
        <v>12</v>
      </c>
      <c r="F1074" s="281" t="str">
        <f t="shared" si="50"/>
        <v/>
      </c>
      <c r="G1074" s="282"/>
      <c r="H1074" s="280"/>
      <c r="I1074" s="280"/>
      <c r="J1074" s="280"/>
    </row>
    <row r="1075" spans="1:10" ht="14.4" x14ac:dyDescent="0.3">
      <c r="A1075" s="290" t="str">
        <f t="shared" si="49"/>
        <v>12/2002</v>
      </c>
      <c r="B1075" s="279" t="s">
        <v>1198</v>
      </c>
      <c r="C1075" s="294">
        <v>1686</v>
      </c>
      <c r="D1075" s="279">
        <f t="shared" si="47"/>
        <v>6</v>
      </c>
      <c r="E1075" s="279">
        <f t="shared" si="48"/>
        <v>12</v>
      </c>
      <c r="F1075" s="281" t="str">
        <f t="shared" si="50"/>
        <v/>
      </c>
      <c r="G1075" s="282"/>
      <c r="H1075" s="280"/>
      <c r="I1075" s="280"/>
      <c r="J1075" s="280"/>
    </row>
    <row r="1076" spans="1:10" ht="14.4" x14ac:dyDescent="0.3">
      <c r="A1076" s="290" t="str">
        <f t="shared" si="49"/>
        <v>12/2002</v>
      </c>
      <c r="B1076" s="279" t="s">
        <v>1199</v>
      </c>
      <c r="C1076" s="294"/>
      <c r="D1076" s="279">
        <f t="shared" si="47"/>
        <v>7</v>
      </c>
      <c r="E1076" s="279">
        <f t="shared" si="48"/>
        <v>12</v>
      </c>
      <c r="F1076" s="281" t="str">
        <f t="shared" si="50"/>
        <v/>
      </c>
      <c r="G1076" s="282"/>
      <c r="H1076" s="280"/>
      <c r="I1076" s="280"/>
      <c r="J1076" s="280"/>
    </row>
    <row r="1077" spans="1:10" ht="14.4" x14ac:dyDescent="0.3">
      <c r="A1077" s="290" t="str">
        <f t="shared" si="49"/>
        <v>12/2002</v>
      </c>
      <c r="B1077" s="279" t="s">
        <v>1200</v>
      </c>
      <c r="C1077" s="294"/>
      <c r="D1077" s="279">
        <f t="shared" si="47"/>
        <v>8</v>
      </c>
      <c r="E1077" s="279">
        <f t="shared" si="48"/>
        <v>12</v>
      </c>
      <c r="F1077" s="281" t="str">
        <f t="shared" si="50"/>
        <v/>
      </c>
      <c r="G1077" s="282"/>
      <c r="H1077" s="280"/>
      <c r="I1077" s="280"/>
      <c r="J1077" s="280"/>
    </row>
    <row r="1078" spans="1:10" ht="14.4" x14ac:dyDescent="0.3">
      <c r="A1078" s="290" t="str">
        <f t="shared" si="49"/>
        <v>12/2002</v>
      </c>
      <c r="B1078" s="279" t="s">
        <v>1201</v>
      </c>
      <c r="C1078" s="294">
        <v>1662</v>
      </c>
      <c r="D1078" s="279">
        <f t="shared" si="47"/>
        <v>9</v>
      </c>
      <c r="E1078" s="279">
        <f t="shared" si="48"/>
        <v>12</v>
      </c>
      <c r="F1078" s="281" t="str">
        <f t="shared" si="50"/>
        <v/>
      </c>
      <c r="G1078" s="282"/>
      <c r="H1078" s="280"/>
      <c r="I1078" s="280"/>
      <c r="J1078" s="280"/>
    </row>
    <row r="1079" spans="1:10" ht="14.4" x14ac:dyDescent="0.3">
      <c r="A1079" s="290" t="str">
        <f t="shared" si="49"/>
        <v>12/2002</v>
      </c>
      <c r="B1079" s="279" t="s">
        <v>1202</v>
      </c>
      <c r="C1079" s="294">
        <v>1667</v>
      </c>
      <c r="D1079" s="279">
        <f t="shared" si="47"/>
        <v>10</v>
      </c>
      <c r="E1079" s="279">
        <f t="shared" si="48"/>
        <v>12</v>
      </c>
      <c r="F1079" s="281" t="str">
        <f t="shared" si="50"/>
        <v/>
      </c>
      <c r="G1079" s="282"/>
      <c r="H1079" s="280"/>
      <c r="I1079" s="280"/>
      <c r="J1079" s="280"/>
    </row>
    <row r="1080" spans="1:10" ht="14.4" x14ac:dyDescent="0.3">
      <c r="A1080" s="290" t="str">
        <f t="shared" si="49"/>
        <v>12/2002</v>
      </c>
      <c r="B1080" s="279" t="s">
        <v>1203</v>
      </c>
      <c r="C1080" s="294">
        <v>1619</v>
      </c>
      <c r="D1080" s="279">
        <f t="shared" si="47"/>
        <v>11</v>
      </c>
      <c r="E1080" s="279">
        <f t="shared" si="48"/>
        <v>12</v>
      </c>
      <c r="F1080" s="281" t="str">
        <f t="shared" si="50"/>
        <v/>
      </c>
      <c r="G1080" s="282"/>
      <c r="H1080" s="280"/>
      <c r="I1080" s="280"/>
      <c r="J1080" s="280"/>
    </row>
    <row r="1081" spans="1:10" ht="14.4" x14ac:dyDescent="0.3">
      <c r="A1081" s="290" t="str">
        <f t="shared" si="49"/>
        <v>12/2002</v>
      </c>
      <c r="B1081" s="279" t="s">
        <v>1204</v>
      </c>
      <c r="C1081" s="294">
        <v>1584</v>
      </c>
      <c r="D1081" s="279">
        <f t="shared" si="47"/>
        <v>12</v>
      </c>
      <c r="E1081" s="279">
        <f t="shared" si="48"/>
        <v>12</v>
      </c>
      <c r="F1081" s="281" t="str">
        <f t="shared" si="50"/>
        <v/>
      </c>
      <c r="G1081" s="282"/>
      <c r="H1081" s="280"/>
      <c r="I1081" s="280"/>
      <c r="J1081" s="280"/>
    </row>
    <row r="1082" spans="1:10" ht="14.4" x14ac:dyDescent="0.3">
      <c r="A1082" s="290" t="str">
        <f t="shared" si="49"/>
        <v>12/2002</v>
      </c>
      <c r="B1082" s="279" t="s">
        <v>1205</v>
      </c>
      <c r="C1082" s="294">
        <v>1564</v>
      </c>
      <c r="D1082" s="279">
        <f t="shared" si="47"/>
        <v>13</v>
      </c>
      <c r="E1082" s="279">
        <f t="shared" si="48"/>
        <v>12</v>
      </c>
      <c r="F1082" s="281" t="str">
        <f t="shared" si="50"/>
        <v/>
      </c>
      <c r="G1082" s="282"/>
      <c r="H1082" s="280"/>
      <c r="I1082" s="280"/>
      <c r="J1082" s="280"/>
    </row>
    <row r="1083" spans="1:10" ht="14.4" x14ac:dyDescent="0.3">
      <c r="A1083" s="290" t="str">
        <f t="shared" si="49"/>
        <v>12/2002</v>
      </c>
      <c r="B1083" s="279" t="s">
        <v>1206</v>
      </c>
      <c r="C1083" s="294"/>
      <c r="D1083" s="279">
        <f t="shared" si="47"/>
        <v>14</v>
      </c>
      <c r="E1083" s="279">
        <f t="shared" si="48"/>
        <v>12</v>
      </c>
      <c r="F1083" s="281" t="str">
        <f t="shared" si="50"/>
        <v/>
      </c>
      <c r="G1083" s="282"/>
      <c r="H1083" s="280"/>
      <c r="I1083" s="280"/>
      <c r="J1083" s="280"/>
    </row>
    <row r="1084" spans="1:10" ht="14.4" x14ac:dyDescent="0.3">
      <c r="A1084" s="290" t="str">
        <f t="shared" si="49"/>
        <v>12/2002</v>
      </c>
      <c r="B1084" s="279" t="s">
        <v>1207</v>
      </c>
      <c r="C1084" s="294"/>
      <c r="D1084" s="279">
        <f t="shared" si="47"/>
        <v>15</v>
      </c>
      <c r="E1084" s="279">
        <f t="shared" si="48"/>
        <v>12</v>
      </c>
      <c r="F1084" s="281" t="str">
        <f t="shared" si="50"/>
        <v/>
      </c>
      <c r="G1084" s="282"/>
      <c r="H1084" s="280"/>
      <c r="I1084" s="280"/>
      <c r="J1084" s="280"/>
    </row>
    <row r="1085" spans="1:10" ht="14.4" x14ac:dyDescent="0.3">
      <c r="A1085" s="290" t="str">
        <f t="shared" si="49"/>
        <v>12/2002</v>
      </c>
      <c r="B1085" s="279" t="s">
        <v>1208</v>
      </c>
      <c r="C1085" s="294">
        <v>1497</v>
      </c>
      <c r="D1085" s="279">
        <f t="shared" si="47"/>
        <v>16</v>
      </c>
      <c r="E1085" s="279">
        <f t="shared" si="48"/>
        <v>12</v>
      </c>
      <c r="F1085" s="281" t="str">
        <f t="shared" si="50"/>
        <v/>
      </c>
      <c r="G1085" s="282"/>
      <c r="H1085" s="280"/>
      <c r="I1085" s="280"/>
      <c r="J1085" s="280"/>
    </row>
    <row r="1086" spans="1:10" ht="14.4" x14ac:dyDescent="0.3">
      <c r="A1086" s="290" t="str">
        <f t="shared" si="49"/>
        <v>12/2002</v>
      </c>
      <c r="B1086" s="279" t="s">
        <v>1209</v>
      </c>
      <c r="C1086" s="294">
        <v>1509</v>
      </c>
      <c r="D1086" s="279">
        <f t="shared" si="47"/>
        <v>17</v>
      </c>
      <c r="E1086" s="279">
        <f t="shared" si="48"/>
        <v>12</v>
      </c>
      <c r="F1086" s="281" t="str">
        <f t="shared" si="50"/>
        <v/>
      </c>
      <c r="G1086" s="282"/>
      <c r="H1086" s="280"/>
      <c r="I1086" s="280"/>
      <c r="J1086" s="280"/>
    </row>
    <row r="1087" spans="1:10" ht="14.4" x14ac:dyDescent="0.3">
      <c r="A1087" s="290" t="str">
        <f t="shared" si="49"/>
        <v>12/2002</v>
      </c>
      <c r="B1087" s="279" t="s">
        <v>1210</v>
      </c>
      <c r="C1087" s="294">
        <v>1455</v>
      </c>
      <c r="D1087" s="279">
        <f t="shared" si="47"/>
        <v>18</v>
      </c>
      <c r="E1087" s="279">
        <f t="shared" si="48"/>
        <v>12</v>
      </c>
      <c r="F1087" s="281" t="str">
        <f t="shared" si="50"/>
        <v/>
      </c>
      <c r="G1087" s="282"/>
      <c r="H1087" s="280"/>
      <c r="I1087" s="280"/>
      <c r="J1087" s="280"/>
    </row>
    <row r="1088" spans="1:10" ht="14.4" x14ac:dyDescent="0.3">
      <c r="A1088" s="290" t="str">
        <f t="shared" si="49"/>
        <v>12/2002</v>
      </c>
      <c r="B1088" s="279" t="s">
        <v>1211</v>
      </c>
      <c r="C1088" s="294">
        <v>1425</v>
      </c>
      <c r="D1088" s="279">
        <f t="shared" si="47"/>
        <v>19</v>
      </c>
      <c r="E1088" s="279">
        <f t="shared" si="48"/>
        <v>12</v>
      </c>
      <c r="F1088" s="281" t="str">
        <f t="shared" si="50"/>
        <v/>
      </c>
      <c r="G1088" s="282"/>
      <c r="H1088" s="280"/>
      <c r="I1088" s="280"/>
      <c r="J1088" s="280"/>
    </row>
    <row r="1089" spans="1:10" ht="14.4" x14ac:dyDescent="0.3">
      <c r="A1089" s="290" t="str">
        <f t="shared" si="49"/>
        <v>12/2002</v>
      </c>
      <c r="B1089" s="279" t="s">
        <v>1212</v>
      </c>
      <c r="C1089" s="294">
        <v>1406</v>
      </c>
      <c r="D1089" s="279">
        <f t="shared" si="47"/>
        <v>20</v>
      </c>
      <c r="E1089" s="279">
        <f t="shared" si="48"/>
        <v>12</v>
      </c>
      <c r="F1089" s="281" t="str">
        <f t="shared" si="50"/>
        <v/>
      </c>
      <c r="G1089" s="282"/>
      <c r="H1089" s="280"/>
      <c r="I1089" s="280"/>
      <c r="J1089" s="280"/>
    </row>
    <row r="1090" spans="1:10" ht="14.4" x14ac:dyDescent="0.3">
      <c r="A1090" s="290" t="str">
        <f t="shared" si="49"/>
        <v>12/2002</v>
      </c>
      <c r="B1090" s="279" t="s">
        <v>1213</v>
      </c>
      <c r="C1090" s="294"/>
      <c r="D1090" s="279">
        <f t="shared" si="47"/>
        <v>21</v>
      </c>
      <c r="E1090" s="279">
        <f t="shared" si="48"/>
        <v>12</v>
      </c>
      <c r="F1090" s="281" t="str">
        <f t="shared" si="50"/>
        <v/>
      </c>
      <c r="G1090" s="282"/>
      <c r="H1090" s="280"/>
      <c r="I1090" s="280"/>
      <c r="J1090" s="280"/>
    </row>
    <row r="1091" spans="1:10" ht="14.4" x14ac:dyDescent="0.3">
      <c r="A1091" s="290" t="str">
        <f t="shared" si="49"/>
        <v>12/2002</v>
      </c>
      <c r="B1091" s="279" t="s">
        <v>1214</v>
      </c>
      <c r="C1091" s="294"/>
      <c r="D1091" s="279">
        <f t="shared" si="47"/>
        <v>22</v>
      </c>
      <c r="E1091" s="279">
        <f t="shared" si="48"/>
        <v>12</v>
      </c>
      <c r="F1091" s="281" t="str">
        <f t="shared" si="50"/>
        <v/>
      </c>
      <c r="G1091" s="282"/>
      <c r="H1091" s="280"/>
      <c r="I1091" s="280"/>
      <c r="J1091" s="280"/>
    </row>
    <row r="1092" spans="1:10" ht="14.4" x14ac:dyDescent="0.3">
      <c r="A1092" s="290" t="str">
        <f t="shared" si="49"/>
        <v>12/2002</v>
      </c>
      <c r="B1092" s="279" t="s">
        <v>1215</v>
      </c>
      <c r="C1092" s="294">
        <v>1400</v>
      </c>
      <c r="D1092" s="279">
        <f t="shared" si="47"/>
        <v>23</v>
      </c>
      <c r="E1092" s="279">
        <f t="shared" si="48"/>
        <v>12</v>
      </c>
      <c r="F1092" s="281" t="str">
        <f t="shared" si="50"/>
        <v/>
      </c>
      <c r="G1092" s="282"/>
      <c r="H1092" s="280"/>
      <c r="I1092" s="280"/>
      <c r="J1092" s="280"/>
    </row>
    <row r="1093" spans="1:10" ht="14.4" x14ac:dyDescent="0.3">
      <c r="A1093" s="290" t="str">
        <f t="shared" si="49"/>
        <v>12/2002</v>
      </c>
      <c r="B1093" s="279" t="s">
        <v>1216</v>
      </c>
      <c r="C1093" s="294">
        <v>1409</v>
      </c>
      <c r="D1093" s="279">
        <f t="shared" si="47"/>
        <v>24</v>
      </c>
      <c r="E1093" s="279">
        <f t="shared" si="48"/>
        <v>12</v>
      </c>
      <c r="F1093" s="281" t="str">
        <f t="shared" si="50"/>
        <v/>
      </c>
      <c r="G1093" s="282"/>
      <c r="H1093" s="280"/>
      <c r="I1093" s="280"/>
      <c r="J1093" s="280"/>
    </row>
    <row r="1094" spans="1:10" ht="14.4" x14ac:dyDescent="0.3">
      <c r="A1094" s="290" t="str">
        <f t="shared" ref="A1094:A1157" si="51">CONCATENATE(MONTH(B1094),"/",YEAR(B1094))</f>
        <v>12/2002</v>
      </c>
      <c r="B1094" s="279" t="s">
        <v>1217</v>
      </c>
      <c r="C1094" s="294"/>
      <c r="D1094" s="279">
        <f t="shared" si="47"/>
        <v>25</v>
      </c>
      <c r="E1094" s="279">
        <f t="shared" si="48"/>
        <v>12</v>
      </c>
      <c r="F1094" s="281" t="str">
        <f t="shared" si="50"/>
        <v/>
      </c>
      <c r="G1094" s="282"/>
      <c r="H1094" s="280"/>
      <c r="I1094" s="280"/>
      <c r="J1094" s="280"/>
    </row>
    <row r="1095" spans="1:10" ht="14.4" x14ac:dyDescent="0.3">
      <c r="A1095" s="290" t="str">
        <f t="shared" si="51"/>
        <v>12/2002</v>
      </c>
      <c r="B1095" s="279" t="s">
        <v>1218</v>
      </c>
      <c r="C1095" s="294">
        <v>1418</v>
      </c>
      <c r="D1095" s="279">
        <f t="shared" si="47"/>
        <v>26</v>
      </c>
      <c r="E1095" s="279">
        <f t="shared" si="48"/>
        <v>12</v>
      </c>
      <c r="F1095" s="281" t="str">
        <f t="shared" si="50"/>
        <v/>
      </c>
      <c r="G1095" s="282"/>
      <c r="H1095" s="280"/>
      <c r="I1095" s="280"/>
      <c r="J1095" s="280"/>
    </row>
    <row r="1096" spans="1:10" ht="14.4" x14ac:dyDescent="0.3">
      <c r="A1096" s="290" t="str">
        <f t="shared" si="51"/>
        <v>12/2002</v>
      </c>
      <c r="B1096" s="279" t="s">
        <v>1219</v>
      </c>
      <c r="C1096" s="294">
        <v>1423</v>
      </c>
      <c r="D1096" s="279">
        <f t="shared" si="47"/>
        <v>27</v>
      </c>
      <c r="E1096" s="279">
        <f t="shared" si="48"/>
        <v>12</v>
      </c>
      <c r="F1096" s="281" t="str">
        <f t="shared" si="50"/>
        <v/>
      </c>
      <c r="G1096" s="282"/>
      <c r="H1096" s="280"/>
      <c r="I1096" s="280"/>
      <c r="J1096" s="280"/>
    </row>
    <row r="1097" spans="1:10" ht="14.4" x14ac:dyDescent="0.3">
      <c r="A1097" s="290" t="str">
        <f t="shared" si="51"/>
        <v>12/2002</v>
      </c>
      <c r="B1097" s="279" t="s">
        <v>1220</v>
      </c>
      <c r="C1097" s="294"/>
      <c r="D1097" s="279">
        <f t="shared" si="47"/>
        <v>28</v>
      </c>
      <c r="E1097" s="279">
        <f t="shared" si="48"/>
        <v>12</v>
      </c>
      <c r="F1097" s="281" t="str">
        <f t="shared" si="50"/>
        <v/>
      </c>
      <c r="G1097" s="282"/>
      <c r="H1097" s="280"/>
      <c r="I1097" s="280"/>
      <c r="J1097" s="280"/>
    </row>
    <row r="1098" spans="1:10" ht="14.4" x14ac:dyDescent="0.3">
      <c r="A1098" s="290" t="str">
        <f t="shared" si="51"/>
        <v>12/2002</v>
      </c>
      <c r="B1098" s="279" t="s">
        <v>1221</v>
      </c>
      <c r="C1098" s="294"/>
      <c r="D1098" s="279">
        <f t="shared" si="47"/>
        <v>29</v>
      </c>
      <c r="E1098" s="279">
        <f t="shared" si="48"/>
        <v>12</v>
      </c>
      <c r="F1098" s="281" t="str">
        <f t="shared" si="50"/>
        <v/>
      </c>
      <c r="G1098" s="282"/>
      <c r="H1098" s="280"/>
      <c r="I1098" s="280"/>
      <c r="J1098" s="280"/>
    </row>
    <row r="1099" spans="1:10" ht="14.4" x14ac:dyDescent="0.3">
      <c r="A1099" s="290" t="str">
        <f t="shared" si="51"/>
        <v>12/2002</v>
      </c>
      <c r="B1099" s="279" t="s">
        <v>1222</v>
      </c>
      <c r="C1099" s="294">
        <v>1447</v>
      </c>
      <c r="D1099" s="279">
        <f t="shared" si="47"/>
        <v>30</v>
      </c>
      <c r="E1099" s="279">
        <f t="shared" si="48"/>
        <v>12</v>
      </c>
      <c r="F1099" s="281" t="str">
        <f t="shared" si="50"/>
        <v/>
      </c>
      <c r="G1099" s="282"/>
      <c r="H1099" s="280"/>
      <c r="I1099" s="280"/>
      <c r="J1099" s="280"/>
    </row>
    <row r="1100" spans="1:10" ht="14.4" x14ac:dyDescent="0.3">
      <c r="A1100" s="290" t="str">
        <f t="shared" si="51"/>
        <v>12/2002</v>
      </c>
      <c r="B1100" s="279" t="s">
        <v>1223</v>
      </c>
      <c r="C1100" s="294">
        <v>1446</v>
      </c>
      <c r="D1100" s="279">
        <f t="shared" si="47"/>
        <v>31</v>
      </c>
      <c r="E1100" s="279">
        <f t="shared" si="48"/>
        <v>12</v>
      </c>
      <c r="F1100" s="281">
        <f t="shared" si="50"/>
        <v>0.14460000000000001</v>
      </c>
      <c r="G1100" s="282"/>
      <c r="H1100" s="280"/>
      <c r="I1100" s="280"/>
      <c r="J1100" s="280"/>
    </row>
    <row r="1101" spans="1:10" ht="14.4" x14ac:dyDescent="0.3">
      <c r="A1101" s="290" t="str">
        <f t="shared" si="51"/>
        <v>1/2003</v>
      </c>
      <c r="B1101" s="279" t="s">
        <v>1224</v>
      </c>
      <c r="C1101" s="294"/>
      <c r="D1101" s="279">
        <f t="shared" si="47"/>
        <v>1</v>
      </c>
      <c r="E1101" s="279">
        <f t="shared" si="48"/>
        <v>1</v>
      </c>
      <c r="F1101" s="281" t="str">
        <f t="shared" ref="F1101:F1164" si="52">IF(D1101=(D1102-1),"",IF(AND(C1101="",C1100="",C1099=""),C1098/10000,(IF(AND(C1101="",C1100=""),C1099/10000,IF(C1101="",C1100/10000,C1101/10000)))))</f>
        <v/>
      </c>
      <c r="G1101" s="282"/>
      <c r="H1101" s="280"/>
      <c r="I1101" s="280"/>
      <c r="J1101" s="280"/>
    </row>
    <row r="1102" spans="1:10" ht="14.4" x14ac:dyDescent="0.3">
      <c r="A1102" s="290" t="str">
        <f t="shared" si="51"/>
        <v>1/2003</v>
      </c>
      <c r="B1102" s="279" t="s">
        <v>1225</v>
      </c>
      <c r="C1102" s="294">
        <v>1387</v>
      </c>
      <c r="D1102" s="279">
        <f t="shared" si="47"/>
        <v>2</v>
      </c>
      <c r="E1102" s="279">
        <f t="shared" si="48"/>
        <v>1</v>
      </c>
      <c r="F1102" s="281" t="str">
        <f t="shared" si="52"/>
        <v/>
      </c>
      <c r="G1102" s="282"/>
      <c r="H1102" s="280"/>
      <c r="I1102" s="280"/>
      <c r="J1102" s="280"/>
    </row>
    <row r="1103" spans="1:10" ht="14.4" x14ac:dyDescent="0.3">
      <c r="A1103" s="290" t="str">
        <f t="shared" si="51"/>
        <v>1/2003</v>
      </c>
      <c r="B1103" s="279" t="s">
        <v>1226</v>
      </c>
      <c r="C1103" s="294">
        <v>1341</v>
      </c>
      <c r="D1103" s="279">
        <f t="shared" si="47"/>
        <v>3</v>
      </c>
      <c r="E1103" s="279">
        <f t="shared" si="48"/>
        <v>1</v>
      </c>
      <c r="F1103" s="281" t="str">
        <f t="shared" si="52"/>
        <v/>
      </c>
      <c r="G1103" s="282"/>
      <c r="H1103" s="280"/>
      <c r="I1103" s="280"/>
      <c r="J1103" s="280"/>
    </row>
    <row r="1104" spans="1:10" ht="14.4" x14ac:dyDescent="0.3">
      <c r="A1104" s="290" t="str">
        <f t="shared" si="51"/>
        <v>1/2003</v>
      </c>
      <c r="B1104" s="279" t="s">
        <v>1227</v>
      </c>
      <c r="C1104" s="294"/>
      <c r="D1104" s="279">
        <f t="shared" si="47"/>
        <v>4</v>
      </c>
      <c r="E1104" s="279">
        <f t="shared" si="48"/>
        <v>1</v>
      </c>
      <c r="F1104" s="281" t="str">
        <f t="shared" si="52"/>
        <v/>
      </c>
      <c r="G1104" s="282"/>
      <c r="H1104" s="280"/>
      <c r="I1104" s="280"/>
      <c r="J1104" s="280"/>
    </row>
    <row r="1105" spans="1:10" ht="14.4" x14ac:dyDescent="0.3">
      <c r="A1105" s="290" t="str">
        <f t="shared" si="51"/>
        <v>1/2003</v>
      </c>
      <c r="B1105" s="279" t="s">
        <v>1228</v>
      </c>
      <c r="C1105" s="294"/>
      <c r="D1105" s="279">
        <f t="shared" si="47"/>
        <v>5</v>
      </c>
      <c r="E1105" s="279">
        <f t="shared" si="48"/>
        <v>1</v>
      </c>
      <c r="F1105" s="281" t="str">
        <f t="shared" si="52"/>
        <v/>
      </c>
      <c r="G1105" s="282"/>
      <c r="H1105" s="280"/>
      <c r="I1105" s="280"/>
      <c r="J1105" s="280"/>
    </row>
    <row r="1106" spans="1:10" ht="14.4" x14ac:dyDescent="0.3">
      <c r="A1106" s="290" t="str">
        <f t="shared" si="51"/>
        <v>1/2003</v>
      </c>
      <c r="B1106" s="279" t="s">
        <v>1229</v>
      </c>
      <c r="C1106" s="294">
        <v>1280</v>
      </c>
      <c r="D1106" s="279">
        <f t="shared" si="47"/>
        <v>6</v>
      </c>
      <c r="E1106" s="279">
        <f t="shared" si="48"/>
        <v>1</v>
      </c>
      <c r="F1106" s="281" t="str">
        <f t="shared" si="52"/>
        <v/>
      </c>
      <c r="G1106" s="282"/>
      <c r="H1106" s="280"/>
      <c r="I1106" s="280"/>
      <c r="J1106" s="280"/>
    </row>
    <row r="1107" spans="1:10" ht="14.4" x14ac:dyDescent="0.3">
      <c r="A1107" s="290" t="str">
        <f t="shared" si="51"/>
        <v>1/2003</v>
      </c>
      <c r="B1107" s="279" t="s">
        <v>1230</v>
      </c>
      <c r="C1107" s="294">
        <v>1268</v>
      </c>
      <c r="D1107" s="279">
        <f t="shared" si="47"/>
        <v>7</v>
      </c>
      <c r="E1107" s="279">
        <f t="shared" si="48"/>
        <v>1</v>
      </c>
      <c r="F1107" s="281" t="str">
        <f t="shared" si="52"/>
        <v/>
      </c>
      <c r="G1107" s="282"/>
      <c r="H1107" s="280"/>
      <c r="I1107" s="280"/>
      <c r="J1107" s="280"/>
    </row>
    <row r="1108" spans="1:10" ht="14.4" x14ac:dyDescent="0.3">
      <c r="A1108" s="290" t="str">
        <f t="shared" si="51"/>
        <v>1/2003</v>
      </c>
      <c r="B1108" s="279" t="s">
        <v>1231</v>
      </c>
      <c r="C1108" s="294">
        <v>1266</v>
      </c>
      <c r="D1108" s="279">
        <f t="shared" si="47"/>
        <v>8</v>
      </c>
      <c r="E1108" s="279">
        <f t="shared" si="48"/>
        <v>1</v>
      </c>
      <c r="F1108" s="281" t="str">
        <f t="shared" si="52"/>
        <v/>
      </c>
      <c r="G1108" s="282"/>
      <c r="H1108" s="280"/>
      <c r="I1108" s="280"/>
      <c r="J1108" s="280"/>
    </row>
    <row r="1109" spans="1:10" ht="14.4" x14ac:dyDescent="0.3">
      <c r="A1109" s="290" t="str">
        <f t="shared" si="51"/>
        <v>1/2003</v>
      </c>
      <c r="B1109" s="279" t="s">
        <v>1232</v>
      </c>
      <c r="C1109" s="294">
        <v>1269</v>
      </c>
      <c r="D1109" s="279">
        <f t="shared" si="47"/>
        <v>9</v>
      </c>
      <c r="E1109" s="279">
        <f t="shared" si="48"/>
        <v>1</v>
      </c>
      <c r="F1109" s="281" t="str">
        <f t="shared" si="52"/>
        <v/>
      </c>
      <c r="G1109" s="282"/>
      <c r="H1109" s="280"/>
      <c r="I1109" s="280"/>
      <c r="J1109" s="280"/>
    </row>
    <row r="1110" spans="1:10" ht="14.4" x14ac:dyDescent="0.3">
      <c r="A1110" s="290" t="str">
        <f t="shared" si="51"/>
        <v>1/2003</v>
      </c>
      <c r="B1110" s="279" t="s">
        <v>1233</v>
      </c>
      <c r="C1110" s="294">
        <v>1234</v>
      </c>
      <c r="D1110" s="279">
        <f t="shared" si="47"/>
        <v>10</v>
      </c>
      <c r="E1110" s="279">
        <f t="shared" si="48"/>
        <v>1</v>
      </c>
      <c r="F1110" s="281" t="str">
        <f t="shared" si="52"/>
        <v/>
      </c>
      <c r="G1110" s="282"/>
      <c r="H1110" s="280"/>
      <c r="I1110" s="280"/>
      <c r="J1110" s="280"/>
    </row>
    <row r="1111" spans="1:10" ht="14.4" x14ac:dyDescent="0.3">
      <c r="A1111" s="290" t="str">
        <f t="shared" si="51"/>
        <v>1/2003</v>
      </c>
      <c r="B1111" s="279" t="s">
        <v>1234</v>
      </c>
      <c r="C1111" s="294"/>
      <c r="D1111" s="279">
        <f t="shared" si="47"/>
        <v>11</v>
      </c>
      <c r="E1111" s="279">
        <f t="shared" si="48"/>
        <v>1</v>
      </c>
      <c r="F1111" s="281" t="str">
        <f t="shared" si="52"/>
        <v/>
      </c>
      <c r="G1111" s="282"/>
      <c r="H1111" s="280"/>
      <c r="I1111" s="280"/>
      <c r="J1111" s="280"/>
    </row>
    <row r="1112" spans="1:10" ht="14.4" x14ac:dyDescent="0.3">
      <c r="A1112" s="290" t="str">
        <f t="shared" si="51"/>
        <v>1/2003</v>
      </c>
      <c r="B1112" s="279" t="s">
        <v>1235</v>
      </c>
      <c r="C1112" s="294"/>
      <c r="D1112" s="279">
        <f t="shared" si="47"/>
        <v>12</v>
      </c>
      <c r="E1112" s="279">
        <f t="shared" si="48"/>
        <v>1</v>
      </c>
      <c r="F1112" s="281" t="str">
        <f t="shared" si="52"/>
        <v/>
      </c>
      <c r="G1112" s="282"/>
      <c r="H1112" s="280"/>
      <c r="I1112" s="280"/>
      <c r="J1112" s="280"/>
    </row>
    <row r="1113" spans="1:10" ht="14.4" x14ac:dyDescent="0.3">
      <c r="A1113" s="290" t="str">
        <f t="shared" si="51"/>
        <v>1/2003</v>
      </c>
      <c r="B1113" s="279" t="s">
        <v>1236</v>
      </c>
      <c r="C1113" s="294">
        <v>1223</v>
      </c>
      <c r="D1113" s="279">
        <f t="shared" si="47"/>
        <v>13</v>
      </c>
      <c r="E1113" s="279">
        <f t="shared" si="48"/>
        <v>1</v>
      </c>
      <c r="F1113" s="281" t="str">
        <f t="shared" si="52"/>
        <v/>
      </c>
      <c r="G1113" s="282"/>
      <c r="H1113" s="280"/>
      <c r="I1113" s="280"/>
      <c r="J1113" s="280"/>
    </row>
    <row r="1114" spans="1:10" ht="14.4" x14ac:dyDescent="0.3">
      <c r="A1114" s="290" t="str">
        <f t="shared" si="51"/>
        <v>1/2003</v>
      </c>
      <c r="B1114" s="279" t="s">
        <v>1237</v>
      </c>
      <c r="C1114" s="294">
        <v>1235</v>
      </c>
      <c r="D1114" s="279">
        <f t="shared" si="47"/>
        <v>14</v>
      </c>
      <c r="E1114" s="279">
        <f t="shared" si="48"/>
        <v>1</v>
      </c>
      <c r="F1114" s="281" t="str">
        <f t="shared" si="52"/>
        <v/>
      </c>
      <c r="G1114" s="282"/>
      <c r="H1114" s="280"/>
      <c r="I1114" s="280"/>
      <c r="J1114" s="280"/>
    </row>
    <row r="1115" spans="1:10" ht="14.4" x14ac:dyDescent="0.3">
      <c r="A1115" s="290" t="str">
        <f t="shared" si="51"/>
        <v>1/2003</v>
      </c>
      <c r="B1115" s="279" t="s">
        <v>1238</v>
      </c>
      <c r="C1115" s="294">
        <v>1274</v>
      </c>
      <c r="D1115" s="279">
        <f t="shared" si="47"/>
        <v>15</v>
      </c>
      <c r="E1115" s="279">
        <f t="shared" si="48"/>
        <v>1</v>
      </c>
      <c r="F1115" s="281" t="str">
        <f t="shared" si="52"/>
        <v/>
      </c>
      <c r="G1115" s="282"/>
      <c r="H1115" s="280"/>
      <c r="I1115" s="280"/>
      <c r="J1115" s="280"/>
    </row>
    <row r="1116" spans="1:10" ht="14.4" x14ac:dyDescent="0.3">
      <c r="A1116" s="290" t="str">
        <f t="shared" si="51"/>
        <v>1/2003</v>
      </c>
      <c r="B1116" s="279" t="s">
        <v>1239</v>
      </c>
      <c r="C1116" s="294">
        <v>1269</v>
      </c>
      <c r="D1116" s="279">
        <f t="shared" si="47"/>
        <v>16</v>
      </c>
      <c r="E1116" s="279">
        <f t="shared" si="48"/>
        <v>1</v>
      </c>
      <c r="F1116" s="281" t="str">
        <f t="shared" si="52"/>
        <v/>
      </c>
      <c r="G1116" s="282"/>
      <c r="H1116" s="280"/>
      <c r="I1116" s="280"/>
      <c r="J1116" s="280"/>
    </row>
    <row r="1117" spans="1:10" ht="14.4" x14ac:dyDescent="0.3">
      <c r="A1117" s="290" t="str">
        <f t="shared" si="51"/>
        <v>1/2003</v>
      </c>
      <c r="B1117" s="279" t="s">
        <v>1240</v>
      </c>
      <c r="C1117" s="294">
        <v>1303</v>
      </c>
      <c r="D1117" s="279">
        <f t="shared" si="47"/>
        <v>17</v>
      </c>
      <c r="E1117" s="279">
        <f t="shared" si="48"/>
        <v>1</v>
      </c>
      <c r="F1117" s="281" t="str">
        <f t="shared" si="52"/>
        <v/>
      </c>
      <c r="G1117" s="282"/>
      <c r="H1117" s="280"/>
      <c r="I1117" s="280"/>
      <c r="J1117" s="280"/>
    </row>
    <row r="1118" spans="1:10" ht="14.4" x14ac:dyDescent="0.3">
      <c r="A1118" s="290" t="str">
        <f t="shared" si="51"/>
        <v>1/2003</v>
      </c>
      <c r="B1118" s="279" t="s">
        <v>1241</v>
      </c>
      <c r="C1118" s="294"/>
      <c r="D1118" s="279">
        <f t="shared" si="47"/>
        <v>18</v>
      </c>
      <c r="E1118" s="279">
        <f t="shared" si="48"/>
        <v>1</v>
      </c>
      <c r="F1118" s="281" t="str">
        <f t="shared" si="52"/>
        <v/>
      </c>
      <c r="G1118" s="282"/>
      <c r="H1118" s="280"/>
      <c r="I1118" s="280"/>
      <c r="J1118" s="280"/>
    </row>
    <row r="1119" spans="1:10" ht="14.4" x14ac:dyDescent="0.3">
      <c r="A1119" s="290" t="str">
        <f t="shared" si="51"/>
        <v>1/2003</v>
      </c>
      <c r="B1119" s="279" t="s">
        <v>1242</v>
      </c>
      <c r="C1119" s="294"/>
      <c r="D1119" s="279">
        <f t="shared" si="47"/>
        <v>19</v>
      </c>
      <c r="E1119" s="279">
        <f t="shared" si="48"/>
        <v>1</v>
      </c>
      <c r="F1119" s="281" t="str">
        <f t="shared" si="52"/>
        <v/>
      </c>
      <c r="G1119" s="282"/>
      <c r="H1119" s="280"/>
      <c r="I1119" s="280"/>
      <c r="J1119" s="280"/>
    </row>
    <row r="1120" spans="1:10" ht="14.4" x14ac:dyDescent="0.3">
      <c r="A1120" s="290" t="str">
        <f t="shared" si="51"/>
        <v>1/2003</v>
      </c>
      <c r="B1120" s="279" t="s">
        <v>1243</v>
      </c>
      <c r="C1120" s="294"/>
      <c r="D1120" s="279">
        <f t="shared" si="47"/>
        <v>20</v>
      </c>
      <c r="E1120" s="279">
        <f t="shared" si="48"/>
        <v>1</v>
      </c>
      <c r="F1120" s="281" t="str">
        <f t="shared" si="52"/>
        <v/>
      </c>
      <c r="G1120" s="282"/>
      <c r="H1120" s="280"/>
      <c r="I1120" s="280"/>
      <c r="J1120" s="280"/>
    </row>
    <row r="1121" spans="1:10" ht="14.4" x14ac:dyDescent="0.3">
      <c r="A1121" s="290" t="str">
        <f t="shared" si="51"/>
        <v>1/2003</v>
      </c>
      <c r="B1121" s="279" t="s">
        <v>1244</v>
      </c>
      <c r="C1121" s="294">
        <v>1364</v>
      </c>
      <c r="D1121" s="279">
        <f t="shared" si="47"/>
        <v>21</v>
      </c>
      <c r="E1121" s="279">
        <f t="shared" si="48"/>
        <v>1</v>
      </c>
      <c r="F1121" s="281" t="str">
        <f t="shared" si="52"/>
        <v/>
      </c>
      <c r="G1121" s="282"/>
      <c r="H1121" s="280"/>
      <c r="I1121" s="280"/>
      <c r="J1121" s="280"/>
    </row>
    <row r="1122" spans="1:10" ht="14.4" x14ac:dyDescent="0.3">
      <c r="A1122" s="290" t="str">
        <f t="shared" si="51"/>
        <v>1/2003</v>
      </c>
      <c r="B1122" s="279" t="s">
        <v>1245</v>
      </c>
      <c r="C1122" s="294">
        <v>1392</v>
      </c>
      <c r="D1122" s="279">
        <f t="shared" si="47"/>
        <v>22</v>
      </c>
      <c r="E1122" s="279">
        <f t="shared" si="48"/>
        <v>1</v>
      </c>
      <c r="F1122" s="281" t="str">
        <f t="shared" si="52"/>
        <v/>
      </c>
      <c r="G1122" s="282"/>
      <c r="H1122" s="280"/>
      <c r="I1122" s="280"/>
      <c r="J1122" s="280"/>
    </row>
    <row r="1123" spans="1:10" ht="14.4" x14ac:dyDescent="0.3">
      <c r="A1123" s="290" t="str">
        <f t="shared" si="51"/>
        <v>1/2003</v>
      </c>
      <c r="B1123" s="279" t="s">
        <v>1246</v>
      </c>
      <c r="C1123" s="294">
        <v>1386</v>
      </c>
      <c r="D1123" s="279">
        <f t="shared" si="47"/>
        <v>23</v>
      </c>
      <c r="E1123" s="279">
        <f t="shared" si="48"/>
        <v>1</v>
      </c>
      <c r="F1123" s="281" t="str">
        <f t="shared" si="52"/>
        <v/>
      </c>
      <c r="G1123" s="282"/>
      <c r="H1123" s="280"/>
      <c r="I1123" s="280"/>
      <c r="J1123" s="280"/>
    </row>
    <row r="1124" spans="1:10" ht="14.4" x14ac:dyDescent="0.3">
      <c r="A1124" s="290" t="str">
        <f t="shared" si="51"/>
        <v>1/2003</v>
      </c>
      <c r="B1124" s="279" t="s">
        <v>1247</v>
      </c>
      <c r="C1124" s="294">
        <v>1442</v>
      </c>
      <c r="D1124" s="279">
        <f t="shared" si="47"/>
        <v>24</v>
      </c>
      <c r="E1124" s="279">
        <f t="shared" si="48"/>
        <v>1</v>
      </c>
      <c r="F1124" s="281" t="str">
        <f t="shared" si="52"/>
        <v/>
      </c>
      <c r="G1124" s="282"/>
      <c r="H1124" s="280"/>
      <c r="I1124" s="280"/>
      <c r="J1124" s="280"/>
    </row>
    <row r="1125" spans="1:10" ht="14.4" x14ac:dyDescent="0.3">
      <c r="A1125" s="290" t="str">
        <f t="shared" si="51"/>
        <v>1/2003</v>
      </c>
      <c r="B1125" s="279" t="s">
        <v>1248</v>
      </c>
      <c r="C1125" s="294"/>
      <c r="D1125" s="279">
        <f t="shared" si="47"/>
        <v>25</v>
      </c>
      <c r="E1125" s="279">
        <f t="shared" si="48"/>
        <v>1</v>
      </c>
      <c r="F1125" s="281" t="str">
        <f t="shared" si="52"/>
        <v/>
      </c>
      <c r="G1125" s="282"/>
      <c r="H1125" s="280"/>
      <c r="I1125" s="280"/>
      <c r="J1125" s="280"/>
    </row>
    <row r="1126" spans="1:10" ht="14.4" x14ac:dyDescent="0.3">
      <c r="A1126" s="290" t="str">
        <f t="shared" si="51"/>
        <v>1/2003</v>
      </c>
      <c r="B1126" s="279" t="s">
        <v>1249</v>
      </c>
      <c r="C1126" s="294"/>
      <c r="D1126" s="279">
        <f t="shared" si="47"/>
        <v>26</v>
      </c>
      <c r="E1126" s="279">
        <f t="shared" si="48"/>
        <v>1</v>
      </c>
      <c r="F1126" s="281" t="str">
        <f t="shared" si="52"/>
        <v/>
      </c>
      <c r="G1126" s="282"/>
      <c r="H1126" s="280"/>
      <c r="I1126" s="280"/>
      <c r="J1126" s="280"/>
    </row>
    <row r="1127" spans="1:10" ht="14.4" x14ac:dyDescent="0.3">
      <c r="A1127" s="290" t="str">
        <f t="shared" si="51"/>
        <v>1/2003</v>
      </c>
      <c r="B1127" s="279" t="s">
        <v>1250</v>
      </c>
      <c r="C1127" s="294">
        <v>1432</v>
      </c>
      <c r="D1127" s="279">
        <f t="shared" si="47"/>
        <v>27</v>
      </c>
      <c r="E1127" s="279">
        <f t="shared" si="48"/>
        <v>1</v>
      </c>
      <c r="F1127" s="281" t="str">
        <f t="shared" si="52"/>
        <v/>
      </c>
      <c r="G1127" s="282"/>
      <c r="H1127" s="280"/>
      <c r="I1127" s="280"/>
      <c r="J1127" s="280"/>
    </row>
    <row r="1128" spans="1:10" ht="14.4" x14ac:dyDescent="0.3">
      <c r="A1128" s="290" t="str">
        <f t="shared" si="51"/>
        <v>1/2003</v>
      </c>
      <c r="B1128" s="279" t="s">
        <v>1251</v>
      </c>
      <c r="C1128" s="294">
        <v>1409</v>
      </c>
      <c r="D1128" s="279">
        <f t="shared" si="47"/>
        <v>28</v>
      </c>
      <c r="E1128" s="279">
        <f t="shared" si="48"/>
        <v>1</v>
      </c>
      <c r="F1128" s="281" t="str">
        <f t="shared" si="52"/>
        <v/>
      </c>
      <c r="G1128" s="282"/>
      <c r="H1128" s="280"/>
      <c r="I1128" s="280"/>
      <c r="J1128" s="280"/>
    </row>
    <row r="1129" spans="1:10" ht="14.4" x14ac:dyDescent="0.3">
      <c r="A1129" s="290" t="str">
        <f t="shared" si="51"/>
        <v>1/2003</v>
      </c>
      <c r="B1129" s="279" t="s">
        <v>1252</v>
      </c>
      <c r="C1129" s="294">
        <v>1368</v>
      </c>
      <c r="D1129" s="279">
        <f t="shared" si="47"/>
        <v>29</v>
      </c>
      <c r="E1129" s="279">
        <f t="shared" si="48"/>
        <v>1</v>
      </c>
      <c r="F1129" s="281" t="str">
        <f t="shared" si="52"/>
        <v/>
      </c>
      <c r="G1129" s="282"/>
      <c r="H1129" s="280"/>
      <c r="I1129" s="280"/>
      <c r="J1129" s="280"/>
    </row>
    <row r="1130" spans="1:10" ht="14.4" x14ac:dyDescent="0.3">
      <c r="A1130" s="290" t="str">
        <f t="shared" si="51"/>
        <v>1/2003</v>
      </c>
      <c r="B1130" s="279" t="s">
        <v>1253</v>
      </c>
      <c r="C1130" s="294">
        <v>1352</v>
      </c>
      <c r="D1130" s="279">
        <f t="shared" si="47"/>
        <v>30</v>
      </c>
      <c r="E1130" s="279">
        <f t="shared" si="48"/>
        <v>1</v>
      </c>
      <c r="F1130" s="281" t="str">
        <f t="shared" si="52"/>
        <v/>
      </c>
      <c r="G1130" s="282"/>
      <c r="H1130" s="280"/>
      <c r="I1130" s="280"/>
      <c r="J1130" s="280"/>
    </row>
    <row r="1131" spans="1:10" ht="14.4" x14ac:dyDescent="0.3">
      <c r="A1131" s="290" t="str">
        <f t="shared" si="51"/>
        <v>1/2003</v>
      </c>
      <c r="B1131" s="279" t="s">
        <v>1254</v>
      </c>
      <c r="C1131" s="294">
        <v>1319</v>
      </c>
      <c r="D1131" s="279">
        <f t="shared" si="47"/>
        <v>31</v>
      </c>
      <c r="E1131" s="279">
        <f t="shared" si="48"/>
        <v>1</v>
      </c>
      <c r="F1131" s="281">
        <f t="shared" si="52"/>
        <v>0.13189999999999999</v>
      </c>
      <c r="G1131" s="282"/>
      <c r="H1131" s="280"/>
      <c r="I1131" s="280"/>
      <c r="J1131" s="280"/>
    </row>
    <row r="1132" spans="1:10" ht="14.4" x14ac:dyDescent="0.3">
      <c r="A1132" s="290" t="str">
        <f t="shared" si="51"/>
        <v>2/2003</v>
      </c>
      <c r="B1132" s="279" t="s">
        <v>1255</v>
      </c>
      <c r="C1132" s="294"/>
      <c r="D1132" s="279">
        <f t="shared" si="47"/>
        <v>1</v>
      </c>
      <c r="E1132" s="279">
        <f t="shared" si="48"/>
        <v>2</v>
      </c>
      <c r="F1132" s="281" t="str">
        <f t="shared" si="52"/>
        <v/>
      </c>
      <c r="G1132" s="282"/>
      <c r="H1132" s="280"/>
      <c r="I1132" s="280"/>
      <c r="J1132" s="280"/>
    </row>
    <row r="1133" spans="1:10" ht="14.4" x14ac:dyDescent="0.3">
      <c r="A1133" s="290" t="str">
        <f t="shared" si="51"/>
        <v>2/2003</v>
      </c>
      <c r="B1133" s="279" t="s">
        <v>1256</v>
      </c>
      <c r="C1133" s="294"/>
      <c r="D1133" s="279">
        <f t="shared" si="47"/>
        <v>2</v>
      </c>
      <c r="E1133" s="279">
        <f t="shared" si="48"/>
        <v>2</v>
      </c>
      <c r="F1133" s="281" t="str">
        <f t="shared" si="52"/>
        <v/>
      </c>
      <c r="G1133" s="282"/>
      <c r="H1133" s="280"/>
      <c r="I1133" s="280"/>
      <c r="J1133" s="280"/>
    </row>
    <row r="1134" spans="1:10" ht="14.4" x14ac:dyDescent="0.3">
      <c r="A1134" s="290" t="str">
        <f t="shared" si="51"/>
        <v>2/2003</v>
      </c>
      <c r="B1134" s="279" t="s">
        <v>1257</v>
      </c>
      <c r="C1134" s="294">
        <v>1297</v>
      </c>
      <c r="D1134" s="279">
        <f t="shared" si="47"/>
        <v>3</v>
      </c>
      <c r="E1134" s="279">
        <f t="shared" si="48"/>
        <v>2</v>
      </c>
      <c r="F1134" s="281" t="str">
        <f t="shared" si="52"/>
        <v/>
      </c>
      <c r="G1134" s="282"/>
      <c r="H1134" s="280"/>
      <c r="I1134" s="280"/>
      <c r="J1134" s="280"/>
    </row>
    <row r="1135" spans="1:10" ht="14.4" x14ac:dyDescent="0.3">
      <c r="A1135" s="290" t="str">
        <f t="shared" si="51"/>
        <v>2/2003</v>
      </c>
      <c r="B1135" s="279" t="s">
        <v>1258</v>
      </c>
      <c r="C1135" s="294">
        <v>1336</v>
      </c>
      <c r="D1135" s="279">
        <f t="shared" si="47"/>
        <v>4</v>
      </c>
      <c r="E1135" s="279">
        <f t="shared" si="48"/>
        <v>2</v>
      </c>
      <c r="F1135" s="281" t="str">
        <f t="shared" si="52"/>
        <v/>
      </c>
      <c r="G1135" s="282"/>
      <c r="H1135" s="280"/>
      <c r="I1135" s="280"/>
      <c r="J1135" s="280"/>
    </row>
    <row r="1136" spans="1:10" ht="14.4" x14ac:dyDescent="0.3">
      <c r="A1136" s="290" t="str">
        <f t="shared" si="51"/>
        <v>2/2003</v>
      </c>
      <c r="B1136" s="279" t="s">
        <v>1259</v>
      </c>
      <c r="C1136" s="294">
        <v>1319</v>
      </c>
      <c r="D1136" s="279">
        <f t="shared" si="47"/>
        <v>5</v>
      </c>
      <c r="E1136" s="279">
        <f t="shared" si="48"/>
        <v>2</v>
      </c>
      <c r="F1136" s="281" t="str">
        <f t="shared" si="52"/>
        <v/>
      </c>
      <c r="G1136" s="282"/>
      <c r="H1136" s="280"/>
      <c r="I1136" s="280"/>
      <c r="J1136" s="280"/>
    </row>
    <row r="1137" spans="1:10" ht="14.4" x14ac:dyDescent="0.3">
      <c r="A1137" s="290" t="str">
        <f t="shared" si="51"/>
        <v>2/2003</v>
      </c>
      <c r="B1137" s="279" t="s">
        <v>1260</v>
      </c>
      <c r="C1137" s="294">
        <v>1329</v>
      </c>
      <c r="D1137" s="279">
        <f t="shared" si="47"/>
        <v>6</v>
      </c>
      <c r="E1137" s="279">
        <f t="shared" si="48"/>
        <v>2</v>
      </c>
      <c r="F1137" s="281" t="str">
        <f t="shared" si="52"/>
        <v/>
      </c>
      <c r="G1137" s="282"/>
      <c r="H1137" s="280"/>
      <c r="I1137" s="280"/>
      <c r="J1137" s="280"/>
    </row>
    <row r="1138" spans="1:10" ht="14.4" x14ac:dyDescent="0.3">
      <c r="A1138" s="290" t="str">
        <f t="shared" si="51"/>
        <v>2/2003</v>
      </c>
      <c r="B1138" s="279" t="s">
        <v>1261</v>
      </c>
      <c r="C1138" s="294">
        <v>1325</v>
      </c>
      <c r="D1138" s="279">
        <f t="shared" si="47"/>
        <v>7</v>
      </c>
      <c r="E1138" s="279">
        <f t="shared" si="48"/>
        <v>2</v>
      </c>
      <c r="F1138" s="281" t="str">
        <f t="shared" si="52"/>
        <v/>
      </c>
      <c r="G1138" s="282"/>
      <c r="H1138" s="280"/>
      <c r="I1138" s="280"/>
      <c r="J1138" s="280"/>
    </row>
    <row r="1139" spans="1:10" ht="14.4" x14ac:dyDescent="0.3">
      <c r="A1139" s="290" t="str">
        <f t="shared" si="51"/>
        <v>2/2003</v>
      </c>
      <c r="B1139" s="279" t="s">
        <v>1262</v>
      </c>
      <c r="C1139" s="294"/>
      <c r="D1139" s="279">
        <f t="shared" si="47"/>
        <v>8</v>
      </c>
      <c r="E1139" s="279">
        <f t="shared" si="48"/>
        <v>2</v>
      </c>
      <c r="F1139" s="281" t="str">
        <f t="shared" si="52"/>
        <v/>
      </c>
      <c r="G1139" s="282"/>
      <c r="H1139" s="280"/>
      <c r="I1139" s="280"/>
      <c r="J1139" s="280"/>
    </row>
    <row r="1140" spans="1:10" ht="14.4" x14ac:dyDescent="0.3">
      <c r="A1140" s="290" t="str">
        <f t="shared" si="51"/>
        <v>2/2003</v>
      </c>
      <c r="B1140" s="279" t="s">
        <v>1263</v>
      </c>
      <c r="C1140" s="294"/>
      <c r="D1140" s="279">
        <f t="shared" si="47"/>
        <v>9</v>
      </c>
      <c r="E1140" s="279">
        <f t="shared" si="48"/>
        <v>2</v>
      </c>
      <c r="F1140" s="281" t="str">
        <f t="shared" si="52"/>
        <v/>
      </c>
      <c r="G1140" s="282"/>
      <c r="H1140" s="280"/>
      <c r="I1140" s="280"/>
      <c r="J1140" s="280"/>
    </row>
    <row r="1141" spans="1:10" ht="14.4" x14ac:dyDescent="0.3">
      <c r="A1141" s="290" t="str">
        <f t="shared" si="51"/>
        <v>2/2003</v>
      </c>
      <c r="B1141" s="279" t="s">
        <v>1264</v>
      </c>
      <c r="C1141" s="294">
        <v>1322</v>
      </c>
      <c r="D1141" s="279">
        <f t="shared" si="47"/>
        <v>10</v>
      </c>
      <c r="E1141" s="279">
        <f t="shared" si="48"/>
        <v>2</v>
      </c>
      <c r="F1141" s="281" t="str">
        <f t="shared" si="52"/>
        <v/>
      </c>
      <c r="G1141" s="282"/>
      <c r="H1141" s="280"/>
      <c r="I1141" s="280"/>
      <c r="J1141" s="280"/>
    </row>
    <row r="1142" spans="1:10" ht="14.4" x14ac:dyDescent="0.3">
      <c r="A1142" s="290" t="str">
        <f t="shared" si="51"/>
        <v>2/2003</v>
      </c>
      <c r="B1142" s="279" t="s">
        <v>1265</v>
      </c>
      <c r="C1142" s="294">
        <v>1307</v>
      </c>
      <c r="D1142" s="279">
        <f t="shared" si="47"/>
        <v>11</v>
      </c>
      <c r="E1142" s="279">
        <f t="shared" si="48"/>
        <v>2</v>
      </c>
      <c r="F1142" s="281" t="str">
        <f t="shared" si="52"/>
        <v/>
      </c>
      <c r="G1142" s="282"/>
      <c r="H1142" s="280"/>
      <c r="I1142" s="280"/>
      <c r="J1142" s="280"/>
    </row>
    <row r="1143" spans="1:10" ht="14.4" x14ac:dyDescent="0.3">
      <c r="A1143" s="290" t="str">
        <f t="shared" si="51"/>
        <v>2/2003</v>
      </c>
      <c r="B1143" s="279" t="s">
        <v>1266</v>
      </c>
      <c r="C1143" s="294">
        <v>1333</v>
      </c>
      <c r="D1143" s="279">
        <f t="shared" si="47"/>
        <v>12</v>
      </c>
      <c r="E1143" s="279">
        <f t="shared" si="48"/>
        <v>2</v>
      </c>
      <c r="F1143" s="281" t="str">
        <f t="shared" si="52"/>
        <v/>
      </c>
      <c r="G1143" s="282"/>
      <c r="H1143" s="280"/>
      <c r="I1143" s="280"/>
      <c r="J1143" s="280"/>
    </row>
    <row r="1144" spans="1:10" ht="14.4" x14ac:dyDescent="0.3">
      <c r="A1144" s="290" t="str">
        <f t="shared" si="51"/>
        <v>2/2003</v>
      </c>
      <c r="B1144" s="279" t="s">
        <v>1267</v>
      </c>
      <c r="C1144" s="294">
        <v>1360</v>
      </c>
      <c r="D1144" s="279">
        <f t="shared" si="47"/>
        <v>13</v>
      </c>
      <c r="E1144" s="279">
        <f t="shared" si="48"/>
        <v>2</v>
      </c>
      <c r="F1144" s="281" t="str">
        <f t="shared" si="52"/>
        <v/>
      </c>
      <c r="G1144" s="282"/>
      <c r="H1144" s="280"/>
      <c r="I1144" s="280"/>
      <c r="J1144" s="280"/>
    </row>
    <row r="1145" spans="1:10" ht="14.4" x14ac:dyDescent="0.3">
      <c r="A1145" s="290" t="str">
        <f t="shared" si="51"/>
        <v>2/2003</v>
      </c>
      <c r="B1145" s="279" t="s">
        <v>1268</v>
      </c>
      <c r="C1145" s="294">
        <v>1344</v>
      </c>
      <c r="D1145" s="279">
        <f t="shared" si="47"/>
        <v>14</v>
      </c>
      <c r="E1145" s="279">
        <f t="shared" si="48"/>
        <v>2</v>
      </c>
      <c r="F1145" s="281" t="str">
        <f t="shared" si="52"/>
        <v/>
      </c>
      <c r="G1145" s="282"/>
      <c r="H1145" s="280"/>
      <c r="I1145" s="280"/>
      <c r="J1145" s="280"/>
    </row>
    <row r="1146" spans="1:10" ht="14.4" x14ac:dyDescent="0.3">
      <c r="A1146" s="290" t="str">
        <f t="shared" si="51"/>
        <v>2/2003</v>
      </c>
      <c r="B1146" s="279" t="s">
        <v>1269</v>
      </c>
      <c r="C1146" s="294"/>
      <c r="D1146" s="279">
        <f t="shared" si="47"/>
        <v>15</v>
      </c>
      <c r="E1146" s="279">
        <f t="shared" si="48"/>
        <v>2</v>
      </c>
      <c r="F1146" s="281" t="str">
        <f t="shared" si="52"/>
        <v/>
      </c>
      <c r="G1146" s="282"/>
      <c r="H1146" s="280"/>
      <c r="I1146" s="280"/>
      <c r="J1146" s="280"/>
    </row>
    <row r="1147" spans="1:10" ht="14.4" x14ac:dyDescent="0.3">
      <c r="A1147" s="290" t="str">
        <f t="shared" si="51"/>
        <v>2/2003</v>
      </c>
      <c r="B1147" s="279" t="s">
        <v>1270</v>
      </c>
      <c r="C1147" s="294"/>
      <c r="D1147" s="279">
        <f t="shared" si="47"/>
        <v>16</v>
      </c>
      <c r="E1147" s="279">
        <f t="shared" si="48"/>
        <v>2</v>
      </c>
      <c r="F1147" s="281" t="str">
        <f t="shared" si="52"/>
        <v/>
      </c>
      <c r="G1147" s="282"/>
      <c r="H1147" s="280"/>
      <c r="I1147" s="280"/>
      <c r="J1147" s="280"/>
    </row>
    <row r="1148" spans="1:10" ht="14.4" x14ac:dyDescent="0.3">
      <c r="A1148" s="290" t="str">
        <f t="shared" si="51"/>
        <v>2/2003</v>
      </c>
      <c r="B1148" s="279" t="s">
        <v>1271</v>
      </c>
      <c r="C1148" s="294"/>
      <c r="D1148" s="279">
        <f t="shared" si="47"/>
        <v>17</v>
      </c>
      <c r="E1148" s="279">
        <f t="shared" si="48"/>
        <v>2</v>
      </c>
      <c r="F1148" s="281" t="str">
        <f t="shared" si="52"/>
        <v/>
      </c>
      <c r="G1148" s="282"/>
      <c r="H1148" s="280"/>
      <c r="I1148" s="280"/>
      <c r="J1148" s="280"/>
    </row>
    <row r="1149" spans="1:10" ht="14.4" x14ac:dyDescent="0.3">
      <c r="A1149" s="290" t="str">
        <f t="shared" si="51"/>
        <v>2/2003</v>
      </c>
      <c r="B1149" s="279" t="s">
        <v>1272</v>
      </c>
      <c r="C1149" s="294">
        <v>1315</v>
      </c>
      <c r="D1149" s="279">
        <f t="shared" si="47"/>
        <v>18</v>
      </c>
      <c r="E1149" s="279">
        <f t="shared" si="48"/>
        <v>2</v>
      </c>
      <c r="F1149" s="281" t="str">
        <f t="shared" si="52"/>
        <v/>
      </c>
      <c r="G1149" s="282"/>
      <c r="H1149" s="280"/>
      <c r="I1149" s="280"/>
      <c r="J1149" s="280"/>
    </row>
    <row r="1150" spans="1:10" ht="14.4" x14ac:dyDescent="0.3">
      <c r="A1150" s="290" t="str">
        <f t="shared" si="51"/>
        <v>2/2003</v>
      </c>
      <c r="B1150" s="279" t="s">
        <v>1273</v>
      </c>
      <c r="C1150" s="294">
        <v>1320</v>
      </c>
      <c r="D1150" s="279">
        <f t="shared" si="47"/>
        <v>19</v>
      </c>
      <c r="E1150" s="279">
        <f t="shared" si="48"/>
        <v>2</v>
      </c>
      <c r="F1150" s="281" t="str">
        <f t="shared" si="52"/>
        <v/>
      </c>
      <c r="G1150" s="282"/>
      <c r="H1150" s="280"/>
      <c r="I1150" s="280"/>
      <c r="J1150" s="280"/>
    </row>
    <row r="1151" spans="1:10" ht="14.4" x14ac:dyDescent="0.3">
      <c r="A1151" s="290" t="str">
        <f t="shared" si="51"/>
        <v>2/2003</v>
      </c>
      <c r="B1151" s="279" t="s">
        <v>1274</v>
      </c>
      <c r="C1151" s="294">
        <v>1314</v>
      </c>
      <c r="D1151" s="279">
        <f t="shared" si="47"/>
        <v>20</v>
      </c>
      <c r="E1151" s="279">
        <f t="shared" si="48"/>
        <v>2</v>
      </c>
      <c r="F1151" s="281" t="str">
        <f t="shared" si="52"/>
        <v/>
      </c>
      <c r="G1151" s="282"/>
      <c r="H1151" s="280"/>
      <c r="I1151" s="280"/>
      <c r="J1151" s="280"/>
    </row>
    <row r="1152" spans="1:10" ht="14.4" x14ac:dyDescent="0.3">
      <c r="A1152" s="290" t="str">
        <f t="shared" si="51"/>
        <v>2/2003</v>
      </c>
      <c r="B1152" s="279" t="s">
        <v>1275</v>
      </c>
      <c r="C1152" s="294">
        <v>1289</v>
      </c>
      <c r="D1152" s="279">
        <f t="shared" si="47"/>
        <v>21</v>
      </c>
      <c r="E1152" s="279">
        <f t="shared" si="48"/>
        <v>2</v>
      </c>
      <c r="F1152" s="281" t="str">
        <f t="shared" si="52"/>
        <v/>
      </c>
      <c r="G1152" s="282"/>
      <c r="H1152" s="280"/>
      <c r="I1152" s="280"/>
      <c r="J1152" s="280"/>
    </row>
    <row r="1153" spans="1:10" ht="14.4" x14ac:dyDescent="0.3">
      <c r="A1153" s="290" t="str">
        <f t="shared" si="51"/>
        <v>2/2003</v>
      </c>
      <c r="B1153" s="279" t="s">
        <v>1276</v>
      </c>
      <c r="C1153" s="294"/>
      <c r="D1153" s="279">
        <f t="shared" si="47"/>
        <v>22</v>
      </c>
      <c r="E1153" s="279">
        <f t="shared" si="48"/>
        <v>2</v>
      </c>
      <c r="F1153" s="281" t="str">
        <f t="shared" si="52"/>
        <v/>
      </c>
      <c r="G1153" s="282"/>
      <c r="H1153" s="280"/>
      <c r="I1153" s="280"/>
      <c r="J1153" s="280"/>
    </row>
    <row r="1154" spans="1:10" ht="14.4" x14ac:dyDescent="0.3">
      <c r="A1154" s="290" t="str">
        <f t="shared" si="51"/>
        <v>2/2003</v>
      </c>
      <c r="B1154" s="279" t="s">
        <v>1277</v>
      </c>
      <c r="C1154" s="294"/>
      <c r="D1154" s="279">
        <f t="shared" si="47"/>
        <v>23</v>
      </c>
      <c r="E1154" s="279">
        <f t="shared" si="48"/>
        <v>2</v>
      </c>
      <c r="F1154" s="281" t="str">
        <f t="shared" si="52"/>
        <v/>
      </c>
      <c r="G1154" s="282"/>
      <c r="H1154" s="280"/>
      <c r="I1154" s="280"/>
      <c r="J1154" s="280"/>
    </row>
    <row r="1155" spans="1:10" ht="14.4" x14ac:dyDescent="0.3">
      <c r="A1155" s="290" t="str">
        <f t="shared" si="51"/>
        <v>2/2003</v>
      </c>
      <c r="B1155" s="279" t="s">
        <v>1278</v>
      </c>
      <c r="C1155" s="294">
        <v>1248</v>
      </c>
      <c r="D1155" s="279">
        <f t="shared" si="47"/>
        <v>24</v>
      </c>
      <c r="E1155" s="279">
        <f t="shared" si="48"/>
        <v>2</v>
      </c>
      <c r="F1155" s="281" t="str">
        <f t="shared" si="52"/>
        <v/>
      </c>
      <c r="G1155" s="282"/>
      <c r="H1155" s="280"/>
      <c r="I1155" s="280"/>
      <c r="J1155" s="280"/>
    </row>
    <row r="1156" spans="1:10" ht="14.4" x14ac:dyDescent="0.3">
      <c r="A1156" s="290" t="str">
        <f t="shared" si="51"/>
        <v>2/2003</v>
      </c>
      <c r="B1156" s="279" t="s">
        <v>1279</v>
      </c>
      <c r="C1156" s="294">
        <v>1248</v>
      </c>
      <c r="D1156" s="279">
        <f t="shared" si="47"/>
        <v>25</v>
      </c>
      <c r="E1156" s="279">
        <f t="shared" si="48"/>
        <v>2</v>
      </c>
      <c r="F1156" s="281" t="str">
        <f t="shared" si="52"/>
        <v/>
      </c>
      <c r="G1156" s="282"/>
      <c r="H1156" s="280"/>
      <c r="I1156" s="280"/>
      <c r="J1156" s="280"/>
    </row>
    <row r="1157" spans="1:10" ht="14.4" x14ac:dyDescent="0.3">
      <c r="A1157" s="290" t="str">
        <f t="shared" si="51"/>
        <v>2/2003</v>
      </c>
      <c r="B1157" s="279" t="s">
        <v>1280</v>
      </c>
      <c r="C1157" s="294">
        <v>1220</v>
      </c>
      <c r="D1157" s="279">
        <f t="shared" si="47"/>
        <v>26</v>
      </c>
      <c r="E1157" s="279">
        <f t="shared" si="48"/>
        <v>2</v>
      </c>
      <c r="F1157" s="281" t="str">
        <f t="shared" si="52"/>
        <v/>
      </c>
      <c r="G1157" s="282"/>
      <c r="H1157" s="280"/>
      <c r="I1157" s="280"/>
      <c r="J1157" s="280"/>
    </row>
    <row r="1158" spans="1:10" ht="14.4" x14ac:dyDescent="0.3">
      <c r="A1158" s="290" t="str">
        <f t="shared" ref="A1158:A1221" si="53">CONCATENATE(MONTH(B1158),"/",YEAR(B1158))</f>
        <v>2/2003</v>
      </c>
      <c r="B1158" s="279" t="s">
        <v>1281</v>
      </c>
      <c r="C1158" s="294">
        <v>1201</v>
      </c>
      <c r="D1158" s="279">
        <f t="shared" si="47"/>
        <v>27</v>
      </c>
      <c r="E1158" s="279">
        <f t="shared" si="48"/>
        <v>2</v>
      </c>
      <c r="F1158" s="281" t="str">
        <f t="shared" si="52"/>
        <v/>
      </c>
      <c r="G1158" s="282"/>
      <c r="H1158" s="280"/>
      <c r="I1158" s="280"/>
      <c r="J1158" s="280"/>
    </row>
    <row r="1159" spans="1:10" ht="14.4" x14ac:dyDescent="0.3">
      <c r="A1159" s="290" t="str">
        <f t="shared" si="53"/>
        <v>2/2003</v>
      </c>
      <c r="B1159" s="279" t="s">
        <v>1282</v>
      </c>
      <c r="C1159" s="294">
        <v>1182</v>
      </c>
      <c r="D1159" s="279">
        <f t="shared" si="47"/>
        <v>28</v>
      </c>
      <c r="E1159" s="279">
        <f t="shared" si="48"/>
        <v>2</v>
      </c>
      <c r="F1159" s="281">
        <f t="shared" si="52"/>
        <v>0.1182</v>
      </c>
      <c r="G1159" s="282"/>
      <c r="H1159" s="280"/>
      <c r="I1159" s="280"/>
      <c r="J1159" s="280"/>
    </row>
    <row r="1160" spans="1:10" ht="14.4" x14ac:dyDescent="0.3">
      <c r="A1160" s="290" t="str">
        <f t="shared" si="53"/>
        <v>3/2003</v>
      </c>
      <c r="B1160" s="279" t="s">
        <v>1283</v>
      </c>
      <c r="C1160" s="294"/>
      <c r="D1160" s="279">
        <f t="shared" si="47"/>
        <v>1</v>
      </c>
      <c r="E1160" s="279">
        <f t="shared" si="48"/>
        <v>3</v>
      </c>
      <c r="F1160" s="281" t="str">
        <f t="shared" si="52"/>
        <v/>
      </c>
      <c r="G1160" s="282"/>
      <c r="H1160" s="280"/>
      <c r="I1160" s="280"/>
      <c r="J1160" s="280"/>
    </row>
    <row r="1161" spans="1:10" ht="14.4" x14ac:dyDescent="0.3">
      <c r="A1161" s="290" t="str">
        <f t="shared" si="53"/>
        <v>3/2003</v>
      </c>
      <c r="B1161" s="279" t="s">
        <v>1284</v>
      </c>
      <c r="C1161" s="294"/>
      <c r="D1161" s="279">
        <f t="shared" si="47"/>
        <v>2</v>
      </c>
      <c r="E1161" s="279">
        <f t="shared" si="48"/>
        <v>3</v>
      </c>
      <c r="F1161" s="281" t="str">
        <f t="shared" si="52"/>
        <v/>
      </c>
      <c r="G1161" s="282"/>
      <c r="H1161" s="280"/>
      <c r="I1161" s="280"/>
      <c r="J1161" s="280"/>
    </row>
    <row r="1162" spans="1:10" ht="14.4" x14ac:dyDescent="0.3">
      <c r="A1162" s="290" t="str">
        <f t="shared" si="53"/>
        <v>3/2003</v>
      </c>
      <c r="B1162" s="279" t="s">
        <v>1285</v>
      </c>
      <c r="C1162" s="294">
        <v>1175</v>
      </c>
      <c r="D1162" s="279">
        <f t="shared" si="47"/>
        <v>3</v>
      </c>
      <c r="E1162" s="279">
        <f t="shared" si="48"/>
        <v>3</v>
      </c>
      <c r="F1162" s="281" t="str">
        <f t="shared" si="52"/>
        <v/>
      </c>
      <c r="G1162" s="282"/>
      <c r="H1162" s="280"/>
      <c r="I1162" s="280"/>
      <c r="J1162" s="280"/>
    </row>
    <row r="1163" spans="1:10" ht="14.4" x14ac:dyDescent="0.3">
      <c r="A1163" s="290" t="str">
        <f t="shared" si="53"/>
        <v>3/2003</v>
      </c>
      <c r="B1163" s="279" t="s">
        <v>1286</v>
      </c>
      <c r="C1163" s="294">
        <v>1194</v>
      </c>
      <c r="D1163" s="279">
        <f t="shared" si="47"/>
        <v>4</v>
      </c>
      <c r="E1163" s="279">
        <f t="shared" si="48"/>
        <v>3</v>
      </c>
      <c r="F1163" s="281" t="str">
        <f t="shared" si="52"/>
        <v/>
      </c>
      <c r="G1163" s="282"/>
      <c r="H1163" s="280"/>
      <c r="I1163" s="280"/>
      <c r="J1163" s="280"/>
    </row>
    <row r="1164" spans="1:10" ht="14.4" x14ac:dyDescent="0.3">
      <c r="A1164" s="290" t="str">
        <f t="shared" si="53"/>
        <v>3/2003</v>
      </c>
      <c r="B1164" s="279" t="s">
        <v>1287</v>
      </c>
      <c r="C1164" s="294">
        <v>1174</v>
      </c>
      <c r="D1164" s="279">
        <f t="shared" si="47"/>
        <v>5</v>
      </c>
      <c r="E1164" s="279">
        <f t="shared" si="48"/>
        <v>3</v>
      </c>
      <c r="F1164" s="281" t="str">
        <f t="shared" si="52"/>
        <v/>
      </c>
      <c r="G1164" s="282"/>
      <c r="H1164" s="280"/>
      <c r="I1164" s="280"/>
      <c r="J1164" s="280"/>
    </row>
    <row r="1165" spans="1:10" ht="14.4" x14ac:dyDescent="0.3">
      <c r="A1165" s="290" t="str">
        <f t="shared" si="53"/>
        <v>3/2003</v>
      </c>
      <c r="B1165" s="279" t="s">
        <v>1288</v>
      </c>
      <c r="C1165" s="294">
        <v>1114</v>
      </c>
      <c r="D1165" s="279">
        <f t="shared" si="47"/>
        <v>6</v>
      </c>
      <c r="E1165" s="279">
        <f t="shared" si="48"/>
        <v>3</v>
      </c>
      <c r="F1165" s="281" t="str">
        <f t="shared" ref="F1165:F1228" si="54">IF(D1165=(D1166-1),"",IF(AND(C1165="",C1164="",C1163=""),C1162/10000,(IF(AND(C1165="",C1164=""),C1163/10000,IF(C1165="",C1164/10000,C1165/10000)))))</f>
        <v/>
      </c>
      <c r="G1165" s="282"/>
      <c r="H1165" s="280"/>
      <c r="I1165" s="280"/>
      <c r="J1165" s="280"/>
    </row>
    <row r="1166" spans="1:10" ht="14.4" x14ac:dyDescent="0.3">
      <c r="A1166" s="290" t="str">
        <f t="shared" si="53"/>
        <v>3/2003</v>
      </c>
      <c r="B1166" s="279" t="s">
        <v>1289</v>
      </c>
      <c r="C1166" s="294">
        <v>1119</v>
      </c>
      <c r="D1166" s="279">
        <f t="shared" si="47"/>
        <v>7</v>
      </c>
      <c r="E1166" s="279">
        <f t="shared" si="48"/>
        <v>3</v>
      </c>
      <c r="F1166" s="281" t="str">
        <f t="shared" si="54"/>
        <v/>
      </c>
      <c r="G1166" s="282"/>
      <c r="H1166" s="280"/>
      <c r="I1166" s="280"/>
      <c r="J1166" s="280"/>
    </row>
    <row r="1167" spans="1:10" ht="14.4" x14ac:dyDescent="0.3">
      <c r="A1167" s="290" t="str">
        <f t="shared" si="53"/>
        <v>3/2003</v>
      </c>
      <c r="B1167" s="279" t="s">
        <v>1290</v>
      </c>
      <c r="C1167" s="294"/>
      <c r="D1167" s="279">
        <f t="shared" si="47"/>
        <v>8</v>
      </c>
      <c r="E1167" s="279">
        <f t="shared" si="48"/>
        <v>3</v>
      </c>
      <c r="F1167" s="281" t="str">
        <f t="shared" si="54"/>
        <v/>
      </c>
      <c r="G1167" s="282"/>
      <c r="H1167" s="280"/>
      <c r="I1167" s="280"/>
      <c r="J1167" s="280"/>
    </row>
    <row r="1168" spans="1:10" ht="14.4" x14ac:dyDescent="0.3">
      <c r="A1168" s="290" t="str">
        <f t="shared" si="53"/>
        <v>3/2003</v>
      </c>
      <c r="B1168" s="279" t="s">
        <v>1291</v>
      </c>
      <c r="C1168" s="294"/>
      <c r="D1168" s="279">
        <f t="shared" si="47"/>
        <v>9</v>
      </c>
      <c r="E1168" s="279">
        <f t="shared" si="48"/>
        <v>3</v>
      </c>
      <c r="F1168" s="281" t="str">
        <f t="shared" si="54"/>
        <v/>
      </c>
      <c r="G1168" s="282"/>
      <c r="H1168" s="280"/>
      <c r="I1168" s="280"/>
      <c r="J1168" s="280"/>
    </row>
    <row r="1169" spans="1:10" ht="14.4" x14ac:dyDescent="0.3">
      <c r="A1169" s="290" t="str">
        <f t="shared" si="53"/>
        <v>3/2003</v>
      </c>
      <c r="B1169" s="279" t="s">
        <v>1292</v>
      </c>
      <c r="C1169" s="294">
        <v>1148</v>
      </c>
      <c r="D1169" s="279">
        <f t="shared" si="47"/>
        <v>10</v>
      </c>
      <c r="E1169" s="279">
        <f t="shared" si="48"/>
        <v>3</v>
      </c>
      <c r="F1169" s="281" t="str">
        <f t="shared" si="54"/>
        <v/>
      </c>
      <c r="G1169" s="282"/>
      <c r="H1169" s="280"/>
      <c r="I1169" s="280"/>
      <c r="J1169" s="280"/>
    </row>
    <row r="1170" spans="1:10" ht="14.4" x14ac:dyDescent="0.3">
      <c r="A1170" s="290" t="str">
        <f t="shared" si="53"/>
        <v>3/2003</v>
      </c>
      <c r="B1170" s="279" t="s">
        <v>1293</v>
      </c>
      <c r="C1170" s="294">
        <v>1139</v>
      </c>
      <c r="D1170" s="279">
        <f t="shared" si="47"/>
        <v>11</v>
      </c>
      <c r="E1170" s="279">
        <f t="shared" si="48"/>
        <v>3</v>
      </c>
      <c r="F1170" s="281" t="str">
        <f t="shared" si="54"/>
        <v/>
      </c>
      <c r="G1170" s="282"/>
      <c r="H1170" s="280"/>
      <c r="I1170" s="280"/>
      <c r="J1170" s="280"/>
    </row>
    <row r="1171" spans="1:10" ht="14.4" x14ac:dyDescent="0.3">
      <c r="A1171" s="290" t="str">
        <f t="shared" si="53"/>
        <v>3/2003</v>
      </c>
      <c r="B1171" s="279" t="s">
        <v>1294</v>
      </c>
      <c r="C1171" s="294">
        <v>1128</v>
      </c>
      <c r="D1171" s="279">
        <f t="shared" si="47"/>
        <v>12</v>
      </c>
      <c r="E1171" s="279">
        <f t="shared" si="48"/>
        <v>3</v>
      </c>
      <c r="F1171" s="281" t="str">
        <f t="shared" si="54"/>
        <v/>
      </c>
      <c r="G1171" s="282"/>
      <c r="H1171" s="280"/>
      <c r="I1171" s="280"/>
      <c r="J1171" s="280"/>
    </row>
    <row r="1172" spans="1:10" ht="14.4" x14ac:dyDescent="0.3">
      <c r="A1172" s="290" t="str">
        <f t="shared" si="53"/>
        <v>3/2003</v>
      </c>
      <c r="B1172" s="279" t="s">
        <v>1295</v>
      </c>
      <c r="C1172" s="294">
        <v>1082</v>
      </c>
      <c r="D1172" s="279">
        <f t="shared" si="47"/>
        <v>13</v>
      </c>
      <c r="E1172" s="279">
        <f t="shared" si="48"/>
        <v>3</v>
      </c>
      <c r="F1172" s="281" t="str">
        <f t="shared" si="54"/>
        <v/>
      </c>
      <c r="G1172" s="282"/>
      <c r="H1172" s="280"/>
      <c r="I1172" s="280"/>
      <c r="J1172" s="280"/>
    </row>
    <row r="1173" spans="1:10" ht="14.4" x14ac:dyDescent="0.3">
      <c r="A1173" s="290" t="str">
        <f t="shared" si="53"/>
        <v>3/2003</v>
      </c>
      <c r="B1173" s="279" t="s">
        <v>1296</v>
      </c>
      <c r="C1173" s="294">
        <v>1093</v>
      </c>
      <c r="D1173" s="279">
        <f t="shared" si="47"/>
        <v>14</v>
      </c>
      <c r="E1173" s="279">
        <f t="shared" si="48"/>
        <v>3</v>
      </c>
      <c r="F1173" s="281" t="str">
        <f t="shared" si="54"/>
        <v/>
      </c>
      <c r="G1173" s="282"/>
      <c r="H1173" s="280"/>
      <c r="I1173" s="280"/>
      <c r="J1173" s="280"/>
    </row>
    <row r="1174" spans="1:10" ht="14.4" x14ac:dyDescent="0.3">
      <c r="A1174" s="290" t="str">
        <f t="shared" si="53"/>
        <v>3/2003</v>
      </c>
      <c r="B1174" s="279" t="s">
        <v>1297</v>
      </c>
      <c r="C1174" s="294"/>
      <c r="D1174" s="279">
        <f t="shared" si="47"/>
        <v>15</v>
      </c>
      <c r="E1174" s="279">
        <f t="shared" si="48"/>
        <v>3</v>
      </c>
      <c r="F1174" s="281" t="str">
        <f t="shared" si="54"/>
        <v/>
      </c>
      <c r="G1174" s="282"/>
      <c r="H1174" s="280"/>
      <c r="I1174" s="280"/>
      <c r="J1174" s="280"/>
    </row>
    <row r="1175" spans="1:10" ht="14.4" x14ac:dyDescent="0.3">
      <c r="A1175" s="290" t="str">
        <f t="shared" si="53"/>
        <v>3/2003</v>
      </c>
      <c r="B1175" s="279" t="s">
        <v>1298</v>
      </c>
      <c r="C1175" s="294"/>
      <c r="D1175" s="279">
        <f t="shared" si="47"/>
        <v>16</v>
      </c>
      <c r="E1175" s="279">
        <f t="shared" si="48"/>
        <v>3</v>
      </c>
      <c r="F1175" s="281" t="str">
        <f t="shared" si="54"/>
        <v/>
      </c>
      <c r="G1175" s="282"/>
      <c r="H1175" s="280"/>
      <c r="I1175" s="280"/>
      <c r="J1175" s="280"/>
    </row>
    <row r="1176" spans="1:10" ht="14.4" x14ac:dyDescent="0.3">
      <c r="A1176" s="290" t="str">
        <f t="shared" si="53"/>
        <v>3/2003</v>
      </c>
      <c r="B1176" s="279" t="s">
        <v>1299</v>
      </c>
      <c r="C1176" s="294">
        <v>1067</v>
      </c>
      <c r="D1176" s="279">
        <f t="shared" si="47"/>
        <v>17</v>
      </c>
      <c r="E1176" s="279">
        <f t="shared" si="48"/>
        <v>3</v>
      </c>
      <c r="F1176" s="281" t="str">
        <f t="shared" si="54"/>
        <v/>
      </c>
      <c r="G1176" s="282"/>
      <c r="H1176" s="280"/>
      <c r="I1176" s="280"/>
      <c r="J1176" s="280"/>
    </row>
    <row r="1177" spans="1:10" ht="14.4" x14ac:dyDescent="0.3">
      <c r="A1177" s="290" t="str">
        <f t="shared" si="53"/>
        <v>3/2003</v>
      </c>
      <c r="B1177" s="279" t="s">
        <v>1300</v>
      </c>
      <c r="C1177" s="294">
        <v>1041</v>
      </c>
      <c r="D1177" s="279">
        <f t="shared" si="47"/>
        <v>18</v>
      </c>
      <c r="E1177" s="279">
        <f t="shared" si="48"/>
        <v>3</v>
      </c>
      <c r="F1177" s="281" t="str">
        <f t="shared" si="54"/>
        <v/>
      </c>
      <c r="G1177" s="282"/>
      <c r="H1177" s="280"/>
      <c r="I1177" s="280"/>
      <c r="J1177" s="280"/>
    </row>
    <row r="1178" spans="1:10" ht="14.4" x14ac:dyDescent="0.3">
      <c r="A1178" s="290" t="str">
        <f t="shared" si="53"/>
        <v>3/2003</v>
      </c>
      <c r="B1178" s="279" t="s">
        <v>1301</v>
      </c>
      <c r="C1178" s="294">
        <v>1086</v>
      </c>
      <c r="D1178" s="279">
        <f t="shared" si="47"/>
        <v>19</v>
      </c>
      <c r="E1178" s="279">
        <f t="shared" si="48"/>
        <v>3</v>
      </c>
      <c r="F1178" s="281" t="str">
        <f t="shared" si="54"/>
        <v/>
      </c>
      <c r="G1178" s="282"/>
      <c r="H1178" s="280"/>
      <c r="I1178" s="280"/>
      <c r="J1178" s="280"/>
    </row>
    <row r="1179" spans="1:10" ht="14.4" x14ac:dyDescent="0.3">
      <c r="A1179" s="290" t="str">
        <f t="shared" si="53"/>
        <v>3/2003</v>
      </c>
      <c r="B1179" s="279" t="s">
        <v>1302</v>
      </c>
      <c r="C1179" s="294">
        <v>1084</v>
      </c>
      <c r="D1179" s="279">
        <f t="shared" si="47"/>
        <v>20</v>
      </c>
      <c r="E1179" s="279">
        <f t="shared" si="48"/>
        <v>3</v>
      </c>
      <c r="F1179" s="281" t="str">
        <f t="shared" si="54"/>
        <v/>
      </c>
      <c r="G1179" s="282"/>
      <c r="H1179" s="280"/>
      <c r="I1179" s="280"/>
      <c r="J1179" s="280"/>
    </row>
    <row r="1180" spans="1:10" ht="14.4" x14ac:dyDescent="0.3">
      <c r="A1180" s="290" t="str">
        <f t="shared" si="53"/>
        <v>3/2003</v>
      </c>
      <c r="B1180" s="279" t="s">
        <v>1303</v>
      </c>
      <c r="C1180" s="294">
        <v>1035</v>
      </c>
      <c r="D1180" s="279">
        <f t="shared" si="47"/>
        <v>21</v>
      </c>
      <c r="E1180" s="279">
        <f t="shared" si="48"/>
        <v>3</v>
      </c>
      <c r="F1180" s="281" t="str">
        <f t="shared" si="54"/>
        <v/>
      </c>
      <c r="G1180" s="282"/>
      <c r="H1180" s="280"/>
      <c r="I1180" s="280"/>
      <c r="J1180" s="280"/>
    </row>
    <row r="1181" spans="1:10" ht="14.4" x14ac:dyDescent="0.3">
      <c r="A1181" s="290" t="str">
        <f t="shared" si="53"/>
        <v>3/2003</v>
      </c>
      <c r="B1181" s="279" t="s">
        <v>1304</v>
      </c>
      <c r="C1181" s="294"/>
      <c r="D1181" s="279">
        <f t="shared" si="47"/>
        <v>22</v>
      </c>
      <c r="E1181" s="279">
        <f t="shared" si="48"/>
        <v>3</v>
      </c>
      <c r="F1181" s="281" t="str">
        <f t="shared" si="54"/>
        <v/>
      </c>
      <c r="G1181" s="282"/>
      <c r="H1181" s="280"/>
      <c r="I1181" s="280"/>
      <c r="J1181" s="280"/>
    </row>
    <row r="1182" spans="1:10" ht="14.4" x14ac:dyDescent="0.3">
      <c r="A1182" s="290" t="str">
        <f t="shared" si="53"/>
        <v>3/2003</v>
      </c>
      <c r="B1182" s="279" t="s">
        <v>1305</v>
      </c>
      <c r="C1182" s="294"/>
      <c r="D1182" s="279">
        <f t="shared" si="47"/>
        <v>23</v>
      </c>
      <c r="E1182" s="279">
        <f t="shared" si="48"/>
        <v>3</v>
      </c>
      <c r="F1182" s="281" t="str">
        <f t="shared" si="54"/>
        <v/>
      </c>
      <c r="G1182" s="282"/>
      <c r="H1182" s="280"/>
      <c r="I1182" s="280"/>
      <c r="J1182" s="280"/>
    </row>
    <row r="1183" spans="1:10" ht="14.4" x14ac:dyDescent="0.3">
      <c r="A1183" s="290" t="str">
        <f t="shared" si="53"/>
        <v>3/2003</v>
      </c>
      <c r="B1183" s="279" t="s">
        <v>1306</v>
      </c>
      <c r="C1183" s="294">
        <v>1069</v>
      </c>
      <c r="D1183" s="279">
        <f t="shared" si="47"/>
        <v>24</v>
      </c>
      <c r="E1183" s="279">
        <f t="shared" si="48"/>
        <v>3</v>
      </c>
      <c r="F1183" s="281" t="str">
        <f t="shared" si="54"/>
        <v/>
      </c>
      <c r="G1183" s="282"/>
      <c r="H1183" s="280"/>
      <c r="I1183" s="280"/>
      <c r="J1183" s="280"/>
    </row>
    <row r="1184" spans="1:10" ht="14.4" x14ac:dyDescent="0.3">
      <c r="A1184" s="290" t="str">
        <f t="shared" si="53"/>
        <v>3/2003</v>
      </c>
      <c r="B1184" s="279" t="s">
        <v>1307</v>
      </c>
      <c r="C1184" s="294">
        <v>1042</v>
      </c>
      <c r="D1184" s="279">
        <f t="shared" si="47"/>
        <v>25</v>
      </c>
      <c r="E1184" s="279">
        <f t="shared" si="48"/>
        <v>3</v>
      </c>
      <c r="F1184" s="281" t="str">
        <f t="shared" si="54"/>
        <v/>
      </c>
      <c r="G1184" s="282"/>
      <c r="H1184" s="280"/>
      <c r="I1184" s="280"/>
      <c r="J1184" s="280"/>
    </row>
    <row r="1185" spans="1:10" ht="14.4" x14ac:dyDescent="0.3">
      <c r="A1185" s="290" t="str">
        <f t="shared" si="53"/>
        <v>3/2003</v>
      </c>
      <c r="B1185" s="279" t="s">
        <v>1308</v>
      </c>
      <c r="C1185" s="294">
        <v>1025</v>
      </c>
      <c r="D1185" s="279">
        <f t="shared" si="47"/>
        <v>26</v>
      </c>
      <c r="E1185" s="279">
        <f t="shared" si="48"/>
        <v>3</v>
      </c>
      <c r="F1185" s="281" t="str">
        <f t="shared" si="54"/>
        <v/>
      </c>
      <c r="G1185" s="282"/>
      <c r="H1185" s="280"/>
      <c r="I1185" s="280"/>
      <c r="J1185" s="280"/>
    </row>
    <row r="1186" spans="1:10" ht="14.4" x14ac:dyDescent="0.3">
      <c r="A1186" s="290" t="str">
        <f t="shared" si="53"/>
        <v>3/2003</v>
      </c>
      <c r="B1186" s="279" t="s">
        <v>1309</v>
      </c>
      <c r="C1186" s="294">
        <v>1058</v>
      </c>
      <c r="D1186" s="279">
        <f t="shared" si="47"/>
        <v>27</v>
      </c>
      <c r="E1186" s="279">
        <f t="shared" si="48"/>
        <v>3</v>
      </c>
      <c r="F1186" s="281" t="str">
        <f t="shared" si="54"/>
        <v/>
      </c>
      <c r="G1186" s="282"/>
      <c r="H1186" s="280"/>
      <c r="I1186" s="280"/>
      <c r="J1186" s="280"/>
    </row>
    <row r="1187" spans="1:10" ht="14.4" x14ac:dyDescent="0.3">
      <c r="A1187" s="290" t="str">
        <f t="shared" si="53"/>
        <v>3/2003</v>
      </c>
      <c r="B1187" s="279" t="s">
        <v>1310</v>
      </c>
      <c r="C1187" s="294">
        <v>1031</v>
      </c>
      <c r="D1187" s="279">
        <f t="shared" si="47"/>
        <v>28</v>
      </c>
      <c r="E1187" s="279">
        <f t="shared" si="48"/>
        <v>3</v>
      </c>
      <c r="F1187" s="281" t="str">
        <f t="shared" si="54"/>
        <v/>
      </c>
      <c r="G1187" s="282"/>
      <c r="H1187" s="280"/>
      <c r="I1187" s="280"/>
      <c r="J1187" s="280"/>
    </row>
    <row r="1188" spans="1:10" ht="14.4" x14ac:dyDescent="0.3">
      <c r="A1188" s="290" t="str">
        <f t="shared" si="53"/>
        <v>3/2003</v>
      </c>
      <c r="B1188" s="279" t="s">
        <v>1311</v>
      </c>
      <c r="C1188" s="294"/>
      <c r="D1188" s="279">
        <f t="shared" si="47"/>
        <v>29</v>
      </c>
      <c r="E1188" s="279">
        <f t="shared" si="48"/>
        <v>3</v>
      </c>
      <c r="F1188" s="281" t="str">
        <f t="shared" si="54"/>
        <v/>
      </c>
      <c r="G1188" s="282"/>
      <c r="H1188" s="280"/>
      <c r="I1188" s="280"/>
      <c r="J1188" s="280"/>
    </row>
    <row r="1189" spans="1:10" ht="14.4" x14ac:dyDescent="0.3">
      <c r="A1189" s="290" t="str">
        <f t="shared" si="53"/>
        <v>3/2003</v>
      </c>
      <c r="B1189" s="279" t="s">
        <v>1312</v>
      </c>
      <c r="C1189" s="294"/>
      <c r="D1189" s="279">
        <f t="shared" si="47"/>
        <v>30</v>
      </c>
      <c r="E1189" s="279">
        <f t="shared" si="48"/>
        <v>3</v>
      </c>
      <c r="F1189" s="281" t="str">
        <f t="shared" si="54"/>
        <v/>
      </c>
      <c r="G1189" s="282"/>
      <c r="H1189" s="280"/>
      <c r="I1189" s="280"/>
      <c r="J1189" s="280"/>
    </row>
    <row r="1190" spans="1:10" ht="14.4" x14ac:dyDescent="0.3">
      <c r="A1190" s="290" t="str">
        <f t="shared" si="53"/>
        <v>3/2003</v>
      </c>
      <c r="B1190" s="279" t="s">
        <v>1313</v>
      </c>
      <c r="C1190" s="294">
        <v>1048</v>
      </c>
      <c r="D1190" s="279">
        <f t="shared" si="47"/>
        <v>31</v>
      </c>
      <c r="E1190" s="279">
        <f t="shared" si="48"/>
        <v>3</v>
      </c>
      <c r="F1190" s="281">
        <f t="shared" si="54"/>
        <v>0.1048</v>
      </c>
      <c r="G1190" s="282"/>
      <c r="H1190" s="280"/>
      <c r="I1190" s="280"/>
      <c r="J1190" s="280"/>
    </row>
    <row r="1191" spans="1:10" ht="14.4" x14ac:dyDescent="0.3">
      <c r="A1191" s="290" t="str">
        <f t="shared" si="53"/>
        <v>4/2003</v>
      </c>
      <c r="B1191" s="279" t="s">
        <v>1314</v>
      </c>
      <c r="C1191" s="294">
        <v>1002</v>
      </c>
      <c r="D1191" s="279">
        <f t="shared" si="47"/>
        <v>1</v>
      </c>
      <c r="E1191" s="279">
        <f t="shared" si="48"/>
        <v>4</v>
      </c>
      <c r="F1191" s="281" t="str">
        <f t="shared" si="54"/>
        <v/>
      </c>
      <c r="G1191" s="282"/>
      <c r="H1191" s="280"/>
      <c r="I1191" s="280"/>
      <c r="J1191" s="280"/>
    </row>
    <row r="1192" spans="1:10" ht="14.4" x14ac:dyDescent="0.3">
      <c r="A1192" s="290" t="str">
        <f t="shared" si="53"/>
        <v>4/2003</v>
      </c>
      <c r="B1192" s="279" t="s">
        <v>1315</v>
      </c>
      <c r="C1192" s="294">
        <v>964</v>
      </c>
      <c r="D1192" s="279">
        <f t="shared" si="47"/>
        <v>2</v>
      </c>
      <c r="E1192" s="279">
        <f t="shared" si="48"/>
        <v>4</v>
      </c>
      <c r="F1192" s="281" t="str">
        <f t="shared" si="54"/>
        <v/>
      </c>
      <c r="G1192" s="282"/>
      <c r="H1192" s="280"/>
      <c r="I1192" s="280"/>
      <c r="J1192" s="280"/>
    </row>
    <row r="1193" spans="1:10" ht="14.4" x14ac:dyDescent="0.3">
      <c r="A1193" s="290" t="str">
        <f t="shared" si="53"/>
        <v>4/2003</v>
      </c>
      <c r="B1193" s="279" t="s">
        <v>1316</v>
      </c>
      <c r="C1193" s="294">
        <v>939</v>
      </c>
      <c r="D1193" s="279">
        <f t="shared" si="47"/>
        <v>3</v>
      </c>
      <c r="E1193" s="279">
        <f t="shared" si="48"/>
        <v>4</v>
      </c>
      <c r="F1193" s="281" t="str">
        <f t="shared" si="54"/>
        <v/>
      </c>
      <c r="G1193" s="282"/>
      <c r="H1193" s="280"/>
      <c r="I1193" s="280"/>
      <c r="J1193" s="280"/>
    </row>
    <row r="1194" spans="1:10" ht="14.4" x14ac:dyDescent="0.3">
      <c r="A1194" s="290" t="str">
        <f t="shared" si="53"/>
        <v>4/2003</v>
      </c>
      <c r="B1194" s="279" t="s">
        <v>1317</v>
      </c>
      <c r="C1194" s="294">
        <v>940</v>
      </c>
      <c r="D1194" s="279">
        <f t="shared" si="47"/>
        <v>4</v>
      </c>
      <c r="E1194" s="279">
        <f t="shared" si="48"/>
        <v>4</v>
      </c>
      <c r="F1194" s="281" t="str">
        <f t="shared" si="54"/>
        <v/>
      </c>
      <c r="G1194" s="282"/>
      <c r="H1194" s="280"/>
      <c r="I1194" s="280"/>
      <c r="J1194" s="280"/>
    </row>
    <row r="1195" spans="1:10" ht="14.4" x14ac:dyDescent="0.3">
      <c r="A1195" s="290" t="str">
        <f t="shared" si="53"/>
        <v>4/2003</v>
      </c>
      <c r="B1195" s="279" t="s">
        <v>1318</v>
      </c>
      <c r="C1195" s="294"/>
      <c r="D1195" s="279">
        <f t="shared" si="47"/>
        <v>5</v>
      </c>
      <c r="E1195" s="279">
        <f t="shared" si="48"/>
        <v>4</v>
      </c>
      <c r="F1195" s="281" t="str">
        <f t="shared" si="54"/>
        <v/>
      </c>
      <c r="G1195" s="282"/>
      <c r="H1195" s="280"/>
      <c r="I1195" s="280"/>
      <c r="J1195" s="280"/>
    </row>
    <row r="1196" spans="1:10" ht="14.4" x14ac:dyDescent="0.3">
      <c r="A1196" s="290" t="str">
        <f t="shared" si="53"/>
        <v>4/2003</v>
      </c>
      <c r="B1196" s="279" t="s">
        <v>1319</v>
      </c>
      <c r="C1196" s="294"/>
      <c r="D1196" s="279">
        <f t="shared" si="47"/>
        <v>6</v>
      </c>
      <c r="E1196" s="279">
        <f t="shared" si="48"/>
        <v>4</v>
      </c>
      <c r="F1196" s="281" t="str">
        <f t="shared" si="54"/>
        <v/>
      </c>
      <c r="G1196" s="282"/>
      <c r="H1196" s="280"/>
      <c r="I1196" s="280"/>
      <c r="J1196" s="280"/>
    </row>
    <row r="1197" spans="1:10" ht="14.4" x14ac:dyDescent="0.3">
      <c r="A1197" s="290" t="str">
        <f t="shared" si="53"/>
        <v>4/2003</v>
      </c>
      <c r="B1197" s="279" t="s">
        <v>1320</v>
      </c>
      <c r="C1197" s="294">
        <v>908</v>
      </c>
      <c r="D1197" s="279">
        <f t="shared" si="47"/>
        <v>7</v>
      </c>
      <c r="E1197" s="279">
        <f t="shared" si="48"/>
        <v>4</v>
      </c>
      <c r="F1197" s="281" t="str">
        <f t="shared" si="54"/>
        <v/>
      </c>
      <c r="G1197" s="282"/>
      <c r="H1197" s="280"/>
      <c r="I1197" s="280"/>
      <c r="J1197" s="280"/>
    </row>
    <row r="1198" spans="1:10" ht="14.4" x14ac:dyDescent="0.3">
      <c r="A1198" s="290" t="str">
        <f t="shared" si="53"/>
        <v>4/2003</v>
      </c>
      <c r="B1198" s="279" t="s">
        <v>1321</v>
      </c>
      <c r="C1198" s="294">
        <v>937</v>
      </c>
      <c r="D1198" s="279">
        <f t="shared" si="47"/>
        <v>8</v>
      </c>
      <c r="E1198" s="279">
        <f t="shared" si="48"/>
        <v>4</v>
      </c>
      <c r="F1198" s="281" t="str">
        <f t="shared" si="54"/>
        <v/>
      </c>
      <c r="G1198" s="282"/>
      <c r="H1198" s="280"/>
      <c r="I1198" s="280"/>
      <c r="J1198" s="280"/>
    </row>
    <row r="1199" spans="1:10" ht="14.4" x14ac:dyDescent="0.3">
      <c r="A1199" s="290" t="str">
        <f t="shared" si="53"/>
        <v>4/2003</v>
      </c>
      <c r="B1199" s="279" t="s">
        <v>1322</v>
      </c>
      <c r="C1199" s="294">
        <v>949</v>
      </c>
      <c r="D1199" s="279">
        <f t="shared" si="47"/>
        <v>9</v>
      </c>
      <c r="E1199" s="279">
        <f t="shared" si="48"/>
        <v>4</v>
      </c>
      <c r="F1199" s="281" t="str">
        <f t="shared" si="54"/>
        <v/>
      </c>
      <c r="G1199" s="282"/>
      <c r="H1199" s="280"/>
      <c r="I1199" s="280"/>
      <c r="J1199" s="280"/>
    </row>
    <row r="1200" spans="1:10" ht="14.4" x14ac:dyDescent="0.3">
      <c r="A1200" s="290" t="str">
        <f t="shared" si="53"/>
        <v>4/2003</v>
      </c>
      <c r="B1200" s="279" t="s">
        <v>1323</v>
      </c>
      <c r="C1200" s="294">
        <v>969</v>
      </c>
      <c r="D1200" s="279">
        <f t="shared" si="47"/>
        <v>10</v>
      </c>
      <c r="E1200" s="279">
        <f t="shared" si="48"/>
        <v>4</v>
      </c>
      <c r="F1200" s="281" t="str">
        <f t="shared" si="54"/>
        <v/>
      </c>
      <c r="G1200" s="282"/>
      <c r="H1200" s="280"/>
      <c r="I1200" s="280"/>
      <c r="J1200" s="280"/>
    </row>
    <row r="1201" spans="1:10" ht="14.4" x14ac:dyDescent="0.3">
      <c r="A1201" s="290" t="str">
        <f t="shared" si="53"/>
        <v>4/2003</v>
      </c>
      <c r="B1201" s="279" t="s">
        <v>1324</v>
      </c>
      <c r="C1201" s="294">
        <v>928</v>
      </c>
      <c r="D1201" s="279">
        <f t="shared" si="47"/>
        <v>11</v>
      </c>
      <c r="E1201" s="279">
        <f t="shared" si="48"/>
        <v>4</v>
      </c>
      <c r="F1201" s="281" t="str">
        <f t="shared" si="54"/>
        <v/>
      </c>
      <c r="G1201" s="282"/>
      <c r="H1201" s="280"/>
      <c r="I1201" s="280"/>
      <c r="J1201" s="280"/>
    </row>
    <row r="1202" spans="1:10" ht="14.4" x14ac:dyDescent="0.3">
      <c r="A1202" s="290" t="str">
        <f t="shared" si="53"/>
        <v>4/2003</v>
      </c>
      <c r="B1202" s="279" t="s">
        <v>1325</v>
      </c>
      <c r="C1202" s="294"/>
      <c r="D1202" s="279">
        <f t="shared" si="47"/>
        <v>12</v>
      </c>
      <c r="E1202" s="279">
        <f t="shared" si="48"/>
        <v>4</v>
      </c>
      <c r="F1202" s="281" t="str">
        <f t="shared" si="54"/>
        <v/>
      </c>
      <c r="G1202" s="282"/>
      <c r="H1202" s="280"/>
      <c r="I1202" s="280"/>
      <c r="J1202" s="280"/>
    </row>
    <row r="1203" spans="1:10" ht="14.4" x14ac:dyDescent="0.3">
      <c r="A1203" s="290" t="str">
        <f t="shared" si="53"/>
        <v>4/2003</v>
      </c>
      <c r="B1203" s="279" t="s">
        <v>1326</v>
      </c>
      <c r="C1203" s="294"/>
      <c r="D1203" s="279">
        <f t="shared" si="47"/>
        <v>13</v>
      </c>
      <c r="E1203" s="279">
        <f t="shared" si="48"/>
        <v>4</v>
      </c>
      <c r="F1203" s="281" t="str">
        <f t="shared" si="54"/>
        <v/>
      </c>
      <c r="G1203" s="282"/>
      <c r="H1203" s="280"/>
      <c r="I1203" s="280"/>
      <c r="J1203" s="280"/>
    </row>
    <row r="1204" spans="1:10" ht="14.4" x14ac:dyDescent="0.3">
      <c r="A1204" s="290" t="str">
        <f t="shared" si="53"/>
        <v>4/2003</v>
      </c>
      <c r="B1204" s="279" t="s">
        <v>1327</v>
      </c>
      <c r="C1204" s="294">
        <v>884</v>
      </c>
      <c r="D1204" s="279">
        <f t="shared" si="47"/>
        <v>14</v>
      </c>
      <c r="E1204" s="279">
        <f t="shared" si="48"/>
        <v>4</v>
      </c>
      <c r="F1204" s="281" t="str">
        <f t="shared" si="54"/>
        <v/>
      </c>
      <c r="G1204" s="282"/>
      <c r="H1204" s="280"/>
      <c r="I1204" s="280"/>
      <c r="J1204" s="280"/>
    </row>
    <row r="1205" spans="1:10" ht="14.4" x14ac:dyDescent="0.3">
      <c r="A1205" s="290" t="str">
        <f t="shared" si="53"/>
        <v>4/2003</v>
      </c>
      <c r="B1205" s="279" t="s">
        <v>1328</v>
      </c>
      <c r="C1205" s="294">
        <v>880</v>
      </c>
      <c r="D1205" s="279">
        <f t="shared" si="47"/>
        <v>15</v>
      </c>
      <c r="E1205" s="279">
        <f t="shared" si="48"/>
        <v>4</v>
      </c>
      <c r="F1205" s="281" t="str">
        <f t="shared" si="54"/>
        <v/>
      </c>
      <c r="G1205" s="282"/>
      <c r="H1205" s="280"/>
      <c r="I1205" s="280"/>
      <c r="J1205" s="280"/>
    </row>
    <row r="1206" spans="1:10" ht="14.4" x14ac:dyDescent="0.3">
      <c r="A1206" s="290" t="str">
        <f t="shared" si="53"/>
        <v>4/2003</v>
      </c>
      <c r="B1206" s="279" t="s">
        <v>1329</v>
      </c>
      <c r="C1206" s="294">
        <v>895</v>
      </c>
      <c r="D1206" s="279">
        <f t="shared" si="47"/>
        <v>16</v>
      </c>
      <c r="E1206" s="279">
        <f t="shared" si="48"/>
        <v>4</v>
      </c>
      <c r="F1206" s="281" t="str">
        <f t="shared" si="54"/>
        <v/>
      </c>
      <c r="G1206" s="282"/>
      <c r="H1206" s="280"/>
      <c r="I1206" s="280"/>
      <c r="J1206" s="280"/>
    </row>
    <row r="1207" spans="1:10" ht="14.4" x14ac:dyDescent="0.3">
      <c r="A1207" s="290" t="str">
        <f t="shared" si="53"/>
        <v>4/2003</v>
      </c>
      <c r="B1207" s="279" t="s">
        <v>1330</v>
      </c>
      <c r="C1207" s="294">
        <v>872</v>
      </c>
      <c r="D1207" s="279">
        <f t="shared" si="47"/>
        <v>17</v>
      </c>
      <c r="E1207" s="279">
        <f t="shared" si="48"/>
        <v>4</v>
      </c>
      <c r="F1207" s="281" t="str">
        <f t="shared" si="54"/>
        <v/>
      </c>
      <c r="G1207" s="282"/>
      <c r="H1207" s="280"/>
      <c r="I1207" s="280"/>
      <c r="J1207" s="280"/>
    </row>
    <row r="1208" spans="1:10" ht="14.4" x14ac:dyDescent="0.3">
      <c r="A1208" s="290" t="str">
        <f t="shared" si="53"/>
        <v>4/2003</v>
      </c>
      <c r="B1208" s="279" t="s">
        <v>1331</v>
      </c>
      <c r="C1208" s="294"/>
      <c r="D1208" s="279">
        <f t="shared" si="47"/>
        <v>18</v>
      </c>
      <c r="E1208" s="279">
        <f t="shared" si="48"/>
        <v>4</v>
      </c>
      <c r="F1208" s="281" t="str">
        <f t="shared" si="54"/>
        <v/>
      </c>
      <c r="G1208" s="282"/>
      <c r="H1208" s="280"/>
      <c r="I1208" s="280"/>
      <c r="J1208" s="280"/>
    </row>
    <row r="1209" spans="1:10" ht="14.4" x14ac:dyDescent="0.3">
      <c r="A1209" s="290" t="str">
        <f t="shared" si="53"/>
        <v>4/2003</v>
      </c>
      <c r="B1209" s="279" t="s">
        <v>1332</v>
      </c>
      <c r="C1209" s="294"/>
      <c r="D1209" s="279">
        <f t="shared" si="47"/>
        <v>19</v>
      </c>
      <c r="E1209" s="279">
        <f t="shared" si="48"/>
        <v>4</v>
      </c>
      <c r="F1209" s="281" t="str">
        <f t="shared" si="54"/>
        <v/>
      </c>
      <c r="G1209" s="282"/>
      <c r="H1209" s="280"/>
      <c r="I1209" s="280"/>
      <c r="J1209" s="280"/>
    </row>
    <row r="1210" spans="1:10" ht="14.4" x14ac:dyDescent="0.3">
      <c r="A1210" s="290" t="str">
        <f t="shared" si="53"/>
        <v>4/2003</v>
      </c>
      <c r="B1210" s="279" t="s">
        <v>1333</v>
      </c>
      <c r="C1210" s="294"/>
      <c r="D1210" s="279">
        <f t="shared" si="47"/>
        <v>20</v>
      </c>
      <c r="E1210" s="279">
        <f t="shared" si="48"/>
        <v>4</v>
      </c>
      <c r="F1210" s="281" t="str">
        <f t="shared" si="54"/>
        <v/>
      </c>
      <c r="G1210" s="282"/>
      <c r="H1210" s="280"/>
      <c r="I1210" s="280"/>
      <c r="J1210" s="280"/>
    </row>
    <row r="1211" spans="1:10" ht="14.4" x14ac:dyDescent="0.3">
      <c r="A1211" s="290" t="str">
        <f t="shared" si="53"/>
        <v>4/2003</v>
      </c>
      <c r="B1211" s="279" t="s">
        <v>1334</v>
      </c>
      <c r="C1211" s="294">
        <v>867</v>
      </c>
      <c r="D1211" s="279">
        <f t="shared" si="47"/>
        <v>21</v>
      </c>
      <c r="E1211" s="279">
        <f t="shared" si="48"/>
        <v>4</v>
      </c>
      <c r="F1211" s="281" t="str">
        <f t="shared" si="54"/>
        <v/>
      </c>
      <c r="G1211" s="282"/>
      <c r="H1211" s="280"/>
      <c r="I1211" s="280"/>
      <c r="J1211" s="280"/>
    </row>
    <row r="1212" spans="1:10" ht="14.4" x14ac:dyDescent="0.3">
      <c r="A1212" s="290" t="str">
        <f t="shared" si="53"/>
        <v>4/2003</v>
      </c>
      <c r="B1212" s="279" t="s">
        <v>1335</v>
      </c>
      <c r="C1212" s="294">
        <v>865</v>
      </c>
      <c r="D1212" s="279">
        <f t="shared" si="47"/>
        <v>22</v>
      </c>
      <c r="E1212" s="279">
        <f t="shared" si="48"/>
        <v>4</v>
      </c>
      <c r="F1212" s="281" t="str">
        <f t="shared" si="54"/>
        <v/>
      </c>
      <c r="G1212" s="282"/>
      <c r="H1212" s="280"/>
      <c r="I1212" s="280"/>
      <c r="J1212" s="280"/>
    </row>
    <row r="1213" spans="1:10" ht="14.4" x14ac:dyDescent="0.3">
      <c r="A1213" s="290" t="str">
        <f t="shared" si="53"/>
        <v>4/2003</v>
      </c>
      <c r="B1213" s="279" t="s">
        <v>1336</v>
      </c>
      <c r="C1213" s="294">
        <v>856</v>
      </c>
      <c r="D1213" s="279">
        <f t="shared" si="47"/>
        <v>23</v>
      </c>
      <c r="E1213" s="279">
        <f t="shared" si="48"/>
        <v>4</v>
      </c>
      <c r="F1213" s="281" t="str">
        <f t="shared" si="54"/>
        <v/>
      </c>
      <c r="G1213" s="282"/>
      <c r="H1213" s="280"/>
      <c r="I1213" s="280"/>
      <c r="J1213" s="280"/>
    </row>
    <row r="1214" spans="1:10" ht="14.4" x14ac:dyDescent="0.3">
      <c r="A1214" s="290" t="str">
        <f t="shared" si="53"/>
        <v>4/2003</v>
      </c>
      <c r="B1214" s="279" t="s">
        <v>1337</v>
      </c>
      <c r="C1214" s="294">
        <v>874</v>
      </c>
      <c r="D1214" s="279">
        <f t="shared" si="47"/>
        <v>24</v>
      </c>
      <c r="E1214" s="279">
        <f t="shared" si="48"/>
        <v>4</v>
      </c>
      <c r="F1214" s="281" t="str">
        <f t="shared" si="54"/>
        <v/>
      </c>
      <c r="G1214" s="282"/>
      <c r="H1214" s="280"/>
      <c r="I1214" s="280"/>
      <c r="J1214" s="280"/>
    </row>
    <row r="1215" spans="1:10" ht="14.4" x14ac:dyDescent="0.3">
      <c r="A1215" s="290" t="str">
        <f t="shared" si="53"/>
        <v>4/2003</v>
      </c>
      <c r="B1215" s="279" t="s">
        <v>1338</v>
      </c>
      <c r="C1215" s="294">
        <v>871</v>
      </c>
      <c r="D1215" s="279">
        <f t="shared" si="47"/>
        <v>25</v>
      </c>
      <c r="E1215" s="279">
        <f t="shared" si="48"/>
        <v>4</v>
      </c>
      <c r="F1215" s="281" t="str">
        <f t="shared" si="54"/>
        <v/>
      </c>
      <c r="G1215" s="282"/>
      <c r="H1215" s="280"/>
      <c r="I1215" s="280"/>
      <c r="J1215" s="280"/>
    </row>
    <row r="1216" spans="1:10" ht="14.4" x14ac:dyDescent="0.3">
      <c r="A1216" s="290" t="str">
        <f t="shared" si="53"/>
        <v>4/2003</v>
      </c>
      <c r="B1216" s="279" t="s">
        <v>1339</v>
      </c>
      <c r="C1216" s="294"/>
      <c r="D1216" s="279">
        <f t="shared" si="47"/>
        <v>26</v>
      </c>
      <c r="E1216" s="279">
        <f t="shared" si="48"/>
        <v>4</v>
      </c>
      <c r="F1216" s="281" t="str">
        <f t="shared" si="54"/>
        <v/>
      </c>
      <c r="G1216" s="282"/>
      <c r="H1216" s="280"/>
      <c r="I1216" s="280"/>
      <c r="J1216" s="280"/>
    </row>
    <row r="1217" spans="1:10" ht="14.4" x14ac:dyDescent="0.3">
      <c r="A1217" s="290" t="str">
        <f t="shared" si="53"/>
        <v>4/2003</v>
      </c>
      <c r="B1217" s="279" t="s">
        <v>1340</v>
      </c>
      <c r="C1217" s="294"/>
      <c r="D1217" s="279">
        <f t="shared" si="47"/>
        <v>27</v>
      </c>
      <c r="E1217" s="279">
        <f t="shared" si="48"/>
        <v>4</v>
      </c>
      <c r="F1217" s="281" t="str">
        <f t="shared" si="54"/>
        <v/>
      </c>
      <c r="G1217" s="282"/>
      <c r="H1217" s="280"/>
      <c r="I1217" s="280"/>
      <c r="J1217" s="280"/>
    </row>
    <row r="1218" spans="1:10" ht="14.4" x14ac:dyDescent="0.3">
      <c r="A1218" s="290" t="str">
        <f t="shared" si="53"/>
        <v>4/2003</v>
      </c>
      <c r="B1218" s="279" t="s">
        <v>1341</v>
      </c>
      <c r="C1218" s="294">
        <v>856</v>
      </c>
      <c r="D1218" s="279">
        <f t="shared" si="47"/>
        <v>28</v>
      </c>
      <c r="E1218" s="279">
        <f t="shared" si="48"/>
        <v>4</v>
      </c>
      <c r="F1218" s="281" t="str">
        <f t="shared" si="54"/>
        <v/>
      </c>
      <c r="G1218" s="282"/>
      <c r="H1218" s="280"/>
      <c r="I1218" s="280"/>
      <c r="J1218" s="280"/>
    </row>
    <row r="1219" spans="1:10" ht="14.4" x14ac:dyDescent="0.3">
      <c r="A1219" s="290" t="str">
        <f t="shared" si="53"/>
        <v>4/2003</v>
      </c>
      <c r="B1219" s="279" t="s">
        <v>1342</v>
      </c>
      <c r="C1219" s="294">
        <v>843</v>
      </c>
      <c r="D1219" s="279">
        <f t="shared" si="47"/>
        <v>29</v>
      </c>
      <c r="E1219" s="279">
        <f t="shared" si="48"/>
        <v>4</v>
      </c>
      <c r="F1219" s="281" t="str">
        <f t="shared" si="54"/>
        <v/>
      </c>
      <c r="G1219" s="282"/>
      <c r="H1219" s="280"/>
      <c r="I1219" s="280"/>
      <c r="J1219" s="280"/>
    </row>
    <row r="1220" spans="1:10" ht="14.4" x14ac:dyDescent="0.3">
      <c r="A1220" s="290" t="str">
        <f t="shared" si="53"/>
        <v>4/2003</v>
      </c>
      <c r="B1220" s="279" t="s">
        <v>1343</v>
      </c>
      <c r="C1220" s="294">
        <v>822</v>
      </c>
      <c r="D1220" s="279">
        <f t="shared" si="47"/>
        <v>30</v>
      </c>
      <c r="E1220" s="279">
        <f t="shared" si="48"/>
        <v>4</v>
      </c>
      <c r="F1220" s="281">
        <f t="shared" si="54"/>
        <v>8.2199999999999995E-2</v>
      </c>
      <c r="G1220" s="282"/>
      <c r="H1220" s="280"/>
      <c r="I1220" s="280"/>
      <c r="J1220" s="280"/>
    </row>
    <row r="1221" spans="1:10" ht="14.4" x14ac:dyDescent="0.3">
      <c r="A1221" s="290" t="str">
        <f t="shared" si="53"/>
        <v>5/2003</v>
      </c>
      <c r="B1221" s="279" t="s">
        <v>1344</v>
      </c>
      <c r="C1221" s="294">
        <v>818</v>
      </c>
      <c r="D1221" s="279">
        <f t="shared" si="47"/>
        <v>1</v>
      </c>
      <c r="E1221" s="279">
        <f t="shared" si="48"/>
        <v>5</v>
      </c>
      <c r="F1221" s="281" t="str">
        <f t="shared" si="54"/>
        <v/>
      </c>
      <c r="G1221" s="282"/>
      <c r="H1221" s="280"/>
      <c r="I1221" s="280"/>
      <c r="J1221" s="280"/>
    </row>
    <row r="1222" spans="1:10" ht="14.4" x14ac:dyDescent="0.3">
      <c r="A1222" s="290" t="str">
        <f t="shared" ref="A1222:A1285" si="55">CONCATENATE(MONTH(B1222),"/",YEAR(B1222))</f>
        <v>5/2003</v>
      </c>
      <c r="B1222" s="279" t="s">
        <v>1345</v>
      </c>
      <c r="C1222" s="294">
        <v>775</v>
      </c>
      <c r="D1222" s="279">
        <f t="shared" si="47"/>
        <v>2</v>
      </c>
      <c r="E1222" s="279">
        <f t="shared" si="48"/>
        <v>5</v>
      </c>
      <c r="F1222" s="281" t="str">
        <f t="shared" si="54"/>
        <v/>
      </c>
      <c r="G1222" s="282"/>
      <c r="H1222" s="280"/>
      <c r="I1222" s="280"/>
      <c r="J1222" s="280"/>
    </row>
    <row r="1223" spans="1:10" ht="14.4" x14ac:dyDescent="0.3">
      <c r="A1223" s="290" t="str">
        <f t="shared" si="55"/>
        <v>5/2003</v>
      </c>
      <c r="B1223" s="279" t="s">
        <v>1346</v>
      </c>
      <c r="C1223" s="294"/>
      <c r="D1223" s="279">
        <f t="shared" si="47"/>
        <v>3</v>
      </c>
      <c r="E1223" s="279">
        <f t="shared" si="48"/>
        <v>5</v>
      </c>
      <c r="F1223" s="281" t="str">
        <f t="shared" si="54"/>
        <v/>
      </c>
      <c r="G1223" s="282"/>
      <c r="H1223" s="280"/>
      <c r="I1223" s="280"/>
      <c r="J1223" s="280"/>
    </row>
    <row r="1224" spans="1:10" ht="14.4" x14ac:dyDescent="0.3">
      <c r="A1224" s="290" t="str">
        <f t="shared" si="55"/>
        <v>5/2003</v>
      </c>
      <c r="B1224" s="279" t="s">
        <v>1347</v>
      </c>
      <c r="C1224" s="294"/>
      <c r="D1224" s="279">
        <f t="shared" si="47"/>
        <v>4</v>
      </c>
      <c r="E1224" s="279">
        <f t="shared" si="48"/>
        <v>5</v>
      </c>
      <c r="F1224" s="281" t="str">
        <f t="shared" si="54"/>
        <v/>
      </c>
      <c r="G1224" s="282"/>
      <c r="H1224" s="280"/>
      <c r="I1224" s="280"/>
      <c r="J1224" s="280"/>
    </row>
    <row r="1225" spans="1:10" ht="14.4" x14ac:dyDescent="0.3">
      <c r="A1225" s="290" t="str">
        <f t="shared" si="55"/>
        <v>5/2003</v>
      </c>
      <c r="B1225" s="279" t="s">
        <v>1348</v>
      </c>
      <c r="C1225" s="294">
        <v>781</v>
      </c>
      <c r="D1225" s="279">
        <f t="shared" si="47"/>
        <v>5</v>
      </c>
      <c r="E1225" s="279">
        <f t="shared" si="48"/>
        <v>5</v>
      </c>
      <c r="F1225" s="281" t="str">
        <f t="shared" si="54"/>
        <v/>
      </c>
      <c r="G1225" s="282"/>
      <c r="H1225" s="280"/>
      <c r="I1225" s="280"/>
      <c r="J1225" s="280"/>
    </row>
    <row r="1226" spans="1:10" ht="14.4" x14ac:dyDescent="0.3">
      <c r="A1226" s="290" t="str">
        <f t="shared" si="55"/>
        <v>5/2003</v>
      </c>
      <c r="B1226" s="279" t="s">
        <v>1349</v>
      </c>
      <c r="C1226" s="294">
        <v>803</v>
      </c>
      <c r="D1226" s="279">
        <f t="shared" si="47"/>
        <v>6</v>
      </c>
      <c r="E1226" s="279">
        <f t="shared" si="48"/>
        <v>5</v>
      </c>
      <c r="F1226" s="281" t="str">
        <f t="shared" si="54"/>
        <v/>
      </c>
      <c r="G1226" s="282"/>
      <c r="H1226" s="280"/>
      <c r="I1226" s="280"/>
      <c r="J1226" s="280"/>
    </row>
    <row r="1227" spans="1:10" ht="14.4" x14ac:dyDescent="0.3">
      <c r="A1227" s="290" t="str">
        <f t="shared" si="55"/>
        <v>5/2003</v>
      </c>
      <c r="B1227" s="279" t="s">
        <v>1350</v>
      </c>
      <c r="C1227" s="294">
        <v>774</v>
      </c>
      <c r="D1227" s="279">
        <f t="shared" si="47"/>
        <v>7</v>
      </c>
      <c r="E1227" s="279">
        <f t="shared" si="48"/>
        <v>5</v>
      </c>
      <c r="F1227" s="281" t="str">
        <f t="shared" si="54"/>
        <v/>
      </c>
      <c r="G1227" s="282"/>
      <c r="H1227" s="280"/>
      <c r="I1227" s="280"/>
      <c r="J1227" s="280"/>
    </row>
    <row r="1228" spans="1:10" ht="14.4" x14ac:dyDescent="0.3">
      <c r="A1228" s="290" t="str">
        <f t="shared" si="55"/>
        <v>5/2003</v>
      </c>
      <c r="B1228" s="279" t="s">
        <v>1351</v>
      </c>
      <c r="C1228" s="294">
        <v>761</v>
      </c>
      <c r="D1228" s="279">
        <f t="shared" si="47"/>
        <v>8</v>
      </c>
      <c r="E1228" s="279">
        <f t="shared" si="48"/>
        <v>5</v>
      </c>
      <c r="F1228" s="281" t="str">
        <f t="shared" si="54"/>
        <v/>
      </c>
      <c r="G1228" s="282"/>
      <c r="H1228" s="280"/>
      <c r="I1228" s="280"/>
      <c r="J1228" s="280"/>
    </row>
    <row r="1229" spans="1:10" ht="14.4" x14ac:dyDescent="0.3">
      <c r="A1229" s="290" t="str">
        <f t="shared" si="55"/>
        <v>5/2003</v>
      </c>
      <c r="B1229" s="279" t="s">
        <v>1352</v>
      </c>
      <c r="C1229" s="294">
        <v>737</v>
      </c>
      <c r="D1229" s="279">
        <f t="shared" si="47"/>
        <v>9</v>
      </c>
      <c r="E1229" s="279">
        <f t="shared" si="48"/>
        <v>5</v>
      </c>
      <c r="F1229" s="281" t="str">
        <f t="shared" ref="F1229:F1292" si="56">IF(D1229=(D1230-1),"",IF(AND(C1229="",C1228="",C1227=""),C1226/10000,(IF(AND(C1229="",C1228=""),C1227/10000,IF(C1229="",C1228/10000,C1229/10000)))))</f>
        <v/>
      </c>
      <c r="G1229" s="282"/>
      <c r="H1229" s="280"/>
      <c r="I1229" s="280"/>
      <c r="J1229" s="280"/>
    </row>
    <row r="1230" spans="1:10" ht="14.4" x14ac:dyDescent="0.3">
      <c r="A1230" s="290" t="str">
        <f t="shared" si="55"/>
        <v>5/2003</v>
      </c>
      <c r="B1230" s="279" t="s">
        <v>1353</v>
      </c>
      <c r="C1230" s="294"/>
      <c r="D1230" s="279">
        <f t="shared" si="47"/>
        <v>10</v>
      </c>
      <c r="E1230" s="279">
        <f t="shared" si="48"/>
        <v>5</v>
      </c>
      <c r="F1230" s="281" t="str">
        <f t="shared" si="56"/>
        <v/>
      </c>
      <c r="G1230" s="282"/>
      <c r="H1230" s="280"/>
      <c r="I1230" s="280"/>
      <c r="J1230" s="280"/>
    </row>
    <row r="1231" spans="1:10" ht="14.4" x14ac:dyDescent="0.3">
      <c r="A1231" s="290" t="str">
        <f t="shared" si="55"/>
        <v>5/2003</v>
      </c>
      <c r="B1231" s="279" t="s">
        <v>1354</v>
      </c>
      <c r="C1231" s="294"/>
      <c r="D1231" s="279">
        <f t="shared" si="47"/>
        <v>11</v>
      </c>
      <c r="E1231" s="279">
        <f t="shared" si="48"/>
        <v>5</v>
      </c>
      <c r="F1231" s="281" t="str">
        <f t="shared" si="56"/>
        <v/>
      </c>
      <c r="G1231" s="282"/>
      <c r="H1231" s="280"/>
      <c r="I1231" s="280"/>
      <c r="J1231" s="280"/>
    </row>
    <row r="1232" spans="1:10" ht="14.4" x14ac:dyDescent="0.3">
      <c r="A1232" s="290" t="str">
        <f t="shared" si="55"/>
        <v>5/2003</v>
      </c>
      <c r="B1232" s="279" t="s">
        <v>1355</v>
      </c>
      <c r="C1232" s="294">
        <v>716</v>
      </c>
      <c r="D1232" s="279">
        <f t="shared" si="47"/>
        <v>12</v>
      </c>
      <c r="E1232" s="279">
        <f t="shared" si="48"/>
        <v>5</v>
      </c>
      <c r="F1232" s="281" t="str">
        <f t="shared" si="56"/>
        <v/>
      </c>
      <c r="G1232" s="282"/>
      <c r="H1232" s="280"/>
      <c r="I1232" s="280"/>
      <c r="J1232" s="280"/>
    </row>
    <row r="1233" spans="1:10" ht="14.4" x14ac:dyDescent="0.3">
      <c r="A1233" s="290" t="str">
        <f t="shared" si="55"/>
        <v>5/2003</v>
      </c>
      <c r="B1233" s="279" t="s">
        <v>1356</v>
      </c>
      <c r="C1233" s="294">
        <v>707</v>
      </c>
      <c r="D1233" s="279">
        <f t="shared" si="47"/>
        <v>13</v>
      </c>
      <c r="E1233" s="279">
        <f t="shared" si="48"/>
        <v>5</v>
      </c>
      <c r="F1233" s="281" t="str">
        <f t="shared" si="56"/>
        <v/>
      </c>
      <c r="G1233" s="282"/>
      <c r="H1233" s="280"/>
      <c r="I1233" s="280"/>
      <c r="J1233" s="280"/>
    </row>
    <row r="1234" spans="1:10" ht="14.4" x14ac:dyDescent="0.3">
      <c r="A1234" s="290" t="str">
        <f t="shared" si="55"/>
        <v>5/2003</v>
      </c>
      <c r="B1234" s="279" t="s">
        <v>1357</v>
      </c>
      <c r="C1234" s="294">
        <v>744</v>
      </c>
      <c r="D1234" s="279">
        <f t="shared" si="47"/>
        <v>14</v>
      </c>
      <c r="E1234" s="279">
        <f t="shared" si="48"/>
        <v>5</v>
      </c>
      <c r="F1234" s="281" t="str">
        <f t="shared" si="56"/>
        <v/>
      </c>
      <c r="G1234" s="282"/>
      <c r="H1234" s="280"/>
      <c r="I1234" s="280"/>
      <c r="J1234" s="280"/>
    </row>
    <row r="1235" spans="1:10" ht="14.4" x14ac:dyDescent="0.3">
      <c r="A1235" s="290" t="str">
        <f t="shared" si="55"/>
        <v>5/2003</v>
      </c>
      <c r="B1235" s="279" t="s">
        <v>1358</v>
      </c>
      <c r="C1235" s="294">
        <v>794</v>
      </c>
      <c r="D1235" s="279">
        <f t="shared" si="47"/>
        <v>15</v>
      </c>
      <c r="E1235" s="279">
        <f t="shared" si="48"/>
        <v>5</v>
      </c>
      <c r="F1235" s="281" t="str">
        <f t="shared" si="56"/>
        <v/>
      </c>
      <c r="G1235" s="282"/>
      <c r="H1235" s="280"/>
      <c r="I1235" s="280"/>
      <c r="J1235" s="280"/>
    </row>
    <row r="1236" spans="1:10" ht="14.4" x14ac:dyDescent="0.3">
      <c r="A1236" s="290" t="str">
        <f t="shared" si="55"/>
        <v>5/2003</v>
      </c>
      <c r="B1236" s="279" t="s">
        <v>1359</v>
      </c>
      <c r="C1236" s="294">
        <v>809</v>
      </c>
      <c r="D1236" s="279">
        <f t="shared" si="47"/>
        <v>16</v>
      </c>
      <c r="E1236" s="279">
        <f t="shared" si="48"/>
        <v>5</v>
      </c>
      <c r="F1236" s="281" t="str">
        <f t="shared" si="56"/>
        <v/>
      </c>
      <c r="G1236" s="282"/>
      <c r="H1236" s="280"/>
      <c r="I1236" s="280"/>
      <c r="J1236" s="280"/>
    </row>
    <row r="1237" spans="1:10" ht="14.4" x14ac:dyDescent="0.3">
      <c r="A1237" s="290" t="str">
        <f t="shared" si="55"/>
        <v>5/2003</v>
      </c>
      <c r="B1237" s="279" t="s">
        <v>1360</v>
      </c>
      <c r="C1237" s="294"/>
      <c r="D1237" s="279">
        <f t="shared" si="47"/>
        <v>17</v>
      </c>
      <c r="E1237" s="279">
        <f t="shared" si="48"/>
        <v>5</v>
      </c>
      <c r="F1237" s="281" t="str">
        <f t="shared" si="56"/>
        <v/>
      </c>
      <c r="G1237" s="282"/>
      <c r="H1237" s="280"/>
      <c r="I1237" s="280"/>
      <c r="J1237" s="280"/>
    </row>
    <row r="1238" spans="1:10" ht="14.4" x14ac:dyDescent="0.3">
      <c r="A1238" s="290" t="str">
        <f t="shared" si="55"/>
        <v>5/2003</v>
      </c>
      <c r="B1238" s="279" t="s">
        <v>1361</v>
      </c>
      <c r="C1238" s="294"/>
      <c r="D1238" s="279">
        <f t="shared" si="47"/>
        <v>18</v>
      </c>
      <c r="E1238" s="279">
        <f t="shared" si="48"/>
        <v>5</v>
      </c>
      <c r="F1238" s="281" t="str">
        <f t="shared" si="56"/>
        <v/>
      </c>
      <c r="G1238" s="282"/>
      <c r="H1238" s="280"/>
      <c r="I1238" s="280"/>
      <c r="J1238" s="280"/>
    </row>
    <row r="1239" spans="1:10" ht="14.4" x14ac:dyDescent="0.3">
      <c r="A1239" s="290" t="str">
        <f t="shared" si="55"/>
        <v>5/2003</v>
      </c>
      <c r="B1239" s="279" t="s">
        <v>1362</v>
      </c>
      <c r="C1239" s="294">
        <v>834</v>
      </c>
      <c r="D1239" s="279">
        <f t="shared" si="47"/>
        <v>19</v>
      </c>
      <c r="E1239" s="279">
        <f t="shared" si="48"/>
        <v>5</v>
      </c>
      <c r="F1239" s="281" t="str">
        <f t="shared" si="56"/>
        <v/>
      </c>
      <c r="G1239" s="282"/>
      <c r="H1239" s="280"/>
      <c r="I1239" s="280"/>
      <c r="J1239" s="280"/>
    </row>
    <row r="1240" spans="1:10" ht="14.4" x14ac:dyDescent="0.3">
      <c r="A1240" s="290" t="str">
        <f t="shared" si="55"/>
        <v>5/2003</v>
      </c>
      <c r="B1240" s="279" t="s">
        <v>1363</v>
      </c>
      <c r="C1240" s="294">
        <v>863</v>
      </c>
      <c r="D1240" s="279">
        <f t="shared" si="47"/>
        <v>20</v>
      </c>
      <c r="E1240" s="279">
        <f t="shared" si="48"/>
        <v>5</v>
      </c>
      <c r="F1240" s="281" t="str">
        <f t="shared" si="56"/>
        <v/>
      </c>
      <c r="G1240" s="282"/>
      <c r="H1240" s="280"/>
      <c r="I1240" s="280"/>
      <c r="J1240" s="280"/>
    </row>
    <row r="1241" spans="1:10" ht="14.4" x14ac:dyDescent="0.3">
      <c r="A1241" s="290" t="str">
        <f t="shared" si="55"/>
        <v>5/2003</v>
      </c>
      <c r="B1241" s="279" t="s">
        <v>1364</v>
      </c>
      <c r="C1241" s="294">
        <v>827</v>
      </c>
      <c r="D1241" s="279">
        <f t="shared" si="47"/>
        <v>21</v>
      </c>
      <c r="E1241" s="279">
        <f t="shared" si="48"/>
        <v>5</v>
      </c>
      <c r="F1241" s="281" t="str">
        <f t="shared" si="56"/>
        <v/>
      </c>
      <c r="G1241" s="282"/>
      <c r="H1241" s="280"/>
      <c r="I1241" s="280"/>
      <c r="J1241" s="280"/>
    </row>
    <row r="1242" spans="1:10" ht="14.4" x14ac:dyDescent="0.3">
      <c r="A1242" s="290" t="str">
        <f t="shared" si="55"/>
        <v>5/2003</v>
      </c>
      <c r="B1242" s="279" t="s">
        <v>1365</v>
      </c>
      <c r="C1242" s="294">
        <v>802</v>
      </c>
      <c r="D1242" s="279">
        <f t="shared" si="47"/>
        <v>22</v>
      </c>
      <c r="E1242" s="279">
        <f t="shared" si="48"/>
        <v>5</v>
      </c>
      <c r="F1242" s="281" t="str">
        <f t="shared" si="56"/>
        <v/>
      </c>
      <c r="G1242" s="282"/>
      <c r="H1242" s="280"/>
      <c r="I1242" s="280"/>
      <c r="J1242" s="280"/>
    </row>
    <row r="1243" spans="1:10" ht="14.4" x14ac:dyDescent="0.3">
      <c r="A1243" s="290" t="str">
        <f t="shared" si="55"/>
        <v>5/2003</v>
      </c>
      <c r="B1243" s="279" t="s">
        <v>1366</v>
      </c>
      <c r="C1243" s="294">
        <v>791</v>
      </c>
      <c r="D1243" s="279">
        <f t="shared" si="47"/>
        <v>23</v>
      </c>
      <c r="E1243" s="279">
        <f t="shared" si="48"/>
        <v>5</v>
      </c>
      <c r="F1243" s="281" t="str">
        <f t="shared" si="56"/>
        <v/>
      </c>
      <c r="G1243" s="282"/>
      <c r="H1243" s="280"/>
      <c r="I1243" s="280"/>
      <c r="J1243" s="280"/>
    </row>
    <row r="1244" spans="1:10" ht="14.4" x14ac:dyDescent="0.3">
      <c r="A1244" s="290" t="str">
        <f t="shared" si="55"/>
        <v>5/2003</v>
      </c>
      <c r="B1244" s="279" t="s">
        <v>1367</v>
      </c>
      <c r="C1244" s="294"/>
      <c r="D1244" s="279">
        <f t="shared" si="47"/>
        <v>24</v>
      </c>
      <c r="E1244" s="279">
        <f t="shared" si="48"/>
        <v>5</v>
      </c>
      <c r="F1244" s="281" t="str">
        <f t="shared" si="56"/>
        <v/>
      </c>
      <c r="G1244" s="282"/>
      <c r="H1244" s="280"/>
      <c r="I1244" s="280"/>
      <c r="J1244" s="280"/>
    </row>
    <row r="1245" spans="1:10" ht="14.4" x14ac:dyDescent="0.3">
      <c r="A1245" s="290" t="str">
        <f t="shared" si="55"/>
        <v>5/2003</v>
      </c>
      <c r="B1245" s="279" t="s">
        <v>1368</v>
      </c>
      <c r="C1245" s="294"/>
      <c r="D1245" s="279">
        <f t="shared" si="47"/>
        <v>25</v>
      </c>
      <c r="E1245" s="279">
        <f t="shared" si="48"/>
        <v>5</v>
      </c>
      <c r="F1245" s="281" t="str">
        <f t="shared" si="56"/>
        <v/>
      </c>
      <c r="G1245" s="282"/>
      <c r="H1245" s="280"/>
      <c r="I1245" s="280"/>
      <c r="J1245" s="280"/>
    </row>
    <row r="1246" spans="1:10" ht="14.4" x14ac:dyDescent="0.3">
      <c r="A1246" s="290" t="str">
        <f t="shared" si="55"/>
        <v>5/2003</v>
      </c>
      <c r="B1246" s="279" t="s">
        <v>1369</v>
      </c>
      <c r="C1246" s="294"/>
      <c r="D1246" s="279">
        <f t="shared" si="47"/>
        <v>26</v>
      </c>
      <c r="E1246" s="279">
        <f t="shared" si="48"/>
        <v>5</v>
      </c>
      <c r="F1246" s="281" t="str">
        <f t="shared" si="56"/>
        <v/>
      </c>
      <c r="G1246" s="282"/>
      <c r="H1246" s="280"/>
      <c r="I1246" s="280"/>
      <c r="J1246" s="280"/>
    </row>
    <row r="1247" spans="1:10" ht="14.4" x14ac:dyDescent="0.3">
      <c r="A1247" s="290" t="str">
        <f t="shared" si="55"/>
        <v>5/2003</v>
      </c>
      <c r="B1247" s="279" t="s">
        <v>1370</v>
      </c>
      <c r="C1247" s="294">
        <v>797</v>
      </c>
      <c r="D1247" s="279">
        <f t="shared" si="47"/>
        <v>27</v>
      </c>
      <c r="E1247" s="279">
        <f t="shared" si="48"/>
        <v>5</v>
      </c>
      <c r="F1247" s="281" t="str">
        <f t="shared" si="56"/>
        <v/>
      </c>
      <c r="G1247" s="282"/>
      <c r="H1247" s="280"/>
      <c r="I1247" s="280"/>
      <c r="J1247" s="280"/>
    </row>
    <row r="1248" spans="1:10" ht="14.4" x14ac:dyDescent="0.3">
      <c r="A1248" s="290" t="str">
        <f t="shared" si="55"/>
        <v>5/2003</v>
      </c>
      <c r="B1248" s="279" t="s">
        <v>1371</v>
      </c>
      <c r="C1248" s="294">
        <v>802</v>
      </c>
      <c r="D1248" s="279">
        <f t="shared" si="47"/>
        <v>28</v>
      </c>
      <c r="E1248" s="279">
        <f t="shared" si="48"/>
        <v>5</v>
      </c>
      <c r="F1248" s="281" t="str">
        <f t="shared" si="56"/>
        <v/>
      </c>
      <c r="G1248" s="282"/>
      <c r="H1248" s="280"/>
      <c r="I1248" s="280"/>
      <c r="J1248" s="280"/>
    </row>
    <row r="1249" spans="1:10" ht="14.4" x14ac:dyDescent="0.3">
      <c r="A1249" s="290" t="str">
        <f t="shared" si="55"/>
        <v>5/2003</v>
      </c>
      <c r="B1249" s="279" t="s">
        <v>1372</v>
      </c>
      <c r="C1249" s="294">
        <v>785</v>
      </c>
      <c r="D1249" s="279">
        <f t="shared" si="47"/>
        <v>29</v>
      </c>
      <c r="E1249" s="279">
        <f t="shared" si="48"/>
        <v>5</v>
      </c>
      <c r="F1249" s="281" t="str">
        <f t="shared" si="56"/>
        <v/>
      </c>
      <c r="G1249" s="282"/>
      <c r="H1249" s="280"/>
      <c r="I1249" s="280"/>
      <c r="J1249" s="280"/>
    </row>
    <row r="1250" spans="1:10" ht="14.4" x14ac:dyDescent="0.3">
      <c r="A1250" s="290" t="str">
        <f t="shared" si="55"/>
        <v>5/2003</v>
      </c>
      <c r="B1250" s="279" t="s">
        <v>1373</v>
      </c>
      <c r="C1250" s="294">
        <v>799</v>
      </c>
      <c r="D1250" s="279">
        <f t="shared" si="47"/>
        <v>30</v>
      </c>
      <c r="E1250" s="279">
        <f t="shared" si="48"/>
        <v>5</v>
      </c>
      <c r="F1250" s="281" t="str">
        <f t="shared" si="56"/>
        <v/>
      </c>
      <c r="G1250" s="282"/>
      <c r="H1250" s="280"/>
      <c r="I1250" s="280"/>
      <c r="J1250" s="280"/>
    </row>
    <row r="1251" spans="1:10" ht="14.4" x14ac:dyDescent="0.3">
      <c r="A1251" s="290" t="str">
        <f t="shared" si="55"/>
        <v>5/2003</v>
      </c>
      <c r="B1251" s="279" t="s">
        <v>1374</v>
      </c>
      <c r="C1251" s="294"/>
      <c r="D1251" s="279">
        <f t="shared" si="47"/>
        <v>31</v>
      </c>
      <c r="E1251" s="279">
        <f t="shared" si="48"/>
        <v>5</v>
      </c>
      <c r="F1251" s="281">
        <f t="shared" si="56"/>
        <v>7.9899999999999999E-2</v>
      </c>
      <c r="G1251" s="282"/>
      <c r="H1251" s="280"/>
      <c r="I1251" s="280"/>
      <c r="J1251" s="280"/>
    </row>
    <row r="1252" spans="1:10" ht="14.4" x14ac:dyDescent="0.3">
      <c r="A1252" s="290" t="str">
        <f t="shared" si="55"/>
        <v>6/2003</v>
      </c>
      <c r="B1252" s="279" t="s">
        <v>1375</v>
      </c>
      <c r="C1252" s="294"/>
      <c r="D1252" s="279">
        <f t="shared" si="47"/>
        <v>1</v>
      </c>
      <c r="E1252" s="279">
        <f t="shared" si="48"/>
        <v>6</v>
      </c>
      <c r="F1252" s="281" t="str">
        <f t="shared" si="56"/>
        <v/>
      </c>
      <c r="G1252" s="282"/>
      <c r="H1252" s="280"/>
      <c r="I1252" s="280"/>
      <c r="J1252" s="280"/>
    </row>
    <row r="1253" spans="1:10" ht="14.4" x14ac:dyDescent="0.3">
      <c r="A1253" s="290" t="str">
        <f t="shared" si="55"/>
        <v>6/2003</v>
      </c>
      <c r="B1253" s="279" t="s">
        <v>1376</v>
      </c>
      <c r="C1253" s="294">
        <v>802</v>
      </c>
      <c r="D1253" s="279">
        <f t="shared" si="47"/>
        <v>2</v>
      </c>
      <c r="E1253" s="279">
        <f t="shared" si="48"/>
        <v>6</v>
      </c>
      <c r="F1253" s="281" t="str">
        <f t="shared" si="56"/>
        <v/>
      </c>
      <c r="G1253" s="282"/>
      <c r="H1253" s="280"/>
      <c r="I1253" s="280"/>
      <c r="J1253" s="280"/>
    </row>
    <row r="1254" spans="1:10" ht="14.4" x14ac:dyDescent="0.3">
      <c r="A1254" s="290" t="str">
        <f t="shared" si="55"/>
        <v>6/2003</v>
      </c>
      <c r="B1254" s="279" t="s">
        <v>1377</v>
      </c>
      <c r="C1254" s="294">
        <v>802</v>
      </c>
      <c r="D1254" s="279">
        <f t="shared" si="47"/>
        <v>3</v>
      </c>
      <c r="E1254" s="279">
        <f t="shared" si="48"/>
        <v>6</v>
      </c>
      <c r="F1254" s="281" t="str">
        <f t="shared" si="56"/>
        <v/>
      </c>
      <c r="G1254" s="282"/>
      <c r="H1254" s="280"/>
      <c r="I1254" s="280"/>
      <c r="J1254" s="280"/>
    </row>
    <row r="1255" spans="1:10" ht="14.4" x14ac:dyDescent="0.3">
      <c r="A1255" s="290" t="str">
        <f t="shared" si="55"/>
        <v>6/2003</v>
      </c>
      <c r="B1255" s="279" t="s">
        <v>1378</v>
      </c>
      <c r="C1255" s="294">
        <v>774</v>
      </c>
      <c r="D1255" s="279">
        <f t="shared" si="47"/>
        <v>4</v>
      </c>
      <c r="E1255" s="279">
        <f t="shared" si="48"/>
        <v>6</v>
      </c>
      <c r="F1255" s="281" t="str">
        <f t="shared" si="56"/>
        <v/>
      </c>
      <c r="G1255" s="282"/>
      <c r="H1255" s="280"/>
      <c r="I1255" s="280"/>
      <c r="J1255" s="280"/>
    </row>
    <row r="1256" spans="1:10" ht="14.4" x14ac:dyDescent="0.3">
      <c r="A1256" s="290" t="str">
        <f t="shared" si="55"/>
        <v>6/2003</v>
      </c>
      <c r="B1256" s="279" t="s">
        <v>1379</v>
      </c>
      <c r="C1256" s="294">
        <v>747</v>
      </c>
      <c r="D1256" s="279">
        <f t="shared" si="47"/>
        <v>5</v>
      </c>
      <c r="E1256" s="279">
        <f t="shared" si="48"/>
        <v>6</v>
      </c>
      <c r="F1256" s="281" t="str">
        <f t="shared" si="56"/>
        <v/>
      </c>
      <c r="G1256" s="282"/>
      <c r="H1256" s="280"/>
      <c r="I1256" s="280"/>
      <c r="J1256" s="280"/>
    </row>
    <row r="1257" spans="1:10" ht="14.4" x14ac:dyDescent="0.3">
      <c r="A1257" s="290" t="str">
        <f t="shared" si="55"/>
        <v>6/2003</v>
      </c>
      <c r="B1257" s="279" t="s">
        <v>1380</v>
      </c>
      <c r="C1257" s="294">
        <v>730</v>
      </c>
      <c r="D1257" s="279">
        <f t="shared" si="47"/>
        <v>6</v>
      </c>
      <c r="E1257" s="279">
        <f t="shared" si="48"/>
        <v>6</v>
      </c>
      <c r="F1257" s="281" t="str">
        <f t="shared" si="56"/>
        <v/>
      </c>
      <c r="G1257" s="282"/>
      <c r="H1257" s="280"/>
      <c r="I1257" s="280"/>
      <c r="J1257" s="280"/>
    </row>
    <row r="1258" spans="1:10" ht="14.4" x14ac:dyDescent="0.3">
      <c r="A1258" s="290" t="str">
        <f t="shared" si="55"/>
        <v>6/2003</v>
      </c>
      <c r="B1258" s="279" t="s">
        <v>1381</v>
      </c>
      <c r="C1258" s="294"/>
      <c r="D1258" s="279">
        <f t="shared" si="47"/>
        <v>7</v>
      </c>
      <c r="E1258" s="279">
        <f t="shared" si="48"/>
        <v>6</v>
      </c>
      <c r="F1258" s="281" t="str">
        <f t="shared" si="56"/>
        <v/>
      </c>
      <c r="G1258" s="282"/>
      <c r="H1258" s="280"/>
      <c r="I1258" s="280"/>
      <c r="J1258" s="280"/>
    </row>
    <row r="1259" spans="1:10" ht="14.4" x14ac:dyDescent="0.3">
      <c r="A1259" s="290" t="str">
        <f t="shared" si="55"/>
        <v>6/2003</v>
      </c>
      <c r="B1259" s="279" t="s">
        <v>1382</v>
      </c>
      <c r="C1259" s="294"/>
      <c r="D1259" s="279">
        <f t="shared" si="47"/>
        <v>8</v>
      </c>
      <c r="E1259" s="279">
        <f t="shared" si="48"/>
        <v>6</v>
      </c>
      <c r="F1259" s="281" t="str">
        <f t="shared" si="56"/>
        <v/>
      </c>
      <c r="G1259" s="282"/>
      <c r="H1259" s="280"/>
      <c r="I1259" s="280"/>
      <c r="J1259" s="280"/>
    </row>
    <row r="1260" spans="1:10" ht="14.4" x14ac:dyDescent="0.3">
      <c r="A1260" s="290" t="str">
        <f t="shared" si="55"/>
        <v>6/2003</v>
      </c>
      <c r="B1260" s="279" t="s">
        <v>1383</v>
      </c>
      <c r="C1260" s="294">
        <v>729</v>
      </c>
      <c r="D1260" s="279">
        <f t="shared" si="47"/>
        <v>9</v>
      </c>
      <c r="E1260" s="279">
        <f t="shared" si="48"/>
        <v>6</v>
      </c>
      <c r="F1260" s="281" t="str">
        <f t="shared" si="56"/>
        <v/>
      </c>
      <c r="G1260" s="282"/>
      <c r="H1260" s="280"/>
      <c r="I1260" s="280"/>
      <c r="J1260" s="280"/>
    </row>
    <row r="1261" spans="1:10" ht="14.4" x14ac:dyDescent="0.3">
      <c r="A1261" s="290" t="str">
        <f t="shared" si="55"/>
        <v>6/2003</v>
      </c>
      <c r="B1261" s="279" t="s">
        <v>1384</v>
      </c>
      <c r="C1261" s="294">
        <v>744</v>
      </c>
      <c r="D1261" s="279">
        <f t="shared" si="47"/>
        <v>10</v>
      </c>
      <c r="E1261" s="279">
        <f t="shared" si="48"/>
        <v>6</v>
      </c>
      <c r="F1261" s="281" t="str">
        <f t="shared" si="56"/>
        <v/>
      </c>
      <c r="G1261" s="282"/>
      <c r="H1261" s="280"/>
      <c r="I1261" s="280"/>
      <c r="J1261" s="280"/>
    </row>
    <row r="1262" spans="1:10" ht="14.4" x14ac:dyDescent="0.3">
      <c r="A1262" s="290" t="str">
        <f t="shared" si="55"/>
        <v>6/2003</v>
      </c>
      <c r="B1262" s="279" t="s">
        <v>1385</v>
      </c>
      <c r="C1262" s="294">
        <v>750</v>
      </c>
      <c r="D1262" s="279">
        <f t="shared" si="47"/>
        <v>11</v>
      </c>
      <c r="E1262" s="279">
        <f t="shared" si="48"/>
        <v>6</v>
      </c>
      <c r="F1262" s="281" t="str">
        <f t="shared" si="56"/>
        <v/>
      </c>
      <c r="G1262" s="282"/>
      <c r="H1262" s="280"/>
      <c r="I1262" s="280"/>
      <c r="J1262" s="280"/>
    </row>
    <row r="1263" spans="1:10" ht="14.4" x14ac:dyDescent="0.3">
      <c r="A1263" s="290" t="str">
        <f t="shared" si="55"/>
        <v>6/2003</v>
      </c>
      <c r="B1263" s="279" t="s">
        <v>1386</v>
      </c>
      <c r="C1263" s="294">
        <v>739</v>
      </c>
      <c r="D1263" s="279">
        <f t="shared" si="47"/>
        <v>12</v>
      </c>
      <c r="E1263" s="279">
        <f t="shared" si="48"/>
        <v>6</v>
      </c>
      <c r="F1263" s="281" t="str">
        <f t="shared" si="56"/>
        <v/>
      </c>
      <c r="G1263" s="282"/>
      <c r="H1263" s="280"/>
      <c r="I1263" s="280"/>
      <c r="J1263" s="280"/>
    </row>
    <row r="1264" spans="1:10" ht="14.4" x14ac:dyDescent="0.3">
      <c r="A1264" s="290" t="str">
        <f t="shared" si="55"/>
        <v>6/2003</v>
      </c>
      <c r="B1264" s="279" t="s">
        <v>1387</v>
      </c>
      <c r="C1264" s="294">
        <v>726</v>
      </c>
      <c r="D1264" s="279">
        <f t="shared" si="47"/>
        <v>13</v>
      </c>
      <c r="E1264" s="279">
        <f t="shared" si="48"/>
        <v>6</v>
      </c>
      <c r="F1264" s="281" t="str">
        <f t="shared" si="56"/>
        <v/>
      </c>
      <c r="G1264" s="282"/>
      <c r="H1264" s="280"/>
      <c r="I1264" s="280"/>
      <c r="J1264" s="280"/>
    </row>
    <row r="1265" spans="1:10" ht="14.4" x14ac:dyDescent="0.3">
      <c r="A1265" s="290" t="str">
        <f t="shared" si="55"/>
        <v>6/2003</v>
      </c>
      <c r="B1265" s="279" t="s">
        <v>1388</v>
      </c>
      <c r="C1265" s="294"/>
      <c r="D1265" s="279">
        <f t="shared" si="47"/>
        <v>14</v>
      </c>
      <c r="E1265" s="279">
        <f t="shared" si="48"/>
        <v>6</v>
      </c>
      <c r="F1265" s="281" t="str">
        <f t="shared" si="56"/>
        <v/>
      </c>
      <c r="G1265" s="282"/>
      <c r="H1265" s="280"/>
      <c r="I1265" s="280"/>
      <c r="J1265" s="280"/>
    </row>
    <row r="1266" spans="1:10" ht="14.4" x14ac:dyDescent="0.3">
      <c r="A1266" s="290" t="str">
        <f t="shared" si="55"/>
        <v>6/2003</v>
      </c>
      <c r="B1266" s="279" t="s">
        <v>1389</v>
      </c>
      <c r="C1266" s="294"/>
      <c r="D1266" s="279">
        <f t="shared" si="47"/>
        <v>15</v>
      </c>
      <c r="E1266" s="279">
        <f t="shared" si="48"/>
        <v>6</v>
      </c>
      <c r="F1266" s="281" t="str">
        <f t="shared" si="56"/>
        <v/>
      </c>
      <c r="G1266" s="282"/>
      <c r="H1266" s="280"/>
      <c r="I1266" s="280"/>
      <c r="J1266" s="280"/>
    </row>
    <row r="1267" spans="1:10" ht="14.4" x14ac:dyDescent="0.3">
      <c r="A1267" s="290" t="str">
        <f t="shared" si="55"/>
        <v>6/2003</v>
      </c>
      <c r="B1267" s="279" t="s">
        <v>1390</v>
      </c>
      <c r="C1267" s="294">
        <v>696</v>
      </c>
      <c r="D1267" s="279">
        <f t="shared" si="47"/>
        <v>16</v>
      </c>
      <c r="E1267" s="279">
        <f t="shared" si="48"/>
        <v>6</v>
      </c>
      <c r="F1267" s="281" t="str">
        <f t="shared" si="56"/>
        <v/>
      </c>
      <c r="G1267" s="282"/>
      <c r="H1267" s="280"/>
      <c r="I1267" s="280"/>
      <c r="J1267" s="280"/>
    </row>
    <row r="1268" spans="1:10" ht="14.4" x14ac:dyDescent="0.3">
      <c r="A1268" s="290" t="str">
        <f t="shared" si="55"/>
        <v>6/2003</v>
      </c>
      <c r="B1268" s="279" t="s">
        <v>1391</v>
      </c>
      <c r="C1268" s="294">
        <v>685</v>
      </c>
      <c r="D1268" s="279">
        <f t="shared" si="47"/>
        <v>17</v>
      </c>
      <c r="E1268" s="279">
        <f t="shared" si="48"/>
        <v>6</v>
      </c>
      <c r="F1268" s="281" t="str">
        <f t="shared" si="56"/>
        <v/>
      </c>
      <c r="G1268" s="282"/>
      <c r="H1268" s="280"/>
      <c r="I1268" s="280"/>
      <c r="J1268" s="280"/>
    </row>
    <row r="1269" spans="1:10" ht="14.4" x14ac:dyDescent="0.3">
      <c r="A1269" s="290" t="str">
        <f t="shared" si="55"/>
        <v>6/2003</v>
      </c>
      <c r="B1269" s="279" t="s">
        <v>1392</v>
      </c>
      <c r="C1269" s="294">
        <v>722</v>
      </c>
      <c r="D1269" s="279">
        <f t="shared" si="47"/>
        <v>18</v>
      </c>
      <c r="E1269" s="279">
        <f t="shared" si="48"/>
        <v>6</v>
      </c>
      <c r="F1269" s="281" t="str">
        <f t="shared" si="56"/>
        <v/>
      </c>
      <c r="G1269" s="282"/>
      <c r="H1269" s="280"/>
      <c r="I1269" s="280"/>
      <c r="J1269" s="280"/>
    </row>
    <row r="1270" spans="1:10" ht="14.4" x14ac:dyDescent="0.3">
      <c r="A1270" s="290" t="str">
        <f t="shared" si="55"/>
        <v>6/2003</v>
      </c>
      <c r="B1270" s="279" t="s">
        <v>1393</v>
      </c>
      <c r="C1270" s="294">
        <v>741</v>
      </c>
      <c r="D1270" s="279">
        <f t="shared" si="47"/>
        <v>19</v>
      </c>
      <c r="E1270" s="279">
        <f t="shared" si="48"/>
        <v>6</v>
      </c>
      <c r="F1270" s="281" t="str">
        <f t="shared" si="56"/>
        <v/>
      </c>
      <c r="G1270" s="282"/>
      <c r="H1270" s="280"/>
      <c r="I1270" s="280"/>
      <c r="J1270" s="280"/>
    </row>
    <row r="1271" spans="1:10" ht="14.4" x14ac:dyDescent="0.3">
      <c r="A1271" s="290" t="str">
        <f t="shared" si="55"/>
        <v>6/2003</v>
      </c>
      <c r="B1271" s="279" t="s">
        <v>1394</v>
      </c>
      <c r="C1271" s="294">
        <v>771</v>
      </c>
      <c r="D1271" s="279">
        <f t="shared" si="47"/>
        <v>20</v>
      </c>
      <c r="E1271" s="279">
        <f t="shared" si="48"/>
        <v>6</v>
      </c>
      <c r="F1271" s="281" t="str">
        <f t="shared" si="56"/>
        <v/>
      </c>
      <c r="G1271" s="282"/>
      <c r="H1271" s="280"/>
      <c r="I1271" s="280"/>
      <c r="J1271" s="280"/>
    </row>
    <row r="1272" spans="1:10" ht="14.4" x14ac:dyDescent="0.3">
      <c r="A1272" s="290" t="str">
        <f t="shared" si="55"/>
        <v>6/2003</v>
      </c>
      <c r="B1272" s="279" t="s">
        <v>1395</v>
      </c>
      <c r="C1272" s="294"/>
      <c r="D1272" s="279">
        <f t="shared" si="47"/>
        <v>21</v>
      </c>
      <c r="E1272" s="279">
        <f t="shared" si="48"/>
        <v>6</v>
      </c>
      <c r="F1272" s="281" t="str">
        <f t="shared" si="56"/>
        <v/>
      </c>
      <c r="G1272" s="282"/>
      <c r="H1272" s="280"/>
      <c r="I1272" s="280"/>
      <c r="J1272" s="280"/>
    </row>
    <row r="1273" spans="1:10" ht="14.4" x14ac:dyDescent="0.3">
      <c r="A1273" s="290" t="str">
        <f t="shared" si="55"/>
        <v>6/2003</v>
      </c>
      <c r="B1273" s="279" t="s">
        <v>1396</v>
      </c>
      <c r="C1273" s="294"/>
      <c r="D1273" s="279">
        <f t="shared" si="47"/>
        <v>22</v>
      </c>
      <c r="E1273" s="279">
        <f t="shared" si="48"/>
        <v>6</v>
      </c>
      <c r="F1273" s="281" t="str">
        <f t="shared" si="56"/>
        <v/>
      </c>
      <c r="G1273" s="282"/>
      <c r="H1273" s="280"/>
      <c r="I1273" s="280"/>
      <c r="J1273" s="280"/>
    </row>
    <row r="1274" spans="1:10" ht="14.4" x14ac:dyDescent="0.3">
      <c r="A1274" s="290" t="str">
        <f t="shared" si="55"/>
        <v>6/2003</v>
      </c>
      <c r="B1274" s="279" t="s">
        <v>1397</v>
      </c>
      <c r="C1274" s="294">
        <v>770</v>
      </c>
      <c r="D1274" s="279">
        <f t="shared" si="47"/>
        <v>23</v>
      </c>
      <c r="E1274" s="279">
        <f t="shared" si="48"/>
        <v>6</v>
      </c>
      <c r="F1274" s="281" t="str">
        <f t="shared" si="56"/>
        <v/>
      </c>
      <c r="G1274" s="282"/>
      <c r="H1274" s="280"/>
      <c r="I1274" s="280"/>
      <c r="J1274" s="280"/>
    </row>
    <row r="1275" spans="1:10" ht="14.4" x14ac:dyDescent="0.3">
      <c r="A1275" s="290" t="str">
        <f t="shared" si="55"/>
        <v>6/2003</v>
      </c>
      <c r="B1275" s="279" t="s">
        <v>1398</v>
      </c>
      <c r="C1275" s="294">
        <v>755</v>
      </c>
      <c r="D1275" s="279">
        <f t="shared" si="47"/>
        <v>24</v>
      </c>
      <c r="E1275" s="279">
        <f t="shared" si="48"/>
        <v>6</v>
      </c>
      <c r="F1275" s="281" t="str">
        <f t="shared" si="56"/>
        <v/>
      </c>
      <c r="G1275" s="282"/>
      <c r="H1275" s="280"/>
      <c r="I1275" s="280"/>
      <c r="J1275" s="280"/>
    </row>
    <row r="1276" spans="1:10" ht="14.4" x14ac:dyDescent="0.3">
      <c r="A1276" s="290" t="str">
        <f t="shared" si="55"/>
        <v>6/2003</v>
      </c>
      <c r="B1276" s="279" t="s">
        <v>1399</v>
      </c>
      <c r="C1276" s="294">
        <v>752</v>
      </c>
      <c r="D1276" s="279">
        <f t="shared" si="47"/>
        <v>25</v>
      </c>
      <c r="E1276" s="279">
        <f t="shared" si="48"/>
        <v>6</v>
      </c>
      <c r="F1276" s="281" t="str">
        <f t="shared" si="56"/>
        <v/>
      </c>
      <c r="G1276" s="282"/>
      <c r="H1276" s="280"/>
      <c r="I1276" s="280"/>
      <c r="J1276" s="280"/>
    </row>
    <row r="1277" spans="1:10" ht="14.4" x14ac:dyDescent="0.3">
      <c r="A1277" s="290" t="str">
        <f t="shared" si="55"/>
        <v>6/2003</v>
      </c>
      <c r="B1277" s="279" t="s">
        <v>1400</v>
      </c>
      <c r="C1277" s="294">
        <v>795</v>
      </c>
      <c r="D1277" s="279">
        <f t="shared" si="47"/>
        <v>26</v>
      </c>
      <c r="E1277" s="279">
        <f t="shared" si="48"/>
        <v>6</v>
      </c>
      <c r="F1277" s="281" t="str">
        <f t="shared" si="56"/>
        <v/>
      </c>
      <c r="G1277" s="282"/>
      <c r="H1277" s="280"/>
      <c r="I1277" s="280"/>
      <c r="J1277" s="280"/>
    </row>
    <row r="1278" spans="1:10" ht="14.4" x14ac:dyDescent="0.3">
      <c r="A1278" s="290" t="str">
        <f t="shared" si="55"/>
        <v>6/2003</v>
      </c>
      <c r="B1278" s="279" t="s">
        <v>1401</v>
      </c>
      <c r="C1278" s="294">
        <v>819</v>
      </c>
      <c r="D1278" s="279">
        <f t="shared" si="47"/>
        <v>27</v>
      </c>
      <c r="E1278" s="279">
        <f t="shared" si="48"/>
        <v>6</v>
      </c>
      <c r="F1278" s="281" t="str">
        <f t="shared" si="56"/>
        <v/>
      </c>
      <c r="G1278" s="282"/>
      <c r="H1278" s="280"/>
      <c r="I1278" s="280"/>
      <c r="J1278" s="280"/>
    </row>
    <row r="1279" spans="1:10" ht="14.4" x14ac:dyDescent="0.3">
      <c r="A1279" s="290" t="str">
        <f t="shared" si="55"/>
        <v>6/2003</v>
      </c>
      <c r="B1279" s="279" t="s">
        <v>1402</v>
      </c>
      <c r="C1279" s="294"/>
      <c r="D1279" s="279">
        <f t="shared" si="47"/>
        <v>28</v>
      </c>
      <c r="E1279" s="279">
        <f t="shared" si="48"/>
        <v>6</v>
      </c>
      <c r="F1279" s="281" t="str">
        <f t="shared" si="56"/>
        <v/>
      </c>
      <c r="G1279" s="282"/>
      <c r="H1279" s="280"/>
      <c r="I1279" s="280"/>
      <c r="J1279" s="280"/>
    </row>
    <row r="1280" spans="1:10" ht="14.4" x14ac:dyDescent="0.3">
      <c r="A1280" s="290" t="str">
        <f t="shared" si="55"/>
        <v>6/2003</v>
      </c>
      <c r="B1280" s="279" t="s">
        <v>1403</v>
      </c>
      <c r="C1280" s="294"/>
      <c r="D1280" s="279">
        <f t="shared" ref="D1280:D1534" si="57">DAY(B1280)</f>
        <v>29</v>
      </c>
      <c r="E1280" s="279">
        <f t="shared" ref="E1280:E1534" si="58">MONTH(B1280)</f>
        <v>6</v>
      </c>
      <c r="F1280" s="281" t="str">
        <f t="shared" si="56"/>
        <v/>
      </c>
      <c r="G1280" s="282"/>
      <c r="H1280" s="280"/>
      <c r="I1280" s="280"/>
      <c r="J1280" s="280"/>
    </row>
    <row r="1281" spans="1:10" ht="14.4" x14ac:dyDescent="0.3">
      <c r="A1281" s="290" t="str">
        <f t="shared" si="55"/>
        <v>6/2003</v>
      </c>
      <c r="B1281" s="279" t="s">
        <v>1404</v>
      </c>
      <c r="C1281" s="294">
        <v>801</v>
      </c>
      <c r="D1281" s="279">
        <f t="shared" si="57"/>
        <v>30</v>
      </c>
      <c r="E1281" s="279">
        <f t="shared" si="58"/>
        <v>6</v>
      </c>
      <c r="F1281" s="281">
        <f t="shared" si="56"/>
        <v>8.0100000000000005E-2</v>
      </c>
      <c r="G1281" s="282"/>
      <c r="H1281" s="280"/>
      <c r="I1281" s="280"/>
      <c r="J1281" s="280"/>
    </row>
    <row r="1282" spans="1:10" ht="14.4" x14ac:dyDescent="0.3">
      <c r="A1282" s="290" t="str">
        <f t="shared" si="55"/>
        <v>7/2003</v>
      </c>
      <c r="B1282" s="279" t="s">
        <v>1405</v>
      </c>
      <c r="C1282" s="294">
        <v>780</v>
      </c>
      <c r="D1282" s="279">
        <f t="shared" si="57"/>
        <v>1</v>
      </c>
      <c r="E1282" s="279">
        <f t="shared" si="58"/>
        <v>7</v>
      </c>
      <c r="F1282" s="281" t="str">
        <f t="shared" si="56"/>
        <v/>
      </c>
      <c r="G1282" s="282"/>
      <c r="H1282" s="280"/>
      <c r="I1282" s="280"/>
      <c r="J1282" s="280"/>
    </row>
    <row r="1283" spans="1:10" ht="14.4" x14ac:dyDescent="0.3">
      <c r="A1283" s="290" t="str">
        <f t="shared" si="55"/>
        <v>7/2003</v>
      </c>
      <c r="B1283" s="279" t="s">
        <v>1406</v>
      </c>
      <c r="C1283" s="294">
        <v>780</v>
      </c>
      <c r="D1283" s="279">
        <f t="shared" si="57"/>
        <v>2</v>
      </c>
      <c r="E1283" s="279">
        <f t="shared" si="58"/>
        <v>7</v>
      </c>
      <c r="F1283" s="281" t="str">
        <f t="shared" si="56"/>
        <v/>
      </c>
      <c r="G1283" s="282"/>
      <c r="H1283" s="280"/>
      <c r="I1283" s="280"/>
      <c r="J1283" s="280"/>
    </row>
    <row r="1284" spans="1:10" ht="14.4" x14ac:dyDescent="0.3">
      <c r="A1284" s="290" t="str">
        <f t="shared" si="55"/>
        <v>7/2003</v>
      </c>
      <c r="B1284" s="279" t="s">
        <v>1407</v>
      </c>
      <c r="C1284" s="294">
        <v>797</v>
      </c>
      <c r="D1284" s="279">
        <f t="shared" si="57"/>
        <v>3</v>
      </c>
      <c r="E1284" s="279">
        <f t="shared" si="58"/>
        <v>7</v>
      </c>
      <c r="F1284" s="281" t="str">
        <f t="shared" si="56"/>
        <v/>
      </c>
      <c r="G1284" s="282"/>
      <c r="H1284" s="280"/>
      <c r="I1284" s="280"/>
      <c r="J1284" s="280"/>
    </row>
    <row r="1285" spans="1:10" ht="14.4" x14ac:dyDescent="0.3">
      <c r="A1285" s="290" t="str">
        <f t="shared" si="55"/>
        <v>7/2003</v>
      </c>
      <c r="B1285" s="279" t="s">
        <v>1408</v>
      </c>
      <c r="C1285" s="294"/>
      <c r="D1285" s="279">
        <f t="shared" si="57"/>
        <v>4</v>
      </c>
      <c r="E1285" s="279">
        <f t="shared" si="58"/>
        <v>7</v>
      </c>
      <c r="F1285" s="281" t="str">
        <f t="shared" si="56"/>
        <v/>
      </c>
      <c r="G1285" s="282"/>
      <c r="H1285" s="280"/>
      <c r="I1285" s="280"/>
      <c r="J1285" s="280"/>
    </row>
    <row r="1286" spans="1:10" ht="14.4" x14ac:dyDescent="0.3">
      <c r="A1286" s="290" t="str">
        <f t="shared" ref="A1286:A1349" si="59">CONCATENATE(MONTH(B1286),"/",YEAR(B1286))</f>
        <v>7/2003</v>
      </c>
      <c r="B1286" s="279" t="s">
        <v>1409</v>
      </c>
      <c r="C1286" s="294"/>
      <c r="D1286" s="279">
        <f t="shared" si="57"/>
        <v>5</v>
      </c>
      <c r="E1286" s="279">
        <f t="shared" si="58"/>
        <v>7</v>
      </c>
      <c r="F1286" s="281" t="str">
        <f t="shared" si="56"/>
        <v/>
      </c>
      <c r="G1286" s="282"/>
      <c r="H1286" s="280"/>
      <c r="I1286" s="280"/>
      <c r="J1286" s="280"/>
    </row>
    <row r="1287" spans="1:10" ht="14.4" x14ac:dyDescent="0.3">
      <c r="A1287" s="290" t="str">
        <f t="shared" si="59"/>
        <v>7/2003</v>
      </c>
      <c r="B1287" s="279" t="s">
        <v>1410</v>
      </c>
      <c r="C1287" s="294"/>
      <c r="D1287" s="279">
        <f t="shared" si="57"/>
        <v>6</v>
      </c>
      <c r="E1287" s="279">
        <f t="shared" si="58"/>
        <v>7</v>
      </c>
      <c r="F1287" s="281" t="str">
        <f t="shared" si="56"/>
        <v/>
      </c>
      <c r="G1287" s="282"/>
      <c r="H1287" s="280"/>
      <c r="I1287" s="280"/>
      <c r="J1287" s="280"/>
    </row>
    <row r="1288" spans="1:10" ht="14.4" x14ac:dyDescent="0.3">
      <c r="A1288" s="290" t="str">
        <f t="shared" si="59"/>
        <v>7/2003</v>
      </c>
      <c r="B1288" s="279" t="s">
        <v>1411</v>
      </c>
      <c r="C1288" s="294">
        <v>841</v>
      </c>
      <c r="D1288" s="279">
        <f t="shared" si="57"/>
        <v>7</v>
      </c>
      <c r="E1288" s="279">
        <f t="shared" si="58"/>
        <v>7</v>
      </c>
      <c r="F1288" s="281" t="str">
        <f t="shared" si="56"/>
        <v/>
      </c>
      <c r="G1288" s="282"/>
      <c r="H1288" s="280"/>
      <c r="I1288" s="280"/>
      <c r="J1288" s="280"/>
    </row>
    <row r="1289" spans="1:10" ht="14.4" x14ac:dyDescent="0.3">
      <c r="A1289" s="290" t="str">
        <f t="shared" si="59"/>
        <v>7/2003</v>
      </c>
      <c r="B1289" s="279" t="s">
        <v>1412</v>
      </c>
      <c r="C1289" s="294">
        <v>823</v>
      </c>
      <c r="D1289" s="279">
        <f t="shared" si="57"/>
        <v>8</v>
      </c>
      <c r="E1289" s="279">
        <f t="shared" si="58"/>
        <v>7</v>
      </c>
      <c r="F1289" s="281" t="str">
        <f t="shared" si="56"/>
        <v/>
      </c>
      <c r="G1289" s="282"/>
      <c r="H1289" s="280"/>
      <c r="I1289" s="280"/>
      <c r="J1289" s="280"/>
    </row>
    <row r="1290" spans="1:10" ht="14.4" x14ac:dyDescent="0.3">
      <c r="A1290" s="290" t="str">
        <f t="shared" si="59"/>
        <v>7/2003</v>
      </c>
      <c r="B1290" s="279" t="s">
        <v>1413</v>
      </c>
      <c r="C1290" s="294">
        <v>806</v>
      </c>
      <c r="D1290" s="279">
        <f t="shared" si="57"/>
        <v>9</v>
      </c>
      <c r="E1290" s="279">
        <f t="shared" si="58"/>
        <v>7</v>
      </c>
      <c r="F1290" s="281" t="str">
        <f t="shared" si="56"/>
        <v/>
      </c>
      <c r="G1290" s="282"/>
      <c r="H1290" s="280"/>
      <c r="I1290" s="280"/>
      <c r="J1290" s="280"/>
    </row>
    <row r="1291" spans="1:10" ht="14.4" x14ac:dyDescent="0.3">
      <c r="A1291" s="290" t="str">
        <f t="shared" si="59"/>
        <v>7/2003</v>
      </c>
      <c r="B1291" s="279" t="s">
        <v>1414</v>
      </c>
      <c r="C1291" s="294">
        <v>814</v>
      </c>
      <c r="D1291" s="279">
        <f t="shared" si="57"/>
        <v>10</v>
      </c>
      <c r="E1291" s="279">
        <f t="shared" si="58"/>
        <v>7</v>
      </c>
      <c r="F1291" s="281" t="str">
        <f t="shared" si="56"/>
        <v/>
      </c>
      <c r="G1291" s="282"/>
      <c r="H1291" s="280"/>
      <c r="I1291" s="280"/>
      <c r="J1291" s="280"/>
    </row>
    <row r="1292" spans="1:10" ht="14.4" x14ac:dyDescent="0.3">
      <c r="A1292" s="290" t="str">
        <f t="shared" si="59"/>
        <v>7/2003</v>
      </c>
      <c r="B1292" s="279" t="s">
        <v>1415</v>
      </c>
      <c r="C1292" s="294">
        <v>832</v>
      </c>
      <c r="D1292" s="279">
        <f t="shared" si="57"/>
        <v>11</v>
      </c>
      <c r="E1292" s="279">
        <f t="shared" si="58"/>
        <v>7</v>
      </c>
      <c r="F1292" s="281" t="str">
        <f t="shared" si="56"/>
        <v/>
      </c>
      <c r="G1292" s="282"/>
      <c r="H1292" s="280"/>
      <c r="I1292" s="280"/>
      <c r="J1292" s="280"/>
    </row>
    <row r="1293" spans="1:10" ht="14.4" x14ac:dyDescent="0.3">
      <c r="A1293" s="290" t="str">
        <f t="shared" si="59"/>
        <v>7/2003</v>
      </c>
      <c r="B1293" s="279" t="s">
        <v>1416</v>
      </c>
      <c r="C1293" s="294"/>
      <c r="D1293" s="279">
        <f t="shared" si="57"/>
        <v>12</v>
      </c>
      <c r="E1293" s="279">
        <f t="shared" si="58"/>
        <v>7</v>
      </c>
      <c r="F1293" s="281" t="str">
        <f t="shared" ref="F1293:F1356" si="60">IF(D1293=(D1294-1),"",IF(AND(C1293="",C1292="",C1291=""),C1290/10000,(IF(AND(C1293="",C1292=""),C1291/10000,IF(C1293="",C1292/10000,C1293/10000)))))</f>
        <v/>
      </c>
      <c r="G1293" s="282"/>
      <c r="H1293" s="280"/>
      <c r="I1293" s="280"/>
      <c r="J1293" s="280"/>
    </row>
    <row r="1294" spans="1:10" ht="14.4" x14ac:dyDescent="0.3">
      <c r="A1294" s="290" t="str">
        <f t="shared" si="59"/>
        <v>7/2003</v>
      </c>
      <c r="B1294" s="279" t="s">
        <v>1417</v>
      </c>
      <c r="C1294" s="294"/>
      <c r="D1294" s="279">
        <f t="shared" si="57"/>
        <v>13</v>
      </c>
      <c r="E1294" s="279">
        <f t="shared" si="58"/>
        <v>7</v>
      </c>
      <c r="F1294" s="281" t="str">
        <f t="shared" si="60"/>
        <v/>
      </c>
      <c r="G1294" s="282"/>
      <c r="H1294" s="280"/>
      <c r="I1294" s="280"/>
      <c r="J1294" s="280"/>
    </row>
    <row r="1295" spans="1:10" ht="14.4" x14ac:dyDescent="0.3">
      <c r="A1295" s="290" t="str">
        <f t="shared" si="59"/>
        <v>7/2003</v>
      </c>
      <c r="B1295" s="279" t="s">
        <v>1418</v>
      </c>
      <c r="C1295" s="294">
        <v>802</v>
      </c>
      <c r="D1295" s="279">
        <f t="shared" si="57"/>
        <v>14</v>
      </c>
      <c r="E1295" s="279">
        <f t="shared" si="58"/>
        <v>7</v>
      </c>
      <c r="F1295" s="281" t="str">
        <f t="shared" si="60"/>
        <v/>
      </c>
      <c r="G1295" s="282"/>
      <c r="H1295" s="280"/>
      <c r="I1295" s="280"/>
      <c r="J1295" s="280"/>
    </row>
    <row r="1296" spans="1:10" ht="14.4" x14ac:dyDescent="0.3">
      <c r="A1296" s="290" t="str">
        <f t="shared" si="59"/>
        <v>7/2003</v>
      </c>
      <c r="B1296" s="279" t="s">
        <v>1419</v>
      </c>
      <c r="C1296" s="294">
        <v>809</v>
      </c>
      <c r="D1296" s="279">
        <f t="shared" si="57"/>
        <v>15</v>
      </c>
      <c r="E1296" s="279">
        <f t="shared" si="58"/>
        <v>7</v>
      </c>
      <c r="F1296" s="281" t="str">
        <f t="shared" si="60"/>
        <v/>
      </c>
      <c r="G1296" s="282"/>
      <c r="H1296" s="280"/>
      <c r="I1296" s="280"/>
      <c r="J1296" s="280"/>
    </row>
    <row r="1297" spans="1:10" ht="14.4" x14ac:dyDescent="0.3">
      <c r="A1297" s="290" t="str">
        <f t="shared" si="59"/>
        <v>7/2003</v>
      </c>
      <c r="B1297" s="279" t="s">
        <v>1420</v>
      </c>
      <c r="C1297" s="294">
        <v>800</v>
      </c>
      <c r="D1297" s="279">
        <f t="shared" si="57"/>
        <v>16</v>
      </c>
      <c r="E1297" s="279">
        <f t="shared" si="58"/>
        <v>7</v>
      </c>
      <c r="F1297" s="281" t="str">
        <f t="shared" si="60"/>
        <v/>
      </c>
      <c r="G1297" s="282"/>
      <c r="H1297" s="280"/>
      <c r="I1297" s="280"/>
      <c r="J1297" s="280"/>
    </row>
    <row r="1298" spans="1:10" ht="14.4" x14ac:dyDescent="0.3">
      <c r="A1298" s="290" t="str">
        <f t="shared" si="59"/>
        <v>7/2003</v>
      </c>
      <c r="B1298" s="279" t="s">
        <v>1421</v>
      </c>
      <c r="C1298" s="294">
        <v>769</v>
      </c>
      <c r="D1298" s="279">
        <f t="shared" si="57"/>
        <v>17</v>
      </c>
      <c r="E1298" s="279">
        <f t="shared" si="58"/>
        <v>7</v>
      </c>
      <c r="F1298" s="281" t="str">
        <f t="shared" si="60"/>
        <v/>
      </c>
      <c r="G1298" s="282"/>
      <c r="H1298" s="280"/>
      <c r="I1298" s="280"/>
      <c r="J1298" s="280"/>
    </row>
    <row r="1299" spans="1:10" ht="14.4" x14ac:dyDescent="0.3">
      <c r="A1299" s="290" t="str">
        <f t="shared" si="59"/>
        <v>7/2003</v>
      </c>
      <c r="B1299" s="279" t="s">
        <v>1422</v>
      </c>
      <c r="C1299" s="294">
        <v>746</v>
      </c>
      <c r="D1299" s="279">
        <f t="shared" si="57"/>
        <v>18</v>
      </c>
      <c r="E1299" s="279">
        <f t="shared" si="58"/>
        <v>7</v>
      </c>
      <c r="F1299" s="281" t="str">
        <f t="shared" si="60"/>
        <v/>
      </c>
      <c r="G1299" s="282"/>
      <c r="H1299" s="280"/>
      <c r="I1299" s="280"/>
      <c r="J1299" s="280"/>
    </row>
    <row r="1300" spans="1:10" ht="14.4" x14ac:dyDescent="0.3">
      <c r="A1300" s="290" t="str">
        <f t="shared" si="59"/>
        <v>7/2003</v>
      </c>
      <c r="B1300" s="279" t="s">
        <v>1423</v>
      </c>
      <c r="C1300" s="294"/>
      <c r="D1300" s="279">
        <f t="shared" si="57"/>
        <v>19</v>
      </c>
      <c r="E1300" s="279">
        <f t="shared" si="58"/>
        <v>7</v>
      </c>
      <c r="F1300" s="281" t="str">
        <f t="shared" si="60"/>
        <v/>
      </c>
      <c r="G1300" s="282"/>
      <c r="H1300" s="280"/>
      <c r="I1300" s="280"/>
      <c r="J1300" s="280"/>
    </row>
    <row r="1301" spans="1:10" ht="14.4" x14ac:dyDescent="0.3">
      <c r="A1301" s="290" t="str">
        <f t="shared" si="59"/>
        <v>7/2003</v>
      </c>
      <c r="B1301" s="279" t="s">
        <v>1424</v>
      </c>
      <c r="C1301" s="294"/>
      <c r="D1301" s="279">
        <f t="shared" si="57"/>
        <v>20</v>
      </c>
      <c r="E1301" s="279">
        <f t="shared" si="58"/>
        <v>7</v>
      </c>
      <c r="F1301" s="281" t="str">
        <f t="shared" si="60"/>
        <v/>
      </c>
      <c r="G1301" s="282"/>
      <c r="H1301" s="280"/>
      <c r="I1301" s="280"/>
      <c r="J1301" s="280"/>
    </row>
    <row r="1302" spans="1:10" ht="14.4" x14ac:dyDescent="0.3">
      <c r="A1302" s="290" t="str">
        <f t="shared" si="59"/>
        <v>7/2003</v>
      </c>
      <c r="B1302" s="279" t="s">
        <v>1425</v>
      </c>
      <c r="C1302" s="294">
        <v>729</v>
      </c>
      <c r="D1302" s="279">
        <f t="shared" si="57"/>
        <v>21</v>
      </c>
      <c r="E1302" s="279">
        <f t="shared" si="58"/>
        <v>7</v>
      </c>
      <c r="F1302" s="281" t="str">
        <f t="shared" si="60"/>
        <v/>
      </c>
      <c r="G1302" s="282"/>
      <c r="H1302" s="280"/>
      <c r="I1302" s="280"/>
      <c r="J1302" s="280"/>
    </row>
    <row r="1303" spans="1:10" ht="14.4" x14ac:dyDescent="0.3">
      <c r="A1303" s="290" t="str">
        <f t="shared" si="59"/>
        <v>7/2003</v>
      </c>
      <c r="B1303" s="279" t="s">
        <v>1426</v>
      </c>
      <c r="C1303" s="294">
        <v>710</v>
      </c>
      <c r="D1303" s="279">
        <f t="shared" si="57"/>
        <v>22</v>
      </c>
      <c r="E1303" s="279">
        <f t="shared" si="58"/>
        <v>7</v>
      </c>
      <c r="F1303" s="281" t="str">
        <f t="shared" si="60"/>
        <v/>
      </c>
      <c r="G1303" s="282"/>
      <c r="H1303" s="280"/>
      <c r="I1303" s="280"/>
      <c r="J1303" s="280"/>
    </row>
    <row r="1304" spans="1:10" ht="14.4" x14ac:dyDescent="0.3">
      <c r="A1304" s="290" t="str">
        <f t="shared" si="59"/>
        <v>7/2003</v>
      </c>
      <c r="B1304" s="279" t="s">
        <v>1427</v>
      </c>
      <c r="C1304" s="294">
        <v>729</v>
      </c>
      <c r="D1304" s="279">
        <f t="shared" si="57"/>
        <v>23</v>
      </c>
      <c r="E1304" s="279">
        <f t="shared" si="58"/>
        <v>7</v>
      </c>
      <c r="F1304" s="281" t="str">
        <f t="shared" si="60"/>
        <v/>
      </c>
      <c r="G1304" s="282"/>
      <c r="H1304" s="280"/>
      <c r="I1304" s="280"/>
      <c r="J1304" s="280"/>
    </row>
    <row r="1305" spans="1:10" ht="14.4" x14ac:dyDescent="0.3">
      <c r="A1305" s="290" t="str">
        <f t="shared" si="59"/>
        <v>7/2003</v>
      </c>
      <c r="B1305" s="279" t="s">
        <v>1428</v>
      </c>
      <c r="C1305" s="294">
        <v>738</v>
      </c>
      <c r="D1305" s="279">
        <f t="shared" si="57"/>
        <v>24</v>
      </c>
      <c r="E1305" s="279">
        <f t="shared" si="58"/>
        <v>7</v>
      </c>
      <c r="F1305" s="281" t="str">
        <f t="shared" si="60"/>
        <v/>
      </c>
      <c r="G1305" s="282"/>
      <c r="H1305" s="280"/>
      <c r="I1305" s="280"/>
      <c r="J1305" s="280"/>
    </row>
    <row r="1306" spans="1:10" ht="14.4" x14ac:dyDescent="0.3">
      <c r="A1306" s="290" t="str">
        <f t="shared" si="59"/>
        <v>7/2003</v>
      </c>
      <c r="B1306" s="279" t="s">
        <v>1429</v>
      </c>
      <c r="C1306" s="294">
        <v>743</v>
      </c>
      <c r="D1306" s="279">
        <f t="shared" si="57"/>
        <v>25</v>
      </c>
      <c r="E1306" s="279">
        <f t="shared" si="58"/>
        <v>7</v>
      </c>
      <c r="F1306" s="281" t="str">
        <f t="shared" si="60"/>
        <v/>
      </c>
      <c r="G1306" s="282"/>
      <c r="H1306" s="280"/>
      <c r="I1306" s="280"/>
      <c r="J1306" s="280"/>
    </row>
    <row r="1307" spans="1:10" ht="14.4" x14ac:dyDescent="0.3">
      <c r="A1307" s="290" t="str">
        <f t="shared" si="59"/>
        <v>7/2003</v>
      </c>
      <c r="B1307" s="279" t="s">
        <v>1430</v>
      </c>
      <c r="C1307" s="294"/>
      <c r="D1307" s="279">
        <f t="shared" si="57"/>
        <v>26</v>
      </c>
      <c r="E1307" s="279">
        <f t="shared" si="58"/>
        <v>7</v>
      </c>
      <c r="F1307" s="281" t="str">
        <f t="shared" si="60"/>
        <v/>
      </c>
      <c r="G1307" s="282"/>
      <c r="H1307" s="280"/>
      <c r="I1307" s="280"/>
      <c r="J1307" s="280"/>
    </row>
    <row r="1308" spans="1:10" ht="14.4" x14ac:dyDescent="0.3">
      <c r="A1308" s="290" t="str">
        <f t="shared" si="59"/>
        <v>7/2003</v>
      </c>
      <c r="B1308" s="279" t="s">
        <v>1431</v>
      </c>
      <c r="C1308" s="294"/>
      <c r="D1308" s="279">
        <f t="shared" si="57"/>
        <v>27</v>
      </c>
      <c r="E1308" s="279">
        <f t="shared" si="58"/>
        <v>7</v>
      </c>
      <c r="F1308" s="281" t="str">
        <f t="shared" si="60"/>
        <v/>
      </c>
      <c r="G1308" s="282"/>
      <c r="H1308" s="280"/>
      <c r="I1308" s="280"/>
      <c r="J1308" s="280"/>
    </row>
    <row r="1309" spans="1:10" ht="14.4" x14ac:dyDescent="0.3">
      <c r="A1309" s="290" t="str">
        <f t="shared" si="59"/>
        <v>7/2003</v>
      </c>
      <c r="B1309" s="279" t="s">
        <v>1432</v>
      </c>
      <c r="C1309" s="294">
        <v>748</v>
      </c>
      <c r="D1309" s="279">
        <f t="shared" si="57"/>
        <v>28</v>
      </c>
      <c r="E1309" s="279">
        <f t="shared" si="58"/>
        <v>7</v>
      </c>
      <c r="F1309" s="281" t="str">
        <f t="shared" si="60"/>
        <v/>
      </c>
      <c r="G1309" s="282"/>
      <c r="H1309" s="280"/>
      <c r="I1309" s="280"/>
      <c r="J1309" s="280"/>
    </row>
    <row r="1310" spans="1:10" ht="14.4" x14ac:dyDescent="0.3">
      <c r="A1310" s="290" t="str">
        <f t="shared" si="59"/>
        <v>7/2003</v>
      </c>
      <c r="B1310" s="279" t="s">
        <v>1433</v>
      </c>
      <c r="C1310" s="294">
        <v>776</v>
      </c>
      <c r="D1310" s="279">
        <f t="shared" si="57"/>
        <v>29</v>
      </c>
      <c r="E1310" s="279">
        <f t="shared" si="58"/>
        <v>7</v>
      </c>
      <c r="F1310" s="281" t="str">
        <f t="shared" si="60"/>
        <v/>
      </c>
      <c r="G1310" s="282"/>
      <c r="H1310" s="280"/>
      <c r="I1310" s="280"/>
      <c r="J1310" s="280"/>
    </row>
    <row r="1311" spans="1:10" ht="14.4" x14ac:dyDescent="0.3">
      <c r="A1311" s="290" t="str">
        <f t="shared" si="59"/>
        <v>7/2003</v>
      </c>
      <c r="B1311" s="279" t="s">
        <v>1434</v>
      </c>
      <c r="C1311" s="294">
        <v>800</v>
      </c>
      <c r="D1311" s="279">
        <f t="shared" si="57"/>
        <v>30</v>
      </c>
      <c r="E1311" s="279">
        <f t="shared" si="58"/>
        <v>7</v>
      </c>
      <c r="F1311" s="281" t="str">
        <f t="shared" si="60"/>
        <v/>
      </c>
      <c r="G1311" s="282"/>
      <c r="H1311" s="280"/>
      <c r="I1311" s="280"/>
      <c r="J1311" s="280"/>
    </row>
    <row r="1312" spans="1:10" ht="14.4" x14ac:dyDescent="0.3">
      <c r="A1312" s="290" t="str">
        <f t="shared" si="59"/>
        <v>7/2003</v>
      </c>
      <c r="B1312" s="279" t="s">
        <v>1435</v>
      </c>
      <c r="C1312" s="294">
        <v>801</v>
      </c>
      <c r="D1312" s="279">
        <f t="shared" si="57"/>
        <v>31</v>
      </c>
      <c r="E1312" s="279">
        <f t="shared" si="58"/>
        <v>7</v>
      </c>
      <c r="F1312" s="281">
        <f t="shared" si="60"/>
        <v>8.0100000000000005E-2</v>
      </c>
      <c r="G1312" s="282"/>
      <c r="H1312" s="280"/>
      <c r="I1312" s="280"/>
      <c r="J1312" s="280"/>
    </row>
    <row r="1313" spans="1:10" ht="14.4" x14ac:dyDescent="0.3">
      <c r="A1313" s="290" t="str">
        <f t="shared" si="59"/>
        <v>8/2003</v>
      </c>
      <c r="B1313" s="279" t="s">
        <v>1436</v>
      </c>
      <c r="C1313" s="294">
        <v>853</v>
      </c>
      <c r="D1313" s="279">
        <f t="shared" si="57"/>
        <v>1</v>
      </c>
      <c r="E1313" s="279">
        <f t="shared" si="58"/>
        <v>8</v>
      </c>
      <c r="F1313" s="281" t="str">
        <f t="shared" si="60"/>
        <v/>
      </c>
      <c r="G1313" s="282"/>
      <c r="H1313" s="280"/>
      <c r="I1313" s="280"/>
      <c r="J1313" s="280"/>
    </row>
    <row r="1314" spans="1:10" ht="14.4" x14ac:dyDescent="0.3">
      <c r="A1314" s="290" t="str">
        <f t="shared" si="59"/>
        <v>8/2003</v>
      </c>
      <c r="B1314" s="279" t="s">
        <v>1437</v>
      </c>
      <c r="C1314" s="294"/>
      <c r="D1314" s="279">
        <f t="shared" si="57"/>
        <v>2</v>
      </c>
      <c r="E1314" s="279">
        <f t="shared" si="58"/>
        <v>8</v>
      </c>
      <c r="F1314" s="281" t="str">
        <f t="shared" si="60"/>
        <v/>
      </c>
      <c r="G1314" s="282"/>
      <c r="H1314" s="280"/>
      <c r="I1314" s="280"/>
      <c r="J1314" s="280"/>
    </row>
    <row r="1315" spans="1:10" ht="14.4" x14ac:dyDescent="0.3">
      <c r="A1315" s="290" t="str">
        <f t="shared" si="59"/>
        <v>8/2003</v>
      </c>
      <c r="B1315" s="279" t="s">
        <v>1438</v>
      </c>
      <c r="C1315" s="294"/>
      <c r="D1315" s="279">
        <f t="shared" si="57"/>
        <v>3</v>
      </c>
      <c r="E1315" s="279">
        <f t="shared" si="58"/>
        <v>8</v>
      </c>
      <c r="F1315" s="281" t="str">
        <f t="shared" si="60"/>
        <v/>
      </c>
      <c r="G1315" s="282"/>
      <c r="H1315" s="280"/>
      <c r="I1315" s="280"/>
      <c r="J1315" s="280"/>
    </row>
    <row r="1316" spans="1:10" ht="14.4" x14ac:dyDescent="0.3">
      <c r="A1316" s="290" t="str">
        <f t="shared" si="59"/>
        <v>8/2003</v>
      </c>
      <c r="B1316" s="279" t="s">
        <v>1439</v>
      </c>
      <c r="C1316" s="294">
        <v>895</v>
      </c>
      <c r="D1316" s="279">
        <f t="shared" si="57"/>
        <v>4</v>
      </c>
      <c r="E1316" s="279">
        <f t="shared" si="58"/>
        <v>8</v>
      </c>
      <c r="F1316" s="281" t="str">
        <f t="shared" si="60"/>
        <v/>
      </c>
      <c r="G1316" s="282"/>
      <c r="H1316" s="280"/>
      <c r="I1316" s="280"/>
      <c r="J1316" s="280"/>
    </row>
    <row r="1317" spans="1:10" ht="14.4" x14ac:dyDescent="0.3">
      <c r="A1317" s="290" t="str">
        <f t="shared" si="59"/>
        <v>8/2003</v>
      </c>
      <c r="B1317" s="279" t="s">
        <v>1440</v>
      </c>
      <c r="C1317" s="294">
        <v>856</v>
      </c>
      <c r="D1317" s="279">
        <f t="shared" si="57"/>
        <v>5</v>
      </c>
      <c r="E1317" s="279">
        <f t="shared" si="58"/>
        <v>8</v>
      </c>
      <c r="F1317" s="281" t="str">
        <f t="shared" si="60"/>
        <v/>
      </c>
      <c r="G1317" s="282"/>
      <c r="H1317" s="280"/>
      <c r="I1317" s="280"/>
      <c r="J1317" s="280"/>
    </row>
    <row r="1318" spans="1:10" ht="14.4" x14ac:dyDescent="0.3">
      <c r="A1318" s="290" t="str">
        <f t="shared" si="59"/>
        <v>8/2003</v>
      </c>
      <c r="B1318" s="279" t="s">
        <v>1441</v>
      </c>
      <c r="C1318" s="294">
        <v>898</v>
      </c>
      <c r="D1318" s="279">
        <f t="shared" si="57"/>
        <v>6</v>
      </c>
      <c r="E1318" s="279">
        <f t="shared" si="58"/>
        <v>8</v>
      </c>
      <c r="F1318" s="281" t="str">
        <f t="shared" si="60"/>
        <v/>
      </c>
      <c r="G1318" s="282"/>
      <c r="H1318" s="280"/>
      <c r="I1318" s="280"/>
      <c r="J1318" s="280"/>
    </row>
    <row r="1319" spans="1:10" ht="14.4" x14ac:dyDescent="0.3">
      <c r="A1319" s="290" t="str">
        <f t="shared" si="59"/>
        <v>8/2003</v>
      </c>
      <c r="B1319" s="279" t="s">
        <v>1442</v>
      </c>
      <c r="C1319" s="294">
        <v>844</v>
      </c>
      <c r="D1319" s="279">
        <f t="shared" si="57"/>
        <v>7</v>
      </c>
      <c r="E1319" s="279">
        <f t="shared" si="58"/>
        <v>8</v>
      </c>
      <c r="F1319" s="281" t="str">
        <f t="shared" si="60"/>
        <v/>
      </c>
      <c r="G1319" s="282"/>
      <c r="H1319" s="280"/>
      <c r="I1319" s="280"/>
      <c r="J1319" s="280"/>
    </row>
    <row r="1320" spans="1:10" ht="14.4" x14ac:dyDescent="0.3">
      <c r="A1320" s="290" t="str">
        <f t="shared" si="59"/>
        <v>8/2003</v>
      </c>
      <c r="B1320" s="279" t="s">
        <v>1443</v>
      </c>
      <c r="C1320" s="294">
        <v>810</v>
      </c>
      <c r="D1320" s="279">
        <f t="shared" si="57"/>
        <v>8</v>
      </c>
      <c r="E1320" s="279">
        <f t="shared" si="58"/>
        <v>8</v>
      </c>
      <c r="F1320" s="281" t="str">
        <f t="shared" si="60"/>
        <v/>
      </c>
      <c r="G1320" s="282"/>
      <c r="H1320" s="280"/>
      <c r="I1320" s="280"/>
      <c r="J1320" s="280"/>
    </row>
    <row r="1321" spans="1:10" ht="14.4" x14ac:dyDescent="0.3">
      <c r="A1321" s="290" t="str">
        <f t="shared" si="59"/>
        <v>8/2003</v>
      </c>
      <c r="B1321" s="279" t="s">
        <v>1444</v>
      </c>
      <c r="C1321" s="294"/>
      <c r="D1321" s="279">
        <f t="shared" si="57"/>
        <v>9</v>
      </c>
      <c r="E1321" s="279">
        <f t="shared" si="58"/>
        <v>8</v>
      </c>
      <c r="F1321" s="281" t="str">
        <f t="shared" si="60"/>
        <v/>
      </c>
      <c r="G1321" s="282"/>
      <c r="H1321" s="280"/>
      <c r="I1321" s="280"/>
      <c r="J1321" s="280"/>
    </row>
    <row r="1322" spans="1:10" ht="14.4" x14ac:dyDescent="0.3">
      <c r="A1322" s="290" t="str">
        <f t="shared" si="59"/>
        <v>8/2003</v>
      </c>
      <c r="B1322" s="279" t="s">
        <v>1445</v>
      </c>
      <c r="C1322" s="294"/>
      <c r="D1322" s="279">
        <f t="shared" si="57"/>
        <v>10</v>
      </c>
      <c r="E1322" s="279">
        <f t="shared" si="58"/>
        <v>8</v>
      </c>
      <c r="F1322" s="281" t="str">
        <f t="shared" si="60"/>
        <v/>
      </c>
      <c r="G1322" s="282"/>
      <c r="H1322" s="280"/>
      <c r="I1322" s="280"/>
      <c r="J1322" s="280"/>
    </row>
    <row r="1323" spans="1:10" ht="14.4" x14ac:dyDescent="0.3">
      <c r="A1323" s="290" t="str">
        <f t="shared" si="59"/>
        <v>8/2003</v>
      </c>
      <c r="B1323" s="279" t="s">
        <v>1446</v>
      </c>
      <c r="C1323" s="294">
        <v>807</v>
      </c>
      <c r="D1323" s="279">
        <f t="shared" si="57"/>
        <v>11</v>
      </c>
      <c r="E1323" s="279">
        <f t="shared" si="58"/>
        <v>8</v>
      </c>
      <c r="F1323" s="281" t="str">
        <f t="shared" si="60"/>
        <v/>
      </c>
      <c r="G1323" s="282"/>
      <c r="H1323" s="280"/>
      <c r="I1323" s="280"/>
      <c r="J1323" s="280"/>
    </row>
    <row r="1324" spans="1:10" ht="14.4" x14ac:dyDescent="0.3">
      <c r="A1324" s="290" t="str">
        <f t="shared" si="59"/>
        <v>8/2003</v>
      </c>
      <c r="B1324" s="279" t="s">
        <v>1447</v>
      </c>
      <c r="C1324" s="294">
        <v>804</v>
      </c>
      <c r="D1324" s="279">
        <f t="shared" si="57"/>
        <v>12</v>
      </c>
      <c r="E1324" s="279">
        <f t="shared" si="58"/>
        <v>8</v>
      </c>
      <c r="F1324" s="281" t="str">
        <f t="shared" si="60"/>
        <v/>
      </c>
      <c r="G1324" s="282"/>
      <c r="H1324" s="280"/>
      <c r="I1324" s="280"/>
      <c r="J1324" s="280"/>
    </row>
    <row r="1325" spans="1:10" ht="14.4" x14ac:dyDescent="0.3">
      <c r="A1325" s="290" t="str">
        <f t="shared" si="59"/>
        <v>8/2003</v>
      </c>
      <c r="B1325" s="279" t="s">
        <v>1448</v>
      </c>
      <c r="C1325" s="294">
        <v>807</v>
      </c>
      <c r="D1325" s="279">
        <f t="shared" si="57"/>
        <v>13</v>
      </c>
      <c r="E1325" s="279">
        <f t="shared" si="58"/>
        <v>8</v>
      </c>
      <c r="F1325" s="281" t="str">
        <f t="shared" si="60"/>
        <v/>
      </c>
      <c r="G1325" s="282"/>
      <c r="H1325" s="280"/>
      <c r="I1325" s="280"/>
      <c r="J1325" s="280"/>
    </row>
    <row r="1326" spans="1:10" ht="14.4" x14ac:dyDescent="0.3">
      <c r="A1326" s="290" t="str">
        <f t="shared" si="59"/>
        <v>8/2003</v>
      </c>
      <c r="B1326" s="279" t="s">
        <v>1449</v>
      </c>
      <c r="C1326" s="294">
        <v>790</v>
      </c>
      <c r="D1326" s="279">
        <f t="shared" si="57"/>
        <v>14</v>
      </c>
      <c r="E1326" s="279">
        <f t="shared" si="58"/>
        <v>8</v>
      </c>
      <c r="F1326" s="281" t="str">
        <f t="shared" si="60"/>
        <v/>
      </c>
      <c r="G1326" s="282"/>
      <c r="H1326" s="280"/>
      <c r="I1326" s="280"/>
      <c r="J1326" s="280"/>
    </row>
    <row r="1327" spans="1:10" ht="14.4" x14ac:dyDescent="0.3">
      <c r="A1327" s="290" t="str">
        <f t="shared" si="59"/>
        <v>8/2003</v>
      </c>
      <c r="B1327" s="279" t="s">
        <v>1450</v>
      </c>
      <c r="C1327" s="294">
        <v>790</v>
      </c>
      <c r="D1327" s="279">
        <f t="shared" si="57"/>
        <v>15</v>
      </c>
      <c r="E1327" s="279">
        <f t="shared" si="58"/>
        <v>8</v>
      </c>
      <c r="F1327" s="281" t="str">
        <f t="shared" si="60"/>
        <v/>
      </c>
      <c r="G1327" s="282"/>
      <c r="H1327" s="280"/>
      <c r="I1327" s="280"/>
      <c r="J1327" s="280"/>
    </row>
    <row r="1328" spans="1:10" ht="14.4" x14ac:dyDescent="0.3">
      <c r="A1328" s="290" t="str">
        <f t="shared" si="59"/>
        <v>8/2003</v>
      </c>
      <c r="B1328" s="279" t="s">
        <v>1451</v>
      </c>
      <c r="C1328" s="294"/>
      <c r="D1328" s="279">
        <f t="shared" si="57"/>
        <v>16</v>
      </c>
      <c r="E1328" s="279">
        <f t="shared" si="58"/>
        <v>8</v>
      </c>
      <c r="F1328" s="281" t="str">
        <f t="shared" si="60"/>
        <v/>
      </c>
      <c r="G1328" s="282"/>
      <c r="H1328" s="280"/>
      <c r="I1328" s="280"/>
      <c r="J1328" s="280"/>
    </row>
    <row r="1329" spans="1:10" ht="14.4" x14ac:dyDescent="0.3">
      <c r="A1329" s="290" t="str">
        <f t="shared" si="59"/>
        <v>8/2003</v>
      </c>
      <c r="B1329" s="279" t="s">
        <v>1452</v>
      </c>
      <c r="C1329" s="294"/>
      <c r="D1329" s="279">
        <f t="shared" si="57"/>
        <v>17</v>
      </c>
      <c r="E1329" s="279">
        <f t="shared" si="58"/>
        <v>8</v>
      </c>
      <c r="F1329" s="281" t="str">
        <f t="shared" si="60"/>
        <v/>
      </c>
      <c r="G1329" s="282"/>
      <c r="H1329" s="280"/>
      <c r="I1329" s="280"/>
      <c r="J1329" s="280"/>
    </row>
    <row r="1330" spans="1:10" ht="14.4" x14ac:dyDescent="0.3">
      <c r="A1330" s="290" t="str">
        <f t="shared" si="59"/>
        <v>8/2003</v>
      </c>
      <c r="B1330" s="279" t="s">
        <v>1453</v>
      </c>
      <c r="C1330" s="294">
        <v>770</v>
      </c>
      <c r="D1330" s="279">
        <f t="shared" si="57"/>
        <v>18</v>
      </c>
      <c r="E1330" s="279">
        <f t="shared" si="58"/>
        <v>8</v>
      </c>
      <c r="F1330" s="281" t="str">
        <f t="shared" si="60"/>
        <v/>
      </c>
      <c r="G1330" s="282"/>
      <c r="H1330" s="280"/>
      <c r="I1330" s="280"/>
      <c r="J1330" s="280"/>
    </row>
    <row r="1331" spans="1:10" ht="14.4" x14ac:dyDescent="0.3">
      <c r="A1331" s="290" t="str">
        <f t="shared" si="59"/>
        <v>8/2003</v>
      </c>
      <c r="B1331" s="279" t="s">
        <v>1454</v>
      </c>
      <c r="C1331" s="294">
        <v>750</v>
      </c>
      <c r="D1331" s="279">
        <f t="shared" si="57"/>
        <v>19</v>
      </c>
      <c r="E1331" s="279">
        <f t="shared" si="58"/>
        <v>8</v>
      </c>
      <c r="F1331" s="281" t="str">
        <f t="shared" si="60"/>
        <v/>
      </c>
      <c r="G1331" s="282"/>
      <c r="H1331" s="280"/>
      <c r="I1331" s="280"/>
      <c r="J1331" s="280"/>
    </row>
    <row r="1332" spans="1:10" ht="14.4" x14ac:dyDescent="0.3">
      <c r="A1332" s="290" t="str">
        <f t="shared" si="59"/>
        <v>8/2003</v>
      </c>
      <c r="B1332" s="279" t="s">
        <v>1455</v>
      </c>
      <c r="C1332" s="294">
        <v>741</v>
      </c>
      <c r="D1332" s="279">
        <f t="shared" si="57"/>
        <v>20</v>
      </c>
      <c r="E1332" s="279">
        <f t="shared" si="58"/>
        <v>8</v>
      </c>
      <c r="F1332" s="281" t="str">
        <f t="shared" si="60"/>
        <v/>
      </c>
      <c r="G1332" s="282"/>
      <c r="H1332" s="280"/>
      <c r="I1332" s="280"/>
      <c r="J1332" s="280"/>
    </row>
    <row r="1333" spans="1:10" ht="14.4" x14ac:dyDescent="0.3">
      <c r="A1333" s="290" t="str">
        <f t="shared" si="59"/>
        <v>8/2003</v>
      </c>
      <c r="B1333" s="279" t="s">
        <v>1456</v>
      </c>
      <c r="C1333" s="294">
        <v>736</v>
      </c>
      <c r="D1333" s="279">
        <f t="shared" si="57"/>
        <v>21</v>
      </c>
      <c r="E1333" s="279">
        <f t="shared" si="58"/>
        <v>8</v>
      </c>
      <c r="F1333" s="281" t="str">
        <f t="shared" si="60"/>
        <v/>
      </c>
      <c r="G1333" s="282"/>
      <c r="H1333" s="280"/>
      <c r="I1333" s="280"/>
      <c r="J1333" s="280"/>
    </row>
    <row r="1334" spans="1:10" ht="14.4" x14ac:dyDescent="0.3">
      <c r="A1334" s="290" t="str">
        <f t="shared" si="59"/>
        <v>8/2003</v>
      </c>
      <c r="B1334" s="279" t="s">
        <v>1457</v>
      </c>
      <c r="C1334" s="294">
        <v>720</v>
      </c>
      <c r="D1334" s="279">
        <f t="shared" si="57"/>
        <v>22</v>
      </c>
      <c r="E1334" s="279">
        <f t="shared" si="58"/>
        <v>8</v>
      </c>
      <c r="F1334" s="281" t="str">
        <f t="shared" si="60"/>
        <v/>
      </c>
      <c r="G1334" s="282"/>
      <c r="H1334" s="280"/>
      <c r="I1334" s="280"/>
      <c r="J1334" s="280"/>
    </row>
    <row r="1335" spans="1:10" ht="14.4" x14ac:dyDescent="0.3">
      <c r="A1335" s="290" t="str">
        <f t="shared" si="59"/>
        <v>8/2003</v>
      </c>
      <c r="B1335" s="279" t="s">
        <v>1458</v>
      </c>
      <c r="C1335" s="294"/>
      <c r="D1335" s="279">
        <f t="shared" si="57"/>
        <v>23</v>
      </c>
      <c r="E1335" s="279">
        <f t="shared" si="58"/>
        <v>8</v>
      </c>
      <c r="F1335" s="281" t="str">
        <f t="shared" si="60"/>
        <v/>
      </c>
      <c r="G1335" s="282"/>
      <c r="H1335" s="280"/>
      <c r="I1335" s="280"/>
      <c r="J1335" s="280"/>
    </row>
    <row r="1336" spans="1:10" ht="14.4" x14ac:dyDescent="0.3">
      <c r="A1336" s="290" t="str">
        <f t="shared" si="59"/>
        <v>8/2003</v>
      </c>
      <c r="B1336" s="279" t="s">
        <v>1459</v>
      </c>
      <c r="C1336" s="294"/>
      <c r="D1336" s="279">
        <f t="shared" si="57"/>
        <v>24</v>
      </c>
      <c r="E1336" s="279">
        <f t="shared" si="58"/>
        <v>8</v>
      </c>
      <c r="F1336" s="281" t="str">
        <f t="shared" si="60"/>
        <v/>
      </c>
      <c r="G1336" s="282"/>
      <c r="H1336" s="280"/>
      <c r="I1336" s="280"/>
      <c r="J1336" s="280"/>
    </row>
    <row r="1337" spans="1:10" ht="14.4" x14ac:dyDescent="0.3">
      <c r="A1337" s="290" t="str">
        <f t="shared" si="59"/>
        <v>8/2003</v>
      </c>
      <c r="B1337" s="279" t="s">
        <v>1460</v>
      </c>
      <c r="C1337" s="294">
        <v>722</v>
      </c>
      <c r="D1337" s="279">
        <f t="shared" si="57"/>
        <v>25</v>
      </c>
      <c r="E1337" s="279">
        <f t="shared" si="58"/>
        <v>8</v>
      </c>
      <c r="F1337" s="281" t="str">
        <f t="shared" si="60"/>
        <v/>
      </c>
      <c r="G1337" s="282"/>
      <c r="H1337" s="280"/>
      <c r="I1337" s="280"/>
      <c r="J1337" s="280"/>
    </row>
    <row r="1338" spans="1:10" ht="14.4" x14ac:dyDescent="0.3">
      <c r="A1338" s="290" t="str">
        <f t="shared" si="59"/>
        <v>8/2003</v>
      </c>
      <c r="B1338" s="279" t="s">
        <v>1461</v>
      </c>
      <c r="C1338" s="294">
        <v>705</v>
      </c>
      <c r="D1338" s="279">
        <f t="shared" si="57"/>
        <v>26</v>
      </c>
      <c r="E1338" s="279">
        <f t="shared" si="58"/>
        <v>8</v>
      </c>
      <c r="F1338" s="281" t="str">
        <f t="shared" si="60"/>
        <v/>
      </c>
      <c r="G1338" s="282"/>
      <c r="H1338" s="280"/>
      <c r="I1338" s="280"/>
      <c r="J1338" s="280"/>
    </row>
    <row r="1339" spans="1:10" ht="14.4" x14ac:dyDescent="0.3">
      <c r="A1339" s="290" t="str">
        <f t="shared" si="59"/>
        <v>8/2003</v>
      </c>
      <c r="B1339" s="279" t="s">
        <v>1462</v>
      </c>
      <c r="C1339" s="294">
        <v>687</v>
      </c>
      <c r="D1339" s="279">
        <f t="shared" si="57"/>
        <v>27</v>
      </c>
      <c r="E1339" s="279">
        <f t="shared" si="58"/>
        <v>8</v>
      </c>
      <c r="F1339" s="281" t="str">
        <f t="shared" si="60"/>
        <v/>
      </c>
      <c r="G1339" s="282"/>
      <c r="H1339" s="280"/>
      <c r="I1339" s="280"/>
      <c r="J1339" s="280"/>
    </row>
    <row r="1340" spans="1:10" ht="14.4" x14ac:dyDescent="0.3">
      <c r="A1340" s="290" t="str">
        <f t="shared" si="59"/>
        <v>8/2003</v>
      </c>
      <c r="B1340" s="279" t="s">
        <v>1463</v>
      </c>
      <c r="C1340" s="294">
        <v>698</v>
      </c>
      <c r="D1340" s="279">
        <f t="shared" si="57"/>
        <v>28</v>
      </c>
      <c r="E1340" s="279">
        <f t="shared" si="58"/>
        <v>8</v>
      </c>
      <c r="F1340" s="281" t="str">
        <f t="shared" si="60"/>
        <v/>
      </c>
      <c r="G1340" s="282"/>
      <c r="H1340" s="280"/>
      <c r="I1340" s="280"/>
      <c r="J1340" s="280"/>
    </row>
    <row r="1341" spans="1:10" ht="14.4" x14ac:dyDescent="0.3">
      <c r="A1341" s="290" t="str">
        <f t="shared" si="59"/>
        <v>8/2003</v>
      </c>
      <c r="B1341" s="279" t="s">
        <v>1464</v>
      </c>
      <c r="C1341" s="294">
        <v>703</v>
      </c>
      <c r="D1341" s="279">
        <f t="shared" si="57"/>
        <v>29</v>
      </c>
      <c r="E1341" s="279">
        <f t="shared" si="58"/>
        <v>8</v>
      </c>
      <c r="F1341" s="281" t="str">
        <f t="shared" si="60"/>
        <v/>
      </c>
      <c r="G1341" s="282"/>
      <c r="H1341" s="280"/>
      <c r="I1341" s="280"/>
      <c r="J1341" s="280"/>
    </row>
    <row r="1342" spans="1:10" ht="14.4" x14ac:dyDescent="0.3">
      <c r="A1342" s="290" t="str">
        <f t="shared" si="59"/>
        <v>8/2003</v>
      </c>
      <c r="B1342" s="279" t="s">
        <v>1465</v>
      </c>
      <c r="C1342" s="294"/>
      <c r="D1342" s="279">
        <f t="shared" si="57"/>
        <v>30</v>
      </c>
      <c r="E1342" s="279">
        <f t="shared" si="58"/>
        <v>8</v>
      </c>
      <c r="F1342" s="281" t="str">
        <f t="shared" si="60"/>
        <v/>
      </c>
      <c r="G1342" s="282"/>
      <c r="H1342" s="280"/>
      <c r="I1342" s="280"/>
      <c r="J1342" s="280"/>
    </row>
    <row r="1343" spans="1:10" ht="14.4" x14ac:dyDescent="0.3">
      <c r="A1343" s="290" t="str">
        <f t="shared" si="59"/>
        <v>8/2003</v>
      </c>
      <c r="B1343" s="279" t="s">
        <v>1466</v>
      </c>
      <c r="C1343" s="294"/>
      <c r="D1343" s="279">
        <f t="shared" si="57"/>
        <v>31</v>
      </c>
      <c r="E1343" s="279">
        <f t="shared" si="58"/>
        <v>8</v>
      </c>
      <c r="F1343" s="281">
        <f t="shared" si="60"/>
        <v>7.0300000000000001E-2</v>
      </c>
      <c r="G1343" s="282"/>
      <c r="H1343" s="280"/>
      <c r="I1343" s="280"/>
      <c r="J1343" s="280"/>
    </row>
    <row r="1344" spans="1:10" ht="14.4" x14ac:dyDescent="0.3">
      <c r="A1344" s="290" t="str">
        <f t="shared" si="59"/>
        <v>9/2003</v>
      </c>
      <c r="B1344" s="279" t="s">
        <v>1467</v>
      </c>
      <c r="C1344" s="294"/>
      <c r="D1344" s="279">
        <f t="shared" si="57"/>
        <v>1</v>
      </c>
      <c r="E1344" s="279">
        <f t="shared" si="58"/>
        <v>9</v>
      </c>
      <c r="F1344" s="281" t="str">
        <f t="shared" si="60"/>
        <v/>
      </c>
      <c r="G1344" s="282"/>
      <c r="H1344" s="280"/>
      <c r="I1344" s="280"/>
      <c r="J1344" s="280"/>
    </row>
    <row r="1345" spans="1:10" ht="14.4" x14ac:dyDescent="0.3">
      <c r="A1345" s="290" t="str">
        <f t="shared" si="59"/>
        <v>9/2003</v>
      </c>
      <c r="B1345" s="279" t="s">
        <v>1468</v>
      </c>
      <c r="C1345" s="294">
        <v>685</v>
      </c>
      <c r="D1345" s="279">
        <f t="shared" si="57"/>
        <v>2</v>
      </c>
      <c r="E1345" s="279">
        <f t="shared" si="58"/>
        <v>9</v>
      </c>
      <c r="F1345" s="281" t="str">
        <f t="shared" si="60"/>
        <v/>
      </c>
      <c r="G1345" s="282"/>
      <c r="H1345" s="280"/>
      <c r="I1345" s="280"/>
      <c r="J1345" s="280"/>
    </row>
    <row r="1346" spans="1:10" ht="14.4" x14ac:dyDescent="0.3">
      <c r="A1346" s="290" t="str">
        <f t="shared" si="59"/>
        <v>9/2003</v>
      </c>
      <c r="B1346" s="279" t="s">
        <v>1469</v>
      </c>
      <c r="C1346" s="294">
        <v>682</v>
      </c>
      <c r="D1346" s="279">
        <f t="shared" si="57"/>
        <v>3</v>
      </c>
      <c r="E1346" s="279">
        <f t="shared" si="58"/>
        <v>9</v>
      </c>
      <c r="F1346" s="281" t="str">
        <f t="shared" si="60"/>
        <v/>
      </c>
      <c r="G1346" s="282"/>
      <c r="H1346" s="280"/>
      <c r="I1346" s="280"/>
      <c r="J1346" s="280"/>
    </row>
    <row r="1347" spans="1:10" ht="14.4" x14ac:dyDescent="0.3">
      <c r="A1347" s="290" t="str">
        <f t="shared" si="59"/>
        <v>9/2003</v>
      </c>
      <c r="B1347" s="279" t="s">
        <v>1470</v>
      </c>
      <c r="C1347" s="294">
        <v>665</v>
      </c>
      <c r="D1347" s="279">
        <f t="shared" si="57"/>
        <v>4</v>
      </c>
      <c r="E1347" s="279">
        <f t="shared" si="58"/>
        <v>9</v>
      </c>
      <c r="F1347" s="281" t="str">
        <f t="shared" si="60"/>
        <v/>
      </c>
      <c r="G1347" s="282"/>
      <c r="H1347" s="280"/>
      <c r="I1347" s="280"/>
      <c r="J1347" s="280"/>
    </row>
    <row r="1348" spans="1:10" ht="14.4" x14ac:dyDescent="0.3">
      <c r="A1348" s="290" t="str">
        <f t="shared" si="59"/>
        <v>9/2003</v>
      </c>
      <c r="B1348" s="279" t="s">
        <v>1471</v>
      </c>
      <c r="C1348" s="294">
        <v>662</v>
      </c>
      <c r="D1348" s="279">
        <f t="shared" si="57"/>
        <v>5</v>
      </c>
      <c r="E1348" s="279">
        <f t="shared" si="58"/>
        <v>9</v>
      </c>
      <c r="F1348" s="281" t="str">
        <f t="shared" si="60"/>
        <v/>
      </c>
      <c r="G1348" s="282"/>
      <c r="H1348" s="280"/>
      <c r="I1348" s="280"/>
      <c r="J1348" s="280"/>
    </row>
    <row r="1349" spans="1:10" ht="14.4" x14ac:dyDescent="0.3">
      <c r="A1349" s="290" t="str">
        <f t="shared" si="59"/>
        <v>9/2003</v>
      </c>
      <c r="B1349" s="279" t="s">
        <v>1472</v>
      </c>
      <c r="C1349" s="294"/>
      <c r="D1349" s="279">
        <f t="shared" si="57"/>
        <v>6</v>
      </c>
      <c r="E1349" s="279">
        <f t="shared" si="58"/>
        <v>9</v>
      </c>
      <c r="F1349" s="281" t="str">
        <f t="shared" si="60"/>
        <v/>
      </c>
      <c r="G1349" s="282"/>
      <c r="H1349" s="280"/>
      <c r="I1349" s="280"/>
      <c r="J1349" s="280"/>
    </row>
    <row r="1350" spans="1:10" ht="14.4" x14ac:dyDescent="0.3">
      <c r="A1350" s="290" t="str">
        <f t="shared" ref="A1350:A1413" si="61">CONCATENATE(MONTH(B1350),"/",YEAR(B1350))</f>
        <v>9/2003</v>
      </c>
      <c r="B1350" s="279" t="s">
        <v>1473</v>
      </c>
      <c r="C1350" s="294"/>
      <c r="D1350" s="279">
        <f t="shared" si="57"/>
        <v>7</v>
      </c>
      <c r="E1350" s="279">
        <f t="shared" si="58"/>
        <v>9</v>
      </c>
      <c r="F1350" s="281" t="str">
        <f t="shared" si="60"/>
        <v/>
      </c>
      <c r="G1350" s="282"/>
      <c r="H1350" s="280"/>
      <c r="I1350" s="280"/>
      <c r="J1350" s="280"/>
    </row>
    <row r="1351" spans="1:10" ht="14.4" x14ac:dyDescent="0.3">
      <c r="A1351" s="290" t="str">
        <f t="shared" si="61"/>
        <v>9/2003</v>
      </c>
      <c r="B1351" s="279" t="s">
        <v>1474</v>
      </c>
      <c r="C1351" s="294">
        <v>671</v>
      </c>
      <c r="D1351" s="279">
        <f t="shared" si="57"/>
        <v>8</v>
      </c>
      <c r="E1351" s="279">
        <f t="shared" si="58"/>
        <v>9</v>
      </c>
      <c r="F1351" s="281" t="str">
        <f t="shared" si="60"/>
        <v/>
      </c>
      <c r="G1351" s="282"/>
      <c r="H1351" s="280"/>
      <c r="I1351" s="280"/>
      <c r="J1351" s="280"/>
    </row>
    <row r="1352" spans="1:10" ht="14.4" x14ac:dyDescent="0.3">
      <c r="A1352" s="290" t="str">
        <f t="shared" si="61"/>
        <v>9/2003</v>
      </c>
      <c r="B1352" s="279" t="s">
        <v>1475</v>
      </c>
      <c r="C1352" s="294">
        <v>681</v>
      </c>
      <c r="D1352" s="279">
        <f t="shared" si="57"/>
        <v>9</v>
      </c>
      <c r="E1352" s="279">
        <f t="shared" si="58"/>
        <v>9</v>
      </c>
      <c r="F1352" s="281" t="str">
        <f t="shared" si="60"/>
        <v/>
      </c>
      <c r="G1352" s="282"/>
      <c r="H1352" s="280"/>
      <c r="I1352" s="280"/>
      <c r="J1352" s="280"/>
    </row>
    <row r="1353" spans="1:10" ht="14.4" x14ac:dyDescent="0.3">
      <c r="A1353" s="290" t="str">
        <f t="shared" si="61"/>
        <v>9/2003</v>
      </c>
      <c r="B1353" s="279" t="s">
        <v>1476</v>
      </c>
      <c r="C1353" s="294">
        <v>668</v>
      </c>
      <c r="D1353" s="279">
        <f t="shared" si="57"/>
        <v>10</v>
      </c>
      <c r="E1353" s="279">
        <f t="shared" si="58"/>
        <v>9</v>
      </c>
      <c r="F1353" s="281" t="str">
        <f t="shared" si="60"/>
        <v/>
      </c>
      <c r="G1353" s="282"/>
      <c r="H1353" s="280"/>
      <c r="I1353" s="280"/>
      <c r="J1353" s="280"/>
    </row>
    <row r="1354" spans="1:10" ht="14.4" x14ac:dyDescent="0.3">
      <c r="A1354" s="290" t="str">
        <f t="shared" si="61"/>
        <v>9/2003</v>
      </c>
      <c r="B1354" s="279" t="s">
        <v>1477</v>
      </c>
      <c r="C1354" s="294">
        <v>662</v>
      </c>
      <c r="D1354" s="279">
        <f t="shared" si="57"/>
        <v>11</v>
      </c>
      <c r="E1354" s="279">
        <f t="shared" si="58"/>
        <v>9</v>
      </c>
      <c r="F1354" s="281" t="str">
        <f t="shared" si="60"/>
        <v/>
      </c>
      <c r="G1354" s="282"/>
      <c r="H1354" s="280"/>
      <c r="I1354" s="280"/>
      <c r="J1354" s="280"/>
    </row>
    <row r="1355" spans="1:10" ht="14.4" x14ac:dyDescent="0.3">
      <c r="A1355" s="290" t="str">
        <f t="shared" si="61"/>
        <v>9/2003</v>
      </c>
      <c r="B1355" s="279" t="s">
        <v>1478</v>
      </c>
      <c r="C1355" s="294">
        <v>675</v>
      </c>
      <c r="D1355" s="279">
        <f t="shared" si="57"/>
        <v>12</v>
      </c>
      <c r="E1355" s="279">
        <f t="shared" si="58"/>
        <v>9</v>
      </c>
      <c r="F1355" s="281" t="str">
        <f t="shared" si="60"/>
        <v/>
      </c>
      <c r="G1355" s="282"/>
      <c r="H1355" s="280"/>
      <c r="I1355" s="280"/>
      <c r="J1355" s="280"/>
    </row>
    <row r="1356" spans="1:10" ht="14.4" x14ac:dyDescent="0.3">
      <c r="A1356" s="290" t="str">
        <f t="shared" si="61"/>
        <v>9/2003</v>
      </c>
      <c r="B1356" s="279" t="s">
        <v>1479</v>
      </c>
      <c r="C1356" s="294"/>
      <c r="D1356" s="279">
        <f t="shared" si="57"/>
        <v>13</v>
      </c>
      <c r="E1356" s="279">
        <f t="shared" si="58"/>
        <v>9</v>
      </c>
      <c r="F1356" s="281" t="str">
        <f t="shared" si="60"/>
        <v/>
      </c>
      <c r="G1356" s="282"/>
      <c r="H1356" s="280"/>
      <c r="I1356" s="280"/>
      <c r="J1356" s="280"/>
    </row>
    <row r="1357" spans="1:10" ht="14.4" x14ac:dyDescent="0.3">
      <c r="A1357" s="290" t="str">
        <f t="shared" si="61"/>
        <v>9/2003</v>
      </c>
      <c r="B1357" s="279" t="s">
        <v>1480</v>
      </c>
      <c r="C1357" s="294"/>
      <c r="D1357" s="279">
        <f t="shared" si="57"/>
        <v>14</v>
      </c>
      <c r="E1357" s="279">
        <f t="shared" si="58"/>
        <v>9</v>
      </c>
      <c r="F1357" s="281" t="str">
        <f t="shared" ref="F1357:F1420" si="62">IF(D1357=(D1358-1),"",IF(AND(C1357="",C1356="",C1355=""),C1354/10000,(IF(AND(C1357="",C1356=""),C1355/10000,IF(C1357="",C1356/10000,C1357/10000)))))</f>
        <v/>
      </c>
      <c r="G1357" s="282"/>
      <c r="H1357" s="280"/>
      <c r="I1357" s="280"/>
      <c r="J1357" s="280"/>
    </row>
    <row r="1358" spans="1:10" ht="14.4" x14ac:dyDescent="0.3">
      <c r="A1358" s="290" t="str">
        <f t="shared" si="61"/>
        <v>9/2003</v>
      </c>
      <c r="B1358" s="279" t="s">
        <v>1481</v>
      </c>
      <c r="C1358" s="294">
        <v>661</v>
      </c>
      <c r="D1358" s="279">
        <f t="shared" si="57"/>
        <v>15</v>
      </c>
      <c r="E1358" s="279">
        <f t="shared" si="58"/>
        <v>9</v>
      </c>
      <c r="F1358" s="281" t="str">
        <f t="shared" si="62"/>
        <v/>
      </c>
      <c r="G1358" s="282"/>
      <c r="H1358" s="280"/>
      <c r="I1358" s="280"/>
      <c r="J1358" s="280"/>
    </row>
    <row r="1359" spans="1:10" ht="14.4" x14ac:dyDescent="0.3">
      <c r="A1359" s="290" t="str">
        <f t="shared" si="61"/>
        <v>9/2003</v>
      </c>
      <c r="B1359" s="279" t="s">
        <v>1482</v>
      </c>
      <c r="C1359" s="294">
        <v>665</v>
      </c>
      <c r="D1359" s="279">
        <f t="shared" si="57"/>
        <v>16</v>
      </c>
      <c r="E1359" s="279">
        <f t="shared" si="58"/>
        <v>9</v>
      </c>
      <c r="F1359" s="281" t="str">
        <f t="shared" si="62"/>
        <v/>
      </c>
      <c r="G1359" s="282"/>
      <c r="H1359" s="280"/>
      <c r="I1359" s="280"/>
      <c r="J1359" s="280"/>
    </row>
    <row r="1360" spans="1:10" ht="14.4" x14ac:dyDescent="0.3">
      <c r="A1360" s="290" t="str">
        <f t="shared" si="61"/>
        <v>9/2003</v>
      </c>
      <c r="B1360" s="279" t="s">
        <v>1483</v>
      </c>
      <c r="C1360" s="294">
        <v>660</v>
      </c>
      <c r="D1360" s="279">
        <f t="shared" si="57"/>
        <v>17</v>
      </c>
      <c r="E1360" s="279">
        <f t="shared" si="58"/>
        <v>9</v>
      </c>
      <c r="F1360" s="281" t="str">
        <f t="shared" si="62"/>
        <v/>
      </c>
      <c r="G1360" s="282"/>
      <c r="H1360" s="280"/>
      <c r="I1360" s="280"/>
      <c r="J1360" s="280"/>
    </row>
    <row r="1361" spans="1:10" ht="14.4" x14ac:dyDescent="0.3">
      <c r="A1361" s="290" t="str">
        <f t="shared" si="61"/>
        <v>9/2003</v>
      </c>
      <c r="B1361" s="279" t="s">
        <v>1484</v>
      </c>
      <c r="C1361" s="294">
        <v>652</v>
      </c>
      <c r="D1361" s="279">
        <f t="shared" si="57"/>
        <v>18</v>
      </c>
      <c r="E1361" s="279">
        <f t="shared" si="58"/>
        <v>9</v>
      </c>
      <c r="F1361" s="281" t="str">
        <f t="shared" si="62"/>
        <v/>
      </c>
      <c r="G1361" s="282"/>
      <c r="H1361" s="280"/>
      <c r="I1361" s="280"/>
      <c r="J1361" s="280"/>
    </row>
    <row r="1362" spans="1:10" ht="14.4" x14ac:dyDescent="0.3">
      <c r="A1362" s="290" t="str">
        <f t="shared" si="61"/>
        <v>9/2003</v>
      </c>
      <c r="B1362" s="279" t="s">
        <v>1485</v>
      </c>
      <c r="C1362" s="294">
        <v>643</v>
      </c>
      <c r="D1362" s="279">
        <f t="shared" si="57"/>
        <v>19</v>
      </c>
      <c r="E1362" s="279">
        <f t="shared" si="58"/>
        <v>9</v>
      </c>
      <c r="F1362" s="281" t="str">
        <f t="shared" si="62"/>
        <v/>
      </c>
      <c r="G1362" s="282"/>
      <c r="H1362" s="280"/>
      <c r="I1362" s="280"/>
      <c r="J1362" s="280"/>
    </row>
    <row r="1363" spans="1:10" ht="14.4" x14ac:dyDescent="0.3">
      <c r="A1363" s="290" t="str">
        <f t="shared" si="61"/>
        <v>9/2003</v>
      </c>
      <c r="B1363" s="279" t="s">
        <v>1486</v>
      </c>
      <c r="C1363" s="294"/>
      <c r="D1363" s="279">
        <f t="shared" si="57"/>
        <v>20</v>
      </c>
      <c r="E1363" s="279">
        <f t="shared" si="58"/>
        <v>9</v>
      </c>
      <c r="F1363" s="281" t="str">
        <f t="shared" si="62"/>
        <v/>
      </c>
      <c r="G1363" s="282"/>
      <c r="H1363" s="280"/>
      <c r="I1363" s="280"/>
      <c r="J1363" s="280"/>
    </row>
    <row r="1364" spans="1:10" ht="14.4" x14ac:dyDescent="0.3">
      <c r="A1364" s="290" t="str">
        <f t="shared" si="61"/>
        <v>9/2003</v>
      </c>
      <c r="B1364" s="279" t="s">
        <v>1487</v>
      </c>
      <c r="C1364" s="294"/>
      <c r="D1364" s="279">
        <f t="shared" si="57"/>
        <v>21</v>
      </c>
      <c r="E1364" s="279">
        <f t="shared" si="58"/>
        <v>9</v>
      </c>
      <c r="F1364" s="281" t="str">
        <f t="shared" si="62"/>
        <v/>
      </c>
      <c r="G1364" s="282"/>
      <c r="H1364" s="280"/>
      <c r="I1364" s="280"/>
      <c r="J1364" s="280"/>
    </row>
    <row r="1365" spans="1:10" ht="14.4" x14ac:dyDescent="0.3">
      <c r="A1365" s="290" t="str">
        <f t="shared" si="61"/>
        <v>9/2003</v>
      </c>
      <c r="B1365" s="279" t="s">
        <v>1488</v>
      </c>
      <c r="C1365" s="294">
        <v>653</v>
      </c>
      <c r="D1365" s="279">
        <f t="shared" si="57"/>
        <v>22</v>
      </c>
      <c r="E1365" s="279">
        <f t="shared" si="58"/>
        <v>9</v>
      </c>
      <c r="F1365" s="281" t="str">
        <f t="shared" si="62"/>
        <v/>
      </c>
      <c r="G1365" s="282"/>
      <c r="H1365" s="280"/>
      <c r="I1365" s="280"/>
      <c r="J1365" s="280"/>
    </row>
    <row r="1366" spans="1:10" ht="14.4" x14ac:dyDescent="0.3">
      <c r="A1366" s="290" t="str">
        <f t="shared" si="61"/>
        <v>9/2003</v>
      </c>
      <c r="B1366" s="279" t="s">
        <v>1489</v>
      </c>
      <c r="C1366" s="294">
        <v>675</v>
      </c>
      <c r="D1366" s="279">
        <f t="shared" si="57"/>
        <v>23</v>
      </c>
      <c r="E1366" s="279">
        <f t="shared" si="58"/>
        <v>9</v>
      </c>
      <c r="F1366" s="281" t="str">
        <f t="shared" si="62"/>
        <v/>
      </c>
      <c r="G1366" s="282"/>
      <c r="H1366" s="280"/>
      <c r="I1366" s="280"/>
      <c r="J1366" s="280"/>
    </row>
    <row r="1367" spans="1:10" ht="14.4" x14ac:dyDescent="0.3">
      <c r="A1367" s="290" t="str">
        <f t="shared" si="61"/>
        <v>9/2003</v>
      </c>
      <c r="B1367" s="279" t="s">
        <v>1490</v>
      </c>
      <c r="C1367" s="294">
        <v>662</v>
      </c>
      <c r="D1367" s="279">
        <f t="shared" si="57"/>
        <v>24</v>
      </c>
      <c r="E1367" s="279">
        <f t="shared" si="58"/>
        <v>9</v>
      </c>
      <c r="F1367" s="281" t="str">
        <f t="shared" si="62"/>
        <v/>
      </c>
      <c r="G1367" s="282"/>
      <c r="H1367" s="280"/>
      <c r="I1367" s="280"/>
      <c r="J1367" s="280"/>
    </row>
    <row r="1368" spans="1:10" ht="14.4" x14ac:dyDescent="0.3">
      <c r="A1368" s="290" t="str">
        <f t="shared" si="61"/>
        <v>9/2003</v>
      </c>
      <c r="B1368" s="279" t="s">
        <v>1491</v>
      </c>
      <c r="C1368" s="294">
        <v>681</v>
      </c>
      <c r="D1368" s="279">
        <f t="shared" si="57"/>
        <v>25</v>
      </c>
      <c r="E1368" s="279">
        <f t="shared" si="58"/>
        <v>9</v>
      </c>
      <c r="F1368" s="281" t="str">
        <f t="shared" si="62"/>
        <v/>
      </c>
      <c r="G1368" s="282"/>
      <c r="H1368" s="280"/>
      <c r="I1368" s="280"/>
      <c r="J1368" s="280"/>
    </row>
    <row r="1369" spans="1:10" ht="14.4" x14ac:dyDescent="0.3">
      <c r="A1369" s="290" t="str">
        <f t="shared" si="61"/>
        <v>9/2003</v>
      </c>
      <c r="B1369" s="279" t="s">
        <v>1492</v>
      </c>
      <c r="C1369" s="294">
        <v>699</v>
      </c>
      <c r="D1369" s="279">
        <f t="shared" si="57"/>
        <v>26</v>
      </c>
      <c r="E1369" s="279">
        <f t="shared" si="58"/>
        <v>9</v>
      </c>
      <c r="F1369" s="281" t="str">
        <f t="shared" si="62"/>
        <v/>
      </c>
      <c r="G1369" s="282"/>
      <c r="H1369" s="280"/>
      <c r="I1369" s="280"/>
      <c r="J1369" s="280"/>
    </row>
    <row r="1370" spans="1:10" ht="14.4" x14ac:dyDescent="0.3">
      <c r="A1370" s="290" t="str">
        <f t="shared" si="61"/>
        <v>9/2003</v>
      </c>
      <c r="B1370" s="279" t="s">
        <v>1493</v>
      </c>
      <c r="C1370" s="294"/>
      <c r="D1370" s="279">
        <f t="shared" si="57"/>
        <v>27</v>
      </c>
      <c r="E1370" s="279">
        <f t="shared" si="58"/>
        <v>9</v>
      </c>
      <c r="F1370" s="281" t="str">
        <f t="shared" si="62"/>
        <v/>
      </c>
      <c r="G1370" s="282"/>
      <c r="H1370" s="280"/>
      <c r="I1370" s="280"/>
      <c r="J1370" s="280"/>
    </row>
    <row r="1371" spans="1:10" ht="14.4" x14ac:dyDescent="0.3">
      <c r="A1371" s="290" t="str">
        <f t="shared" si="61"/>
        <v>9/2003</v>
      </c>
      <c r="B1371" s="279" t="s">
        <v>1494</v>
      </c>
      <c r="C1371" s="294"/>
      <c r="D1371" s="279">
        <f t="shared" si="57"/>
        <v>28</v>
      </c>
      <c r="E1371" s="279">
        <f t="shared" si="58"/>
        <v>9</v>
      </c>
      <c r="F1371" s="281" t="str">
        <f t="shared" si="62"/>
        <v/>
      </c>
      <c r="G1371" s="282"/>
      <c r="H1371" s="280"/>
      <c r="I1371" s="280"/>
      <c r="J1371" s="280"/>
    </row>
    <row r="1372" spans="1:10" ht="14.4" x14ac:dyDescent="0.3">
      <c r="A1372" s="290" t="str">
        <f t="shared" si="61"/>
        <v>9/2003</v>
      </c>
      <c r="B1372" s="279" t="s">
        <v>1495</v>
      </c>
      <c r="C1372" s="294">
        <v>692</v>
      </c>
      <c r="D1372" s="279">
        <f t="shared" si="57"/>
        <v>29</v>
      </c>
      <c r="E1372" s="279">
        <f t="shared" si="58"/>
        <v>9</v>
      </c>
      <c r="F1372" s="281" t="str">
        <f t="shared" si="62"/>
        <v/>
      </c>
      <c r="G1372" s="282"/>
      <c r="H1372" s="280"/>
      <c r="I1372" s="280"/>
      <c r="J1372" s="280"/>
    </row>
    <row r="1373" spans="1:10" ht="14.4" x14ac:dyDescent="0.3">
      <c r="A1373" s="290" t="str">
        <f t="shared" si="61"/>
        <v>9/2003</v>
      </c>
      <c r="B1373" s="279" t="s">
        <v>1496</v>
      </c>
      <c r="C1373" s="294">
        <v>698</v>
      </c>
      <c r="D1373" s="279">
        <f t="shared" si="57"/>
        <v>30</v>
      </c>
      <c r="E1373" s="279">
        <f t="shared" si="58"/>
        <v>9</v>
      </c>
      <c r="F1373" s="281">
        <f t="shared" si="62"/>
        <v>6.9800000000000001E-2</v>
      </c>
      <c r="G1373" s="282"/>
      <c r="H1373" s="280"/>
      <c r="I1373" s="280"/>
      <c r="J1373" s="280"/>
    </row>
    <row r="1374" spans="1:10" ht="14.4" x14ac:dyDescent="0.3">
      <c r="A1374" s="290" t="str">
        <f t="shared" si="61"/>
        <v>10/2003</v>
      </c>
      <c r="B1374" s="279" t="s">
        <v>1497</v>
      </c>
      <c r="C1374" s="294">
        <v>704</v>
      </c>
      <c r="D1374" s="279">
        <f t="shared" si="57"/>
        <v>1</v>
      </c>
      <c r="E1374" s="279">
        <f t="shared" si="58"/>
        <v>10</v>
      </c>
      <c r="F1374" s="281" t="str">
        <f t="shared" si="62"/>
        <v/>
      </c>
      <c r="G1374" s="282"/>
      <c r="H1374" s="280"/>
      <c r="I1374" s="280"/>
      <c r="J1374" s="280"/>
    </row>
    <row r="1375" spans="1:10" ht="14.4" x14ac:dyDescent="0.3">
      <c r="A1375" s="290" t="str">
        <f t="shared" si="61"/>
        <v>10/2003</v>
      </c>
      <c r="B1375" s="279" t="s">
        <v>1498</v>
      </c>
      <c r="C1375" s="294">
        <v>689</v>
      </c>
      <c r="D1375" s="279">
        <f t="shared" si="57"/>
        <v>2</v>
      </c>
      <c r="E1375" s="279">
        <f t="shared" si="58"/>
        <v>10</v>
      </c>
      <c r="F1375" s="281" t="str">
        <f t="shared" si="62"/>
        <v/>
      </c>
      <c r="G1375" s="282"/>
      <c r="H1375" s="280"/>
      <c r="I1375" s="280"/>
      <c r="J1375" s="280"/>
    </row>
    <row r="1376" spans="1:10" ht="14.4" x14ac:dyDescent="0.3">
      <c r="A1376" s="290" t="str">
        <f t="shared" si="61"/>
        <v>10/2003</v>
      </c>
      <c r="B1376" s="279" t="s">
        <v>1499</v>
      </c>
      <c r="C1376" s="294">
        <v>667</v>
      </c>
      <c r="D1376" s="279">
        <f t="shared" si="57"/>
        <v>3</v>
      </c>
      <c r="E1376" s="279">
        <f t="shared" si="58"/>
        <v>10</v>
      </c>
      <c r="F1376" s="281" t="str">
        <f t="shared" si="62"/>
        <v/>
      </c>
      <c r="G1376" s="282"/>
      <c r="H1376" s="280"/>
      <c r="I1376" s="280"/>
      <c r="J1376" s="280"/>
    </row>
    <row r="1377" spans="1:10" ht="14.4" x14ac:dyDescent="0.3">
      <c r="A1377" s="290" t="str">
        <f t="shared" si="61"/>
        <v>10/2003</v>
      </c>
      <c r="B1377" s="279" t="s">
        <v>1500</v>
      </c>
      <c r="C1377" s="294"/>
      <c r="D1377" s="279">
        <f t="shared" si="57"/>
        <v>4</v>
      </c>
      <c r="E1377" s="279">
        <f t="shared" si="58"/>
        <v>10</v>
      </c>
      <c r="F1377" s="281" t="str">
        <f t="shared" si="62"/>
        <v/>
      </c>
      <c r="G1377" s="282"/>
      <c r="H1377" s="280"/>
      <c r="I1377" s="280"/>
      <c r="J1377" s="280"/>
    </row>
    <row r="1378" spans="1:10" ht="14.4" x14ac:dyDescent="0.3">
      <c r="A1378" s="290" t="str">
        <f t="shared" si="61"/>
        <v>10/2003</v>
      </c>
      <c r="B1378" s="279" t="s">
        <v>1501</v>
      </c>
      <c r="C1378" s="294"/>
      <c r="D1378" s="279">
        <f t="shared" si="57"/>
        <v>5</v>
      </c>
      <c r="E1378" s="279">
        <f t="shared" si="58"/>
        <v>10</v>
      </c>
      <c r="F1378" s="281" t="str">
        <f t="shared" si="62"/>
        <v/>
      </c>
      <c r="G1378" s="282"/>
      <c r="H1378" s="280"/>
      <c r="I1378" s="280"/>
      <c r="J1378" s="280"/>
    </row>
    <row r="1379" spans="1:10" ht="14.4" x14ac:dyDescent="0.3">
      <c r="A1379" s="290" t="str">
        <f t="shared" si="61"/>
        <v>10/2003</v>
      </c>
      <c r="B1379" s="279" t="s">
        <v>1502</v>
      </c>
      <c r="C1379" s="294">
        <v>656</v>
      </c>
      <c r="D1379" s="279">
        <f t="shared" si="57"/>
        <v>6</v>
      </c>
      <c r="E1379" s="279">
        <f t="shared" si="58"/>
        <v>10</v>
      </c>
      <c r="F1379" s="281" t="str">
        <f t="shared" si="62"/>
        <v/>
      </c>
      <c r="G1379" s="282"/>
      <c r="H1379" s="280"/>
      <c r="I1379" s="280"/>
      <c r="J1379" s="280"/>
    </row>
    <row r="1380" spans="1:10" ht="14.4" x14ac:dyDescent="0.3">
      <c r="A1380" s="290" t="str">
        <f t="shared" si="61"/>
        <v>10/2003</v>
      </c>
      <c r="B1380" s="279" t="s">
        <v>1503</v>
      </c>
      <c r="C1380" s="294">
        <v>636</v>
      </c>
      <c r="D1380" s="279">
        <f t="shared" si="57"/>
        <v>7</v>
      </c>
      <c r="E1380" s="279">
        <f t="shared" si="58"/>
        <v>10</v>
      </c>
      <c r="F1380" s="281" t="str">
        <f t="shared" si="62"/>
        <v/>
      </c>
      <c r="G1380" s="282"/>
      <c r="H1380" s="280"/>
      <c r="I1380" s="280"/>
      <c r="J1380" s="280"/>
    </row>
    <row r="1381" spans="1:10" ht="14.4" x14ac:dyDescent="0.3">
      <c r="A1381" s="290" t="str">
        <f t="shared" si="61"/>
        <v>10/2003</v>
      </c>
      <c r="B1381" s="279" t="s">
        <v>1504</v>
      </c>
      <c r="C1381" s="294">
        <v>616</v>
      </c>
      <c r="D1381" s="279">
        <f t="shared" si="57"/>
        <v>8</v>
      </c>
      <c r="E1381" s="279">
        <f t="shared" si="58"/>
        <v>10</v>
      </c>
      <c r="F1381" s="281" t="str">
        <f t="shared" si="62"/>
        <v/>
      </c>
      <c r="G1381" s="282"/>
      <c r="H1381" s="280"/>
      <c r="I1381" s="280"/>
      <c r="J1381" s="280"/>
    </row>
    <row r="1382" spans="1:10" ht="14.4" x14ac:dyDescent="0.3">
      <c r="A1382" s="290" t="str">
        <f t="shared" si="61"/>
        <v>10/2003</v>
      </c>
      <c r="B1382" s="279" t="s">
        <v>1505</v>
      </c>
      <c r="C1382" s="294">
        <v>609</v>
      </c>
      <c r="D1382" s="279">
        <f t="shared" si="57"/>
        <v>9</v>
      </c>
      <c r="E1382" s="279">
        <f t="shared" si="58"/>
        <v>10</v>
      </c>
      <c r="F1382" s="281" t="str">
        <f t="shared" si="62"/>
        <v/>
      </c>
      <c r="G1382" s="282"/>
      <c r="H1382" s="280"/>
      <c r="I1382" s="280"/>
      <c r="J1382" s="280"/>
    </row>
    <row r="1383" spans="1:10" ht="14.4" x14ac:dyDescent="0.3">
      <c r="A1383" s="290" t="str">
        <f t="shared" si="61"/>
        <v>10/2003</v>
      </c>
      <c r="B1383" s="279" t="s">
        <v>1506</v>
      </c>
      <c r="C1383" s="294">
        <v>607</v>
      </c>
      <c r="D1383" s="279">
        <f t="shared" si="57"/>
        <v>10</v>
      </c>
      <c r="E1383" s="279">
        <f t="shared" si="58"/>
        <v>10</v>
      </c>
      <c r="F1383" s="281" t="str">
        <f t="shared" si="62"/>
        <v/>
      </c>
      <c r="G1383" s="282"/>
      <c r="H1383" s="280"/>
      <c r="I1383" s="280"/>
      <c r="J1383" s="280"/>
    </row>
    <row r="1384" spans="1:10" ht="14.4" x14ac:dyDescent="0.3">
      <c r="A1384" s="290" t="str">
        <f t="shared" si="61"/>
        <v>10/2003</v>
      </c>
      <c r="B1384" s="279" t="s">
        <v>1507</v>
      </c>
      <c r="C1384" s="294"/>
      <c r="D1384" s="279">
        <f t="shared" si="57"/>
        <v>11</v>
      </c>
      <c r="E1384" s="279">
        <f t="shared" si="58"/>
        <v>10</v>
      </c>
      <c r="F1384" s="281" t="str">
        <f t="shared" si="62"/>
        <v/>
      </c>
      <c r="G1384" s="282"/>
      <c r="H1384" s="280"/>
      <c r="I1384" s="280"/>
      <c r="J1384" s="280"/>
    </row>
    <row r="1385" spans="1:10" ht="14.4" x14ac:dyDescent="0.3">
      <c r="A1385" s="290" t="str">
        <f t="shared" si="61"/>
        <v>10/2003</v>
      </c>
      <c r="B1385" s="279" t="s">
        <v>1508</v>
      </c>
      <c r="C1385" s="294"/>
      <c r="D1385" s="279">
        <f t="shared" si="57"/>
        <v>12</v>
      </c>
      <c r="E1385" s="279">
        <f t="shared" si="58"/>
        <v>10</v>
      </c>
      <c r="F1385" s="281" t="str">
        <f t="shared" si="62"/>
        <v/>
      </c>
      <c r="G1385" s="282"/>
      <c r="H1385" s="280"/>
      <c r="I1385" s="280"/>
      <c r="J1385" s="280"/>
    </row>
    <row r="1386" spans="1:10" ht="14.4" x14ac:dyDescent="0.3">
      <c r="A1386" s="290" t="str">
        <f t="shared" si="61"/>
        <v>10/2003</v>
      </c>
      <c r="B1386" s="279" t="s">
        <v>1509</v>
      </c>
      <c r="C1386" s="294"/>
      <c r="D1386" s="279">
        <f t="shared" si="57"/>
        <v>13</v>
      </c>
      <c r="E1386" s="279">
        <f t="shared" si="58"/>
        <v>10</v>
      </c>
      <c r="F1386" s="281" t="str">
        <f t="shared" si="62"/>
        <v/>
      </c>
      <c r="G1386" s="282"/>
      <c r="H1386" s="280"/>
      <c r="I1386" s="280"/>
      <c r="J1386" s="280"/>
    </row>
    <row r="1387" spans="1:10" ht="14.4" x14ac:dyDescent="0.3">
      <c r="A1387" s="290" t="str">
        <f t="shared" si="61"/>
        <v>10/2003</v>
      </c>
      <c r="B1387" s="279" t="s">
        <v>1510</v>
      </c>
      <c r="C1387" s="294">
        <v>582</v>
      </c>
      <c r="D1387" s="279">
        <f t="shared" si="57"/>
        <v>14</v>
      </c>
      <c r="E1387" s="279">
        <f t="shared" si="58"/>
        <v>10</v>
      </c>
      <c r="F1387" s="281" t="str">
        <f t="shared" si="62"/>
        <v/>
      </c>
      <c r="G1387" s="282"/>
      <c r="H1387" s="280"/>
      <c r="I1387" s="280"/>
      <c r="J1387" s="280"/>
    </row>
    <row r="1388" spans="1:10" ht="14.4" x14ac:dyDescent="0.3">
      <c r="A1388" s="290" t="str">
        <f t="shared" si="61"/>
        <v>10/2003</v>
      </c>
      <c r="B1388" s="279" t="s">
        <v>1511</v>
      </c>
      <c r="C1388" s="294">
        <v>579</v>
      </c>
      <c r="D1388" s="279">
        <f t="shared" si="57"/>
        <v>15</v>
      </c>
      <c r="E1388" s="279">
        <f t="shared" si="58"/>
        <v>10</v>
      </c>
      <c r="F1388" s="281" t="str">
        <f t="shared" si="62"/>
        <v/>
      </c>
      <c r="G1388" s="282"/>
      <c r="H1388" s="280"/>
      <c r="I1388" s="280"/>
      <c r="J1388" s="280"/>
    </row>
    <row r="1389" spans="1:10" ht="14.4" x14ac:dyDescent="0.3">
      <c r="A1389" s="290" t="str">
        <f t="shared" si="61"/>
        <v>10/2003</v>
      </c>
      <c r="B1389" s="279" t="s">
        <v>1512</v>
      </c>
      <c r="C1389" s="294">
        <v>591</v>
      </c>
      <c r="D1389" s="279">
        <f t="shared" si="57"/>
        <v>16</v>
      </c>
      <c r="E1389" s="279">
        <f t="shared" si="58"/>
        <v>10</v>
      </c>
      <c r="F1389" s="281" t="str">
        <f t="shared" si="62"/>
        <v/>
      </c>
      <c r="G1389" s="282"/>
      <c r="H1389" s="280"/>
      <c r="I1389" s="280"/>
      <c r="J1389" s="280"/>
    </row>
    <row r="1390" spans="1:10" ht="14.4" x14ac:dyDescent="0.3">
      <c r="A1390" s="290" t="str">
        <f t="shared" si="61"/>
        <v>10/2003</v>
      </c>
      <c r="B1390" s="279" t="s">
        <v>1513</v>
      </c>
      <c r="C1390" s="294">
        <v>608</v>
      </c>
      <c r="D1390" s="279">
        <f t="shared" si="57"/>
        <v>17</v>
      </c>
      <c r="E1390" s="279">
        <f t="shared" si="58"/>
        <v>10</v>
      </c>
      <c r="F1390" s="281" t="str">
        <f t="shared" si="62"/>
        <v/>
      </c>
      <c r="G1390" s="282"/>
      <c r="H1390" s="280"/>
      <c r="I1390" s="280"/>
      <c r="J1390" s="280"/>
    </row>
    <row r="1391" spans="1:10" ht="14.4" x14ac:dyDescent="0.3">
      <c r="A1391" s="290" t="str">
        <f t="shared" si="61"/>
        <v>10/2003</v>
      </c>
      <c r="B1391" s="279" t="s">
        <v>1514</v>
      </c>
      <c r="C1391" s="294"/>
      <c r="D1391" s="279">
        <f t="shared" si="57"/>
        <v>18</v>
      </c>
      <c r="E1391" s="279">
        <f t="shared" si="58"/>
        <v>10</v>
      </c>
      <c r="F1391" s="281" t="str">
        <f t="shared" si="62"/>
        <v/>
      </c>
      <c r="G1391" s="282"/>
      <c r="H1391" s="280"/>
      <c r="I1391" s="280"/>
      <c r="J1391" s="280"/>
    </row>
    <row r="1392" spans="1:10" ht="14.4" x14ac:dyDescent="0.3">
      <c r="A1392" s="290" t="str">
        <f t="shared" si="61"/>
        <v>10/2003</v>
      </c>
      <c r="B1392" s="279" t="s">
        <v>1515</v>
      </c>
      <c r="C1392" s="294"/>
      <c r="D1392" s="279">
        <f t="shared" si="57"/>
        <v>19</v>
      </c>
      <c r="E1392" s="279">
        <f t="shared" si="58"/>
        <v>10</v>
      </c>
      <c r="F1392" s="281" t="str">
        <f t="shared" si="62"/>
        <v/>
      </c>
      <c r="G1392" s="282"/>
      <c r="H1392" s="280"/>
      <c r="I1392" s="280"/>
      <c r="J1392" s="280"/>
    </row>
    <row r="1393" spans="1:10" ht="14.4" x14ac:dyDescent="0.3">
      <c r="A1393" s="290" t="str">
        <f t="shared" si="61"/>
        <v>10/2003</v>
      </c>
      <c r="B1393" s="279" t="s">
        <v>1516</v>
      </c>
      <c r="C1393" s="294">
        <v>607</v>
      </c>
      <c r="D1393" s="279">
        <f t="shared" si="57"/>
        <v>20</v>
      </c>
      <c r="E1393" s="279">
        <f t="shared" si="58"/>
        <v>10</v>
      </c>
      <c r="F1393" s="281" t="str">
        <f t="shared" si="62"/>
        <v/>
      </c>
      <c r="G1393" s="282"/>
      <c r="H1393" s="280"/>
      <c r="I1393" s="280"/>
      <c r="J1393" s="280"/>
    </row>
    <row r="1394" spans="1:10" ht="14.4" x14ac:dyDescent="0.3">
      <c r="A1394" s="290" t="str">
        <f t="shared" si="61"/>
        <v>10/2003</v>
      </c>
      <c r="B1394" s="279" t="s">
        <v>1517</v>
      </c>
      <c r="C1394" s="294">
        <v>606</v>
      </c>
      <c r="D1394" s="279">
        <f t="shared" si="57"/>
        <v>21</v>
      </c>
      <c r="E1394" s="279">
        <f t="shared" si="58"/>
        <v>10</v>
      </c>
      <c r="F1394" s="281" t="str">
        <f t="shared" si="62"/>
        <v/>
      </c>
      <c r="G1394" s="282"/>
      <c r="H1394" s="280"/>
      <c r="I1394" s="280"/>
      <c r="J1394" s="280"/>
    </row>
    <row r="1395" spans="1:10" ht="14.4" x14ac:dyDescent="0.3">
      <c r="A1395" s="290" t="str">
        <f t="shared" si="61"/>
        <v>10/2003</v>
      </c>
      <c r="B1395" s="279" t="s">
        <v>1518</v>
      </c>
      <c r="C1395" s="294">
        <v>625</v>
      </c>
      <c r="D1395" s="279">
        <f t="shared" si="57"/>
        <v>22</v>
      </c>
      <c r="E1395" s="279">
        <f t="shared" si="58"/>
        <v>10</v>
      </c>
      <c r="F1395" s="281" t="str">
        <f t="shared" si="62"/>
        <v/>
      </c>
      <c r="G1395" s="282"/>
      <c r="H1395" s="280"/>
      <c r="I1395" s="280"/>
      <c r="J1395" s="280"/>
    </row>
    <row r="1396" spans="1:10" ht="14.4" x14ac:dyDescent="0.3">
      <c r="A1396" s="290" t="str">
        <f t="shared" si="61"/>
        <v>10/2003</v>
      </c>
      <c r="B1396" s="279" t="s">
        <v>1519</v>
      </c>
      <c r="C1396" s="294">
        <v>638</v>
      </c>
      <c r="D1396" s="279">
        <f t="shared" si="57"/>
        <v>23</v>
      </c>
      <c r="E1396" s="279">
        <f t="shared" si="58"/>
        <v>10</v>
      </c>
      <c r="F1396" s="281" t="str">
        <f t="shared" si="62"/>
        <v/>
      </c>
      <c r="G1396" s="282"/>
      <c r="H1396" s="280"/>
      <c r="I1396" s="280"/>
      <c r="J1396" s="280"/>
    </row>
    <row r="1397" spans="1:10" ht="14.4" x14ac:dyDescent="0.3">
      <c r="A1397" s="290" t="str">
        <f t="shared" si="61"/>
        <v>10/2003</v>
      </c>
      <c r="B1397" s="279" t="s">
        <v>1520</v>
      </c>
      <c r="C1397" s="294">
        <v>649</v>
      </c>
      <c r="D1397" s="279">
        <f t="shared" si="57"/>
        <v>24</v>
      </c>
      <c r="E1397" s="279">
        <f t="shared" si="58"/>
        <v>10</v>
      </c>
      <c r="F1397" s="281" t="str">
        <f t="shared" si="62"/>
        <v/>
      </c>
      <c r="G1397" s="282"/>
      <c r="H1397" s="280"/>
      <c r="I1397" s="280"/>
      <c r="J1397" s="280"/>
    </row>
    <row r="1398" spans="1:10" ht="14.4" x14ac:dyDescent="0.3">
      <c r="A1398" s="290" t="str">
        <f t="shared" si="61"/>
        <v>10/2003</v>
      </c>
      <c r="B1398" s="279" t="s">
        <v>1521</v>
      </c>
      <c r="C1398" s="294"/>
      <c r="D1398" s="279">
        <f t="shared" si="57"/>
        <v>25</v>
      </c>
      <c r="E1398" s="279">
        <f t="shared" si="58"/>
        <v>10</v>
      </c>
      <c r="F1398" s="281" t="str">
        <f t="shared" si="62"/>
        <v/>
      </c>
      <c r="G1398" s="282"/>
      <c r="H1398" s="280"/>
      <c r="I1398" s="280"/>
      <c r="J1398" s="280"/>
    </row>
    <row r="1399" spans="1:10" ht="14.4" x14ac:dyDescent="0.3">
      <c r="A1399" s="290" t="str">
        <f t="shared" si="61"/>
        <v>10/2003</v>
      </c>
      <c r="B1399" s="279" t="s">
        <v>1522</v>
      </c>
      <c r="C1399" s="294"/>
      <c r="D1399" s="279">
        <f t="shared" si="57"/>
        <v>26</v>
      </c>
      <c r="E1399" s="279">
        <f t="shared" si="58"/>
        <v>10</v>
      </c>
      <c r="F1399" s="281" t="str">
        <f t="shared" si="62"/>
        <v/>
      </c>
      <c r="G1399" s="282"/>
      <c r="H1399" s="280"/>
      <c r="I1399" s="280"/>
      <c r="J1399" s="280"/>
    </row>
    <row r="1400" spans="1:10" ht="14.4" x14ac:dyDescent="0.3">
      <c r="A1400" s="290" t="str">
        <f t="shared" si="61"/>
        <v>10/2003</v>
      </c>
      <c r="B1400" s="279" t="s">
        <v>1523</v>
      </c>
      <c r="C1400" s="294">
        <v>653</v>
      </c>
      <c r="D1400" s="279">
        <f t="shared" si="57"/>
        <v>27</v>
      </c>
      <c r="E1400" s="279">
        <f t="shared" si="58"/>
        <v>10</v>
      </c>
      <c r="F1400" s="281" t="str">
        <f t="shared" si="62"/>
        <v/>
      </c>
      <c r="G1400" s="282"/>
      <c r="H1400" s="280"/>
      <c r="I1400" s="280"/>
      <c r="J1400" s="280"/>
    </row>
    <row r="1401" spans="1:10" ht="14.4" x14ac:dyDescent="0.3">
      <c r="A1401" s="290" t="str">
        <f t="shared" si="61"/>
        <v>10/2003</v>
      </c>
      <c r="B1401" s="279" t="s">
        <v>1524</v>
      </c>
      <c r="C1401" s="294">
        <v>646</v>
      </c>
      <c r="D1401" s="279">
        <f t="shared" si="57"/>
        <v>28</v>
      </c>
      <c r="E1401" s="279">
        <f t="shared" si="58"/>
        <v>10</v>
      </c>
      <c r="F1401" s="281" t="str">
        <f t="shared" si="62"/>
        <v/>
      </c>
      <c r="G1401" s="282"/>
      <c r="H1401" s="280"/>
      <c r="I1401" s="280"/>
      <c r="J1401" s="280"/>
    </row>
    <row r="1402" spans="1:10" ht="14.4" x14ac:dyDescent="0.3">
      <c r="A1402" s="290" t="str">
        <f t="shared" si="61"/>
        <v>10/2003</v>
      </c>
      <c r="B1402" s="279" t="s">
        <v>1525</v>
      </c>
      <c r="C1402" s="294">
        <v>631</v>
      </c>
      <c r="D1402" s="279">
        <f t="shared" si="57"/>
        <v>29</v>
      </c>
      <c r="E1402" s="279">
        <f t="shared" si="58"/>
        <v>10</v>
      </c>
      <c r="F1402" s="281" t="str">
        <f t="shared" si="62"/>
        <v/>
      </c>
      <c r="G1402" s="282"/>
      <c r="H1402" s="280"/>
      <c r="I1402" s="280"/>
      <c r="J1402" s="280"/>
    </row>
    <row r="1403" spans="1:10" ht="14.4" x14ac:dyDescent="0.3">
      <c r="A1403" s="290" t="str">
        <f t="shared" si="61"/>
        <v>10/2003</v>
      </c>
      <c r="B1403" s="279" t="s">
        <v>1526</v>
      </c>
      <c r="C1403" s="294">
        <v>616</v>
      </c>
      <c r="D1403" s="279">
        <f t="shared" si="57"/>
        <v>30</v>
      </c>
      <c r="E1403" s="279">
        <f t="shared" si="58"/>
        <v>10</v>
      </c>
      <c r="F1403" s="281" t="str">
        <f t="shared" si="62"/>
        <v/>
      </c>
      <c r="G1403" s="282"/>
      <c r="H1403" s="280"/>
      <c r="I1403" s="280"/>
      <c r="J1403" s="280"/>
    </row>
    <row r="1404" spans="1:10" ht="14.4" x14ac:dyDescent="0.3">
      <c r="A1404" s="290" t="str">
        <f t="shared" si="61"/>
        <v>10/2003</v>
      </c>
      <c r="B1404" s="279" t="s">
        <v>1527</v>
      </c>
      <c r="C1404" s="294">
        <v>605</v>
      </c>
      <c r="D1404" s="279">
        <f t="shared" si="57"/>
        <v>31</v>
      </c>
      <c r="E1404" s="279">
        <f t="shared" si="58"/>
        <v>10</v>
      </c>
      <c r="F1404" s="281">
        <f t="shared" si="62"/>
        <v>6.0499999999999998E-2</v>
      </c>
      <c r="G1404" s="282"/>
      <c r="H1404" s="280"/>
      <c r="I1404" s="280"/>
      <c r="J1404" s="280"/>
    </row>
    <row r="1405" spans="1:10" ht="14.4" x14ac:dyDescent="0.3">
      <c r="A1405" s="290" t="str">
        <f t="shared" si="61"/>
        <v>11/2003</v>
      </c>
      <c r="B1405" s="279" t="s">
        <v>1528</v>
      </c>
      <c r="C1405" s="294"/>
      <c r="D1405" s="279">
        <f t="shared" si="57"/>
        <v>1</v>
      </c>
      <c r="E1405" s="279">
        <f t="shared" si="58"/>
        <v>11</v>
      </c>
      <c r="F1405" s="281" t="str">
        <f t="shared" si="62"/>
        <v/>
      </c>
      <c r="G1405" s="282"/>
      <c r="H1405" s="280"/>
      <c r="I1405" s="280"/>
      <c r="J1405" s="280"/>
    </row>
    <row r="1406" spans="1:10" ht="14.4" x14ac:dyDescent="0.3">
      <c r="A1406" s="290" t="str">
        <f t="shared" si="61"/>
        <v>11/2003</v>
      </c>
      <c r="B1406" s="279" t="s">
        <v>1529</v>
      </c>
      <c r="C1406" s="294"/>
      <c r="D1406" s="279">
        <f t="shared" si="57"/>
        <v>2</v>
      </c>
      <c r="E1406" s="279">
        <f t="shared" si="58"/>
        <v>11</v>
      </c>
      <c r="F1406" s="281" t="str">
        <f t="shared" si="62"/>
        <v/>
      </c>
      <c r="G1406" s="282"/>
      <c r="H1406" s="280"/>
      <c r="I1406" s="280"/>
      <c r="J1406" s="280"/>
    </row>
    <row r="1407" spans="1:10" ht="14.4" x14ac:dyDescent="0.3">
      <c r="A1407" s="290" t="str">
        <f t="shared" si="61"/>
        <v>11/2003</v>
      </c>
      <c r="B1407" s="279" t="s">
        <v>1530</v>
      </c>
      <c r="C1407" s="294">
        <v>589</v>
      </c>
      <c r="D1407" s="279">
        <f t="shared" si="57"/>
        <v>3</v>
      </c>
      <c r="E1407" s="279">
        <f t="shared" si="58"/>
        <v>11</v>
      </c>
      <c r="F1407" s="281" t="str">
        <f t="shared" si="62"/>
        <v/>
      </c>
      <c r="G1407" s="282"/>
      <c r="H1407" s="280"/>
      <c r="I1407" s="280"/>
      <c r="J1407" s="280"/>
    </row>
    <row r="1408" spans="1:10" ht="14.4" x14ac:dyDescent="0.3">
      <c r="A1408" s="290" t="str">
        <f t="shared" si="61"/>
        <v>11/2003</v>
      </c>
      <c r="B1408" s="279" t="s">
        <v>1531</v>
      </c>
      <c r="C1408" s="294">
        <v>581</v>
      </c>
      <c r="D1408" s="279">
        <f t="shared" si="57"/>
        <v>4</v>
      </c>
      <c r="E1408" s="279">
        <f t="shared" si="58"/>
        <v>11</v>
      </c>
      <c r="F1408" s="281" t="str">
        <f t="shared" si="62"/>
        <v/>
      </c>
      <c r="G1408" s="282"/>
      <c r="H1408" s="280"/>
      <c r="I1408" s="280"/>
      <c r="J1408" s="280"/>
    </row>
    <row r="1409" spans="1:10" ht="14.4" x14ac:dyDescent="0.3">
      <c r="A1409" s="290" t="str">
        <f t="shared" si="61"/>
        <v>11/2003</v>
      </c>
      <c r="B1409" s="279" t="s">
        <v>1532</v>
      </c>
      <c r="C1409" s="294">
        <v>589</v>
      </c>
      <c r="D1409" s="279">
        <f t="shared" si="57"/>
        <v>5</v>
      </c>
      <c r="E1409" s="279">
        <f t="shared" si="58"/>
        <v>11</v>
      </c>
      <c r="F1409" s="281" t="str">
        <f t="shared" si="62"/>
        <v/>
      </c>
      <c r="G1409" s="282"/>
      <c r="H1409" s="280"/>
      <c r="I1409" s="280"/>
      <c r="J1409" s="280"/>
    </row>
    <row r="1410" spans="1:10" ht="14.4" x14ac:dyDescent="0.3">
      <c r="A1410" s="290" t="str">
        <f t="shared" si="61"/>
        <v>11/2003</v>
      </c>
      <c r="B1410" s="279" t="s">
        <v>1533</v>
      </c>
      <c r="C1410" s="294">
        <v>580</v>
      </c>
      <c r="D1410" s="279">
        <f t="shared" si="57"/>
        <v>6</v>
      </c>
      <c r="E1410" s="279">
        <f t="shared" si="58"/>
        <v>11</v>
      </c>
      <c r="F1410" s="281" t="str">
        <f t="shared" si="62"/>
        <v/>
      </c>
      <c r="G1410" s="282"/>
      <c r="H1410" s="280"/>
      <c r="I1410" s="280"/>
      <c r="J1410" s="280"/>
    </row>
    <row r="1411" spans="1:10" ht="14.4" x14ac:dyDescent="0.3">
      <c r="A1411" s="290" t="str">
        <f t="shared" si="61"/>
        <v>11/2003</v>
      </c>
      <c r="B1411" s="279" t="s">
        <v>1534</v>
      </c>
      <c r="C1411" s="294">
        <v>572</v>
      </c>
      <c r="D1411" s="279">
        <f t="shared" si="57"/>
        <v>7</v>
      </c>
      <c r="E1411" s="279">
        <f t="shared" si="58"/>
        <v>11</v>
      </c>
      <c r="F1411" s="281" t="str">
        <f t="shared" si="62"/>
        <v/>
      </c>
      <c r="G1411" s="282"/>
      <c r="H1411" s="280"/>
      <c r="I1411" s="280"/>
      <c r="J1411" s="280"/>
    </row>
    <row r="1412" spans="1:10" ht="14.4" x14ac:dyDescent="0.3">
      <c r="A1412" s="290" t="str">
        <f t="shared" si="61"/>
        <v>11/2003</v>
      </c>
      <c r="B1412" s="279" t="s">
        <v>1535</v>
      </c>
      <c r="C1412" s="294"/>
      <c r="D1412" s="279">
        <f t="shared" si="57"/>
        <v>8</v>
      </c>
      <c r="E1412" s="279">
        <f t="shared" si="58"/>
        <v>11</v>
      </c>
      <c r="F1412" s="281" t="str">
        <f t="shared" si="62"/>
        <v/>
      </c>
      <c r="G1412" s="282"/>
      <c r="H1412" s="280"/>
      <c r="I1412" s="280"/>
      <c r="J1412" s="280"/>
    </row>
    <row r="1413" spans="1:10" ht="14.4" x14ac:dyDescent="0.3">
      <c r="A1413" s="290" t="str">
        <f t="shared" si="61"/>
        <v>11/2003</v>
      </c>
      <c r="B1413" s="279" t="s">
        <v>1536</v>
      </c>
      <c r="C1413" s="294"/>
      <c r="D1413" s="279">
        <f t="shared" si="57"/>
        <v>9</v>
      </c>
      <c r="E1413" s="279">
        <f t="shared" si="58"/>
        <v>11</v>
      </c>
      <c r="F1413" s="281" t="str">
        <f t="shared" si="62"/>
        <v/>
      </c>
      <c r="G1413" s="282"/>
      <c r="H1413" s="280"/>
      <c r="I1413" s="280"/>
      <c r="J1413" s="280"/>
    </row>
    <row r="1414" spans="1:10" ht="14.4" x14ac:dyDescent="0.3">
      <c r="A1414" s="290" t="str">
        <f t="shared" ref="A1414:A1477" si="63">CONCATENATE(MONTH(B1414),"/",YEAR(B1414))</f>
        <v>11/2003</v>
      </c>
      <c r="B1414" s="279" t="s">
        <v>1537</v>
      </c>
      <c r="C1414" s="294">
        <v>573</v>
      </c>
      <c r="D1414" s="279">
        <f t="shared" si="57"/>
        <v>10</v>
      </c>
      <c r="E1414" s="279">
        <f t="shared" si="58"/>
        <v>11</v>
      </c>
      <c r="F1414" s="281" t="str">
        <f t="shared" si="62"/>
        <v/>
      </c>
      <c r="G1414" s="282"/>
      <c r="H1414" s="280"/>
      <c r="I1414" s="280"/>
      <c r="J1414" s="280"/>
    </row>
    <row r="1415" spans="1:10" ht="14.4" x14ac:dyDescent="0.3">
      <c r="A1415" s="290" t="str">
        <f t="shared" si="63"/>
        <v>11/2003</v>
      </c>
      <c r="B1415" s="279" t="s">
        <v>1538</v>
      </c>
      <c r="C1415" s="294"/>
      <c r="D1415" s="279">
        <f t="shared" si="57"/>
        <v>11</v>
      </c>
      <c r="E1415" s="279">
        <f t="shared" si="58"/>
        <v>11</v>
      </c>
      <c r="F1415" s="281" t="str">
        <f t="shared" si="62"/>
        <v/>
      </c>
      <c r="G1415" s="282"/>
      <c r="H1415" s="280"/>
      <c r="I1415" s="280"/>
      <c r="J1415" s="280"/>
    </row>
    <row r="1416" spans="1:10" ht="14.4" x14ac:dyDescent="0.3">
      <c r="A1416" s="290" t="str">
        <f t="shared" si="63"/>
        <v>11/2003</v>
      </c>
      <c r="B1416" s="279" t="s">
        <v>1539</v>
      </c>
      <c r="C1416" s="294">
        <v>568</v>
      </c>
      <c r="D1416" s="279">
        <f t="shared" si="57"/>
        <v>12</v>
      </c>
      <c r="E1416" s="279">
        <f t="shared" si="58"/>
        <v>11</v>
      </c>
      <c r="F1416" s="281" t="str">
        <f t="shared" si="62"/>
        <v/>
      </c>
      <c r="G1416" s="282"/>
      <c r="H1416" s="280"/>
      <c r="I1416" s="280"/>
      <c r="J1416" s="280"/>
    </row>
    <row r="1417" spans="1:10" ht="14.4" x14ac:dyDescent="0.3">
      <c r="A1417" s="290" t="str">
        <f t="shared" si="63"/>
        <v>11/2003</v>
      </c>
      <c r="B1417" s="279" t="s">
        <v>1540</v>
      </c>
      <c r="C1417" s="294">
        <v>582</v>
      </c>
      <c r="D1417" s="279">
        <f t="shared" si="57"/>
        <v>13</v>
      </c>
      <c r="E1417" s="279">
        <f t="shared" si="58"/>
        <v>11</v>
      </c>
      <c r="F1417" s="281" t="str">
        <f t="shared" si="62"/>
        <v/>
      </c>
      <c r="G1417" s="282"/>
      <c r="H1417" s="280"/>
      <c r="I1417" s="280"/>
      <c r="J1417" s="280"/>
    </row>
    <row r="1418" spans="1:10" ht="14.4" x14ac:dyDescent="0.3">
      <c r="A1418" s="290" t="str">
        <f t="shared" si="63"/>
        <v>11/2003</v>
      </c>
      <c r="B1418" s="279" t="s">
        <v>1541</v>
      </c>
      <c r="C1418" s="294">
        <v>581</v>
      </c>
      <c r="D1418" s="279">
        <f t="shared" si="57"/>
        <v>14</v>
      </c>
      <c r="E1418" s="279">
        <f t="shared" si="58"/>
        <v>11</v>
      </c>
      <c r="F1418" s="281" t="str">
        <f t="shared" si="62"/>
        <v/>
      </c>
      <c r="G1418" s="282"/>
      <c r="H1418" s="280"/>
      <c r="I1418" s="280"/>
      <c r="J1418" s="280"/>
    </row>
    <row r="1419" spans="1:10" ht="14.4" x14ac:dyDescent="0.3">
      <c r="A1419" s="290" t="str">
        <f t="shared" si="63"/>
        <v>11/2003</v>
      </c>
      <c r="B1419" s="279" t="s">
        <v>1542</v>
      </c>
      <c r="C1419" s="294"/>
      <c r="D1419" s="279">
        <f t="shared" si="57"/>
        <v>15</v>
      </c>
      <c r="E1419" s="279">
        <f t="shared" si="58"/>
        <v>11</v>
      </c>
      <c r="F1419" s="281" t="str">
        <f t="shared" si="62"/>
        <v/>
      </c>
      <c r="G1419" s="282"/>
      <c r="H1419" s="280"/>
      <c r="I1419" s="280"/>
      <c r="J1419" s="280"/>
    </row>
    <row r="1420" spans="1:10" ht="14.4" x14ac:dyDescent="0.3">
      <c r="A1420" s="290" t="str">
        <f t="shared" si="63"/>
        <v>11/2003</v>
      </c>
      <c r="B1420" s="279" t="s">
        <v>1543</v>
      </c>
      <c r="C1420" s="294"/>
      <c r="D1420" s="279">
        <f t="shared" si="57"/>
        <v>16</v>
      </c>
      <c r="E1420" s="279">
        <f t="shared" si="58"/>
        <v>11</v>
      </c>
      <c r="F1420" s="281" t="str">
        <f t="shared" si="62"/>
        <v/>
      </c>
      <c r="G1420" s="282"/>
      <c r="H1420" s="280"/>
      <c r="I1420" s="280"/>
      <c r="J1420" s="280"/>
    </row>
    <row r="1421" spans="1:10" ht="14.4" x14ac:dyDescent="0.3">
      <c r="A1421" s="290" t="str">
        <f t="shared" si="63"/>
        <v>11/2003</v>
      </c>
      <c r="B1421" s="279" t="s">
        <v>1544</v>
      </c>
      <c r="C1421" s="294">
        <v>584</v>
      </c>
      <c r="D1421" s="279">
        <f t="shared" si="57"/>
        <v>17</v>
      </c>
      <c r="E1421" s="279">
        <f t="shared" si="58"/>
        <v>11</v>
      </c>
      <c r="F1421" s="281" t="str">
        <f t="shared" ref="F1421:F1484" si="64">IF(D1421=(D1422-1),"",IF(AND(C1421="",C1420="",C1419=""),C1418/10000,(IF(AND(C1421="",C1420=""),C1419/10000,IF(C1421="",C1420/10000,C1421/10000)))))</f>
        <v/>
      </c>
      <c r="G1421" s="282"/>
      <c r="H1421" s="280"/>
      <c r="I1421" s="280"/>
      <c r="J1421" s="280"/>
    </row>
    <row r="1422" spans="1:10" ht="14.4" x14ac:dyDescent="0.3">
      <c r="A1422" s="290" t="str">
        <f t="shared" si="63"/>
        <v>11/2003</v>
      </c>
      <c r="B1422" s="279" t="s">
        <v>1545</v>
      </c>
      <c r="C1422" s="294">
        <v>575</v>
      </c>
      <c r="D1422" s="279">
        <f t="shared" si="57"/>
        <v>18</v>
      </c>
      <c r="E1422" s="279">
        <f t="shared" si="58"/>
        <v>11</v>
      </c>
      <c r="F1422" s="281" t="str">
        <f t="shared" si="64"/>
        <v/>
      </c>
      <c r="G1422" s="282"/>
      <c r="H1422" s="280"/>
      <c r="I1422" s="280"/>
      <c r="J1422" s="280"/>
    </row>
    <row r="1423" spans="1:10" ht="14.4" x14ac:dyDescent="0.3">
      <c r="A1423" s="290" t="str">
        <f t="shared" si="63"/>
        <v>11/2003</v>
      </c>
      <c r="B1423" s="279" t="s">
        <v>1546</v>
      </c>
      <c r="C1423" s="294">
        <v>577</v>
      </c>
      <c r="D1423" s="279">
        <f t="shared" si="57"/>
        <v>19</v>
      </c>
      <c r="E1423" s="279">
        <f t="shared" si="58"/>
        <v>11</v>
      </c>
      <c r="F1423" s="281" t="str">
        <f t="shared" si="64"/>
        <v/>
      </c>
      <c r="G1423" s="282"/>
      <c r="H1423" s="280"/>
      <c r="I1423" s="280"/>
      <c r="J1423" s="280"/>
    </row>
    <row r="1424" spans="1:10" ht="14.4" x14ac:dyDescent="0.3">
      <c r="A1424" s="290" t="str">
        <f t="shared" si="63"/>
        <v>11/2003</v>
      </c>
      <c r="B1424" s="279" t="s">
        <v>1547</v>
      </c>
      <c r="C1424" s="294">
        <v>563</v>
      </c>
      <c r="D1424" s="279">
        <f t="shared" si="57"/>
        <v>20</v>
      </c>
      <c r="E1424" s="279">
        <f t="shared" si="58"/>
        <v>11</v>
      </c>
      <c r="F1424" s="281" t="str">
        <f t="shared" si="64"/>
        <v/>
      </c>
      <c r="G1424" s="282"/>
      <c r="H1424" s="280"/>
      <c r="I1424" s="280"/>
      <c r="J1424" s="280"/>
    </row>
    <row r="1425" spans="1:10" ht="14.4" x14ac:dyDescent="0.3">
      <c r="A1425" s="290" t="str">
        <f t="shared" si="63"/>
        <v>11/2003</v>
      </c>
      <c r="B1425" s="279" t="s">
        <v>1548</v>
      </c>
      <c r="C1425" s="294">
        <v>559</v>
      </c>
      <c r="D1425" s="279">
        <f t="shared" si="57"/>
        <v>21</v>
      </c>
      <c r="E1425" s="279">
        <f t="shared" si="58"/>
        <v>11</v>
      </c>
      <c r="F1425" s="281" t="str">
        <f t="shared" si="64"/>
        <v/>
      </c>
      <c r="G1425" s="282"/>
      <c r="H1425" s="280"/>
      <c r="I1425" s="280"/>
      <c r="J1425" s="280"/>
    </row>
    <row r="1426" spans="1:10" ht="14.4" x14ac:dyDescent="0.3">
      <c r="A1426" s="290" t="str">
        <f t="shared" si="63"/>
        <v>11/2003</v>
      </c>
      <c r="B1426" s="279" t="s">
        <v>1549</v>
      </c>
      <c r="C1426" s="294"/>
      <c r="D1426" s="279">
        <f t="shared" si="57"/>
        <v>22</v>
      </c>
      <c r="E1426" s="279">
        <f t="shared" si="58"/>
        <v>11</v>
      </c>
      <c r="F1426" s="281" t="str">
        <f t="shared" si="64"/>
        <v/>
      </c>
      <c r="G1426" s="282"/>
      <c r="H1426" s="280"/>
      <c r="I1426" s="280"/>
      <c r="J1426" s="280"/>
    </row>
    <row r="1427" spans="1:10" ht="14.4" x14ac:dyDescent="0.3">
      <c r="A1427" s="290" t="str">
        <f t="shared" si="63"/>
        <v>11/2003</v>
      </c>
      <c r="B1427" s="279" t="s">
        <v>1550</v>
      </c>
      <c r="C1427" s="294"/>
      <c r="D1427" s="279">
        <f t="shared" si="57"/>
        <v>23</v>
      </c>
      <c r="E1427" s="279">
        <f t="shared" si="58"/>
        <v>11</v>
      </c>
      <c r="F1427" s="281" t="str">
        <f t="shared" si="64"/>
        <v/>
      </c>
      <c r="G1427" s="282"/>
      <c r="H1427" s="280"/>
      <c r="I1427" s="280"/>
      <c r="J1427" s="280"/>
    </row>
    <row r="1428" spans="1:10" ht="14.4" x14ac:dyDescent="0.3">
      <c r="A1428" s="290" t="str">
        <f t="shared" si="63"/>
        <v>11/2003</v>
      </c>
      <c r="B1428" s="279" t="s">
        <v>1551</v>
      </c>
      <c r="C1428" s="294">
        <v>545</v>
      </c>
      <c r="D1428" s="279">
        <f t="shared" si="57"/>
        <v>24</v>
      </c>
      <c r="E1428" s="279">
        <f t="shared" si="58"/>
        <v>11</v>
      </c>
      <c r="F1428" s="281" t="str">
        <f t="shared" si="64"/>
        <v/>
      </c>
      <c r="G1428" s="282"/>
      <c r="H1428" s="280"/>
      <c r="I1428" s="280"/>
      <c r="J1428" s="280"/>
    </row>
    <row r="1429" spans="1:10" ht="14.4" x14ac:dyDescent="0.3">
      <c r="A1429" s="290" t="str">
        <f t="shared" si="63"/>
        <v>11/2003</v>
      </c>
      <c r="B1429" s="279" t="s">
        <v>1552</v>
      </c>
      <c r="C1429" s="294">
        <v>545</v>
      </c>
      <c r="D1429" s="279">
        <f t="shared" si="57"/>
        <v>25</v>
      </c>
      <c r="E1429" s="279">
        <f t="shared" si="58"/>
        <v>11</v>
      </c>
      <c r="F1429" s="281" t="str">
        <f t="shared" si="64"/>
        <v/>
      </c>
      <c r="G1429" s="282"/>
      <c r="H1429" s="280"/>
      <c r="I1429" s="280"/>
      <c r="J1429" s="280"/>
    </row>
    <row r="1430" spans="1:10" ht="14.4" x14ac:dyDescent="0.3">
      <c r="A1430" s="290" t="str">
        <f t="shared" si="63"/>
        <v>11/2003</v>
      </c>
      <c r="B1430" s="279" t="s">
        <v>1553</v>
      </c>
      <c r="C1430" s="294">
        <v>542</v>
      </c>
      <c r="D1430" s="279">
        <f t="shared" si="57"/>
        <v>26</v>
      </c>
      <c r="E1430" s="279">
        <f t="shared" si="58"/>
        <v>11</v>
      </c>
      <c r="F1430" s="281" t="str">
        <f t="shared" si="64"/>
        <v/>
      </c>
      <c r="G1430" s="282"/>
      <c r="H1430" s="280"/>
      <c r="I1430" s="280"/>
      <c r="J1430" s="280"/>
    </row>
    <row r="1431" spans="1:10" ht="14.4" x14ac:dyDescent="0.3">
      <c r="A1431" s="290" t="str">
        <f t="shared" si="63"/>
        <v>11/2003</v>
      </c>
      <c r="B1431" s="279" t="s">
        <v>1554</v>
      </c>
      <c r="C1431" s="294"/>
      <c r="D1431" s="279">
        <f t="shared" si="57"/>
        <v>27</v>
      </c>
      <c r="E1431" s="279">
        <f t="shared" si="58"/>
        <v>11</v>
      </c>
      <c r="F1431" s="281" t="str">
        <f t="shared" si="64"/>
        <v/>
      </c>
      <c r="G1431" s="282"/>
      <c r="H1431" s="280"/>
      <c r="I1431" s="280"/>
      <c r="J1431" s="280"/>
    </row>
    <row r="1432" spans="1:10" ht="14.4" x14ac:dyDescent="0.3">
      <c r="A1432" s="290" t="str">
        <f t="shared" si="63"/>
        <v>11/2003</v>
      </c>
      <c r="B1432" s="279" t="s">
        <v>1555</v>
      </c>
      <c r="C1432" s="294">
        <v>533</v>
      </c>
      <c r="D1432" s="279">
        <f t="shared" si="57"/>
        <v>28</v>
      </c>
      <c r="E1432" s="279">
        <f t="shared" si="58"/>
        <v>11</v>
      </c>
      <c r="F1432" s="281" t="str">
        <f t="shared" si="64"/>
        <v/>
      </c>
      <c r="G1432" s="282"/>
      <c r="H1432" s="280"/>
      <c r="I1432" s="280"/>
      <c r="J1432" s="280"/>
    </row>
    <row r="1433" spans="1:10" ht="14.4" x14ac:dyDescent="0.3">
      <c r="A1433" s="290" t="str">
        <f t="shared" si="63"/>
        <v>11/2003</v>
      </c>
      <c r="B1433" s="279" t="s">
        <v>1556</v>
      </c>
      <c r="C1433" s="294"/>
      <c r="D1433" s="279">
        <f t="shared" si="57"/>
        <v>29</v>
      </c>
      <c r="E1433" s="279">
        <f t="shared" si="58"/>
        <v>11</v>
      </c>
      <c r="F1433" s="281" t="str">
        <f t="shared" si="64"/>
        <v/>
      </c>
      <c r="G1433" s="282"/>
      <c r="H1433" s="280"/>
      <c r="I1433" s="280"/>
      <c r="J1433" s="280"/>
    </row>
    <row r="1434" spans="1:10" ht="14.4" x14ac:dyDescent="0.3">
      <c r="A1434" s="290" t="str">
        <f t="shared" si="63"/>
        <v>11/2003</v>
      </c>
      <c r="B1434" s="279" t="s">
        <v>1557</v>
      </c>
      <c r="C1434" s="294"/>
      <c r="D1434" s="279">
        <f t="shared" si="57"/>
        <v>30</v>
      </c>
      <c r="E1434" s="279">
        <f t="shared" si="58"/>
        <v>11</v>
      </c>
      <c r="F1434" s="281">
        <f t="shared" si="64"/>
        <v>5.33E-2</v>
      </c>
      <c r="G1434" s="282"/>
      <c r="H1434" s="280"/>
      <c r="I1434" s="280"/>
      <c r="J1434" s="280"/>
    </row>
    <row r="1435" spans="1:10" ht="14.4" x14ac:dyDescent="0.3">
      <c r="A1435" s="290" t="str">
        <f t="shared" si="63"/>
        <v>12/2003</v>
      </c>
      <c r="B1435" s="279" t="s">
        <v>1558</v>
      </c>
      <c r="C1435" s="294">
        <v>501</v>
      </c>
      <c r="D1435" s="279">
        <f t="shared" si="57"/>
        <v>1</v>
      </c>
      <c r="E1435" s="279">
        <f t="shared" si="58"/>
        <v>12</v>
      </c>
      <c r="F1435" s="281" t="str">
        <f t="shared" si="64"/>
        <v/>
      </c>
      <c r="G1435" s="282"/>
      <c r="H1435" s="280"/>
      <c r="I1435" s="280"/>
      <c r="J1435" s="280"/>
    </row>
    <row r="1436" spans="1:10" ht="14.4" x14ac:dyDescent="0.3">
      <c r="A1436" s="290" t="str">
        <f t="shared" si="63"/>
        <v>12/2003</v>
      </c>
      <c r="B1436" s="279" t="s">
        <v>1559</v>
      </c>
      <c r="C1436" s="294">
        <v>508</v>
      </c>
      <c r="D1436" s="279">
        <f t="shared" si="57"/>
        <v>2</v>
      </c>
      <c r="E1436" s="279">
        <f t="shared" si="58"/>
        <v>12</v>
      </c>
      <c r="F1436" s="281" t="str">
        <f t="shared" si="64"/>
        <v/>
      </c>
      <c r="G1436" s="282"/>
      <c r="H1436" s="280"/>
      <c r="I1436" s="280"/>
      <c r="J1436" s="280"/>
    </row>
    <row r="1437" spans="1:10" ht="14.4" x14ac:dyDescent="0.3">
      <c r="A1437" s="290" t="str">
        <f t="shared" si="63"/>
        <v>12/2003</v>
      </c>
      <c r="B1437" s="279" t="s">
        <v>1560</v>
      </c>
      <c r="C1437" s="294">
        <v>502</v>
      </c>
      <c r="D1437" s="279">
        <f t="shared" si="57"/>
        <v>3</v>
      </c>
      <c r="E1437" s="279">
        <f t="shared" si="58"/>
        <v>12</v>
      </c>
      <c r="F1437" s="281" t="str">
        <f t="shared" si="64"/>
        <v/>
      </c>
      <c r="G1437" s="282"/>
      <c r="H1437" s="280"/>
      <c r="I1437" s="280"/>
      <c r="J1437" s="280"/>
    </row>
    <row r="1438" spans="1:10" ht="14.4" x14ac:dyDescent="0.3">
      <c r="A1438" s="290" t="str">
        <f t="shared" si="63"/>
        <v>12/2003</v>
      </c>
      <c r="B1438" s="279" t="s">
        <v>1561</v>
      </c>
      <c r="C1438" s="294">
        <v>494</v>
      </c>
      <c r="D1438" s="279">
        <f t="shared" si="57"/>
        <v>4</v>
      </c>
      <c r="E1438" s="279">
        <f t="shared" si="58"/>
        <v>12</v>
      </c>
      <c r="F1438" s="281" t="str">
        <f t="shared" si="64"/>
        <v/>
      </c>
      <c r="G1438" s="282"/>
      <c r="H1438" s="280"/>
      <c r="I1438" s="280"/>
      <c r="J1438" s="280"/>
    </row>
    <row r="1439" spans="1:10" ht="14.4" x14ac:dyDescent="0.3">
      <c r="A1439" s="290" t="str">
        <f t="shared" si="63"/>
        <v>12/2003</v>
      </c>
      <c r="B1439" s="279" t="s">
        <v>1562</v>
      </c>
      <c r="C1439" s="294">
        <v>501</v>
      </c>
      <c r="D1439" s="279">
        <f t="shared" si="57"/>
        <v>5</v>
      </c>
      <c r="E1439" s="279">
        <f t="shared" si="58"/>
        <v>12</v>
      </c>
      <c r="F1439" s="281" t="str">
        <f t="shared" si="64"/>
        <v/>
      </c>
      <c r="G1439" s="282"/>
      <c r="H1439" s="280"/>
      <c r="I1439" s="280"/>
      <c r="J1439" s="280"/>
    </row>
    <row r="1440" spans="1:10" ht="14.4" x14ac:dyDescent="0.3">
      <c r="A1440" s="290" t="str">
        <f t="shared" si="63"/>
        <v>12/2003</v>
      </c>
      <c r="B1440" s="279" t="s">
        <v>1563</v>
      </c>
      <c r="C1440" s="294"/>
      <c r="D1440" s="279">
        <f t="shared" si="57"/>
        <v>6</v>
      </c>
      <c r="E1440" s="279">
        <f t="shared" si="58"/>
        <v>12</v>
      </c>
      <c r="F1440" s="281" t="str">
        <f t="shared" si="64"/>
        <v/>
      </c>
      <c r="G1440" s="282"/>
      <c r="H1440" s="280"/>
      <c r="I1440" s="280"/>
      <c r="J1440" s="280"/>
    </row>
    <row r="1441" spans="1:10" ht="14.4" x14ac:dyDescent="0.3">
      <c r="A1441" s="290" t="str">
        <f t="shared" si="63"/>
        <v>12/2003</v>
      </c>
      <c r="B1441" s="279" t="s">
        <v>1564</v>
      </c>
      <c r="C1441" s="294"/>
      <c r="D1441" s="279">
        <f t="shared" si="57"/>
        <v>7</v>
      </c>
      <c r="E1441" s="279">
        <f t="shared" si="58"/>
        <v>12</v>
      </c>
      <c r="F1441" s="281" t="str">
        <f t="shared" si="64"/>
        <v/>
      </c>
      <c r="G1441" s="282"/>
      <c r="H1441" s="280"/>
      <c r="I1441" s="280"/>
      <c r="J1441" s="280"/>
    </row>
    <row r="1442" spans="1:10" ht="14.4" x14ac:dyDescent="0.3">
      <c r="A1442" s="290" t="str">
        <f t="shared" si="63"/>
        <v>12/2003</v>
      </c>
      <c r="B1442" s="279" t="s">
        <v>1565</v>
      </c>
      <c r="C1442" s="294">
        <v>484</v>
      </c>
      <c r="D1442" s="279">
        <f t="shared" si="57"/>
        <v>8</v>
      </c>
      <c r="E1442" s="279">
        <f t="shared" si="58"/>
        <v>12</v>
      </c>
      <c r="F1442" s="281" t="str">
        <f t="shared" si="64"/>
        <v/>
      </c>
      <c r="G1442" s="282"/>
      <c r="H1442" s="280"/>
      <c r="I1442" s="280"/>
      <c r="J1442" s="280"/>
    </row>
    <row r="1443" spans="1:10" ht="14.4" x14ac:dyDescent="0.3">
      <c r="A1443" s="290" t="str">
        <f t="shared" si="63"/>
        <v>12/2003</v>
      </c>
      <c r="B1443" s="279" t="s">
        <v>1566</v>
      </c>
      <c r="C1443" s="294">
        <v>479</v>
      </c>
      <c r="D1443" s="279">
        <f t="shared" si="57"/>
        <v>9</v>
      </c>
      <c r="E1443" s="279">
        <f t="shared" si="58"/>
        <v>12</v>
      </c>
      <c r="F1443" s="281" t="str">
        <f t="shared" si="64"/>
        <v/>
      </c>
      <c r="G1443" s="282"/>
      <c r="H1443" s="280"/>
      <c r="I1443" s="280"/>
      <c r="J1443" s="280"/>
    </row>
    <row r="1444" spans="1:10" ht="14.4" x14ac:dyDescent="0.3">
      <c r="A1444" s="290" t="str">
        <f t="shared" si="63"/>
        <v>12/2003</v>
      </c>
      <c r="B1444" s="279" t="s">
        <v>1567</v>
      </c>
      <c r="C1444" s="294">
        <v>500</v>
      </c>
      <c r="D1444" s="279">
        <f t="shared" si="57"/>
        <v>10</v>
      </c>
      <c r="E1444" s="279">
        <f t="shared" si="58"/>
        <v>12</v>
      </c>
      <c r="F1444" s="281" t="str">
        <f t="shared" si="64"/>
        <v/>
      </c>
      <c r="G1444" s="282"/>
      <c r="H1444" s="280"/>
      <c r="I1444" s="280"/>
      <c r="J1444" s="280"/>
    </row>
    <row r="1445" spans="1:10" ht="14.4" x14ac:dyDescent="0.3">
      <c r="A1445" s="290" t="str">
        <f t="shared" si="63"/>
        <v>12/2003</v>
      </c>
      <c r="B1445" s="279" t="s">
        <v>1568</v>
      </c>
      <c r="C1445" s="294">
        <v>514</v>
      </c>
      <c r="D1445" s="279">
        <f t="shared" si="57"/>
        <v>11</v>
      </c>
      <c r="E1445" s="279">
        <f t="shared" si="58"/>
        <v>12</v>
      </c>
      <c r="F1445" s="281" t="str">
        <f t="shared" si="64"/>
        <v/>
      </c>
      <c r="G1445" s="282"/>
      <c r="H1445" s="280"/>
      <c r="I1445" s="280"/>
      <c r="J1445" s="280"/>
    </row>
    <row r="1446" spans="1:10" ht="14.4" x14ac:dyDescent="0.3">
      <c r="A1446" s="290" t="str">
        <f t="shared" si="63"/>
        <v>12/2003</v>
      </c>
      <c r="B1446" s="279" t="s">
        <v>1569</v>
      </c>
      <c r="C1446" s="294">
        <v>507</v>
      </c>
      <c r="D1446" s="279">
        <f t="shared" si="57"/>
        <v>12</v>
      </c>
      <c r="E1446" s="279">
        <f t="shared" si="58"/>
        <v>12</v>
      </c>
      <c r="F1446" s="281" t="str">
        <f t="shared" si="64"/>
        <v/>
      </c>
      <c r="G1446" s="282"/>
      <c r="H1446" s="280"/>
      <c r="I1446" s="280"/>
      <c r="J1446" s="280"/>
    </row>
    <row r="1447" spans="1:10" ht="14.4" x14ac:dyDescent="0.3">
      <c r="A1447" s="290" t="str">
        <f t="shared" si="63"/>
        <v>12/2003</v>
      </c>
      <c r="B1447" s="279" t="s">
        <v>1570</v>
      </c>
      <c r="C1447" s="294"/>
      <c r="D1447" s="279">
        <f t="shared" si="57"/>
        <v>13</v>
      </c>
      <c r="E1447" s="279">
        <f t="shared" si="58"/>
        <v>12</v>
      </c>
      <c r="F1447" s="281" t="str">
        <f t="shared" si="64"/>
        <v/>
      </c>
      <c r="G1447" s="282"/>
      <c r="H1447" s="280"/>
      <c r="I1447" s="280"/>
      <c r="J1447" s="280"/>
    </row>
    <row r="1448" spans="1:10" ht="14.4" x14ac:dyDescent="0.3">
      <c r="A1448" s="290" t="str">
        <f t="shared" si="63"/>
        <v>12/2003</v>
      </c>
      <c r="B1448" s="279" t="s">
        <v>1571</v>
      </c>
      <c r="C1448" s="294"/>
      <c r="D1448" s="279">
        <f t="shared" si="57"/>
        <v>14</v>
      </c>
      <c r="E1448" s="279">
        <f t="shared" si="58"/>
        <v>12</v>
      </c>
      <c r="F1448" s="281" t="str">
        <f t="shared" si="64"/>
        <v/>
      </c>
      <c r="G1448" s="282"/>
      <c r="H1448" s="280"/>
      <c r="I1448" s="280"/>
      <c r="J1448" s="280"/>
    </row>
    <row r="1449" spans="1:10" ht="14.4" x14ac:dyDescent="0.3">
      <c r="A1449" s="290" t="str">
        <f t="shared" si="63"/>
        <v>12/2003</v>
      </c>
      <c r="B1449" s="279" t="s">
        <v>1572</v>
      </c>
      <c r="C1449" s="294">
        <v>494</v>
      </c>
      <c r="D1449" s="279">
        <f t="shared" si="57"/>
        <v>15</v>
      </c>
      <c r="E1449" s="279">
        <f t="shared" si="58"/>
        <v>12</v>
      </c>
      <c r="F1449" s="281" t="str">
        <f t="shared" si="64"/>
        <v/>
      </c>
      <c r="G1449" s="282"/>
      <c r="H1449" s="280"/>
      <c r="I1449" s="280"/>
      <c r="J1449" s="280"/>
    </row>
    <row r="1450" spans="1:10" ht="14.4" x14ac:dyDescent="0.3">
      <c r="A1450" s="290" t="str">
        <f t="shared" si="63"/>
        <v>12/2003</v>
      </c>
      <c r="B1450" s="279" t="s">
        <v>1573</v>
      </c>
      <c r="C1450" s="294">
        <v>489</v>
      </c>
      <c r="D1450" s="279">
        <f t="shared" si="57"/>
        <v>16</v>
      </c>
      <c r="E1450" s="279">
        <f t="shared" si="58"/>
        <v>12</v>
      </c>
      <c r="F1450" s="281" t="str">
        <f t="shared" si="64"/>
        <v/>
      </c>
      <c r="G1450" s="282"/>
      <c r="H1450" s="280"/>
      <c r="I1450" s="280"/>
      <c r="J1450" s="280"/>
    </row>
    <row r="1451" spans="1:10" ht="14.4" x14ac:dyDescent="0.3">
      <c r="A1451" s="290" t="str">
        <f t="shared" si="63"/>
        <v>12/2003</v>
      </c>
      <c r="B1451" s="279" t="s">
        <v>1574</v>
      </c>
      <c r="C1451" s="294">
        <v>488</v>
      </c>
      <c r="D1451" s="279">
        <f t="shared" si="57"/>
        <v>17</v>
      </c>
      <c r="E1451" s="279">
        <f t="shared" si="58"/>
        <v>12</v>
      </c>
      <c r="F1451" s="281" t="str">
        <f t="shared" si="64"/>
        <v/>
      </c>
      <c r="G1451" s="282"/>
      <c r="H1451" s="280"/>
      <c r="I1451" s="280"/>
      <c r="J1451" s="280"/>
    </row>
    <row r="1452" spans="1:10" ht="14.4" x14ac:dyDescent="0.3">
      <c r="A1452" s="290" t="str">
        <f t="shared" si="63"/>
        <v>12/2003</v>
      </c>
      <c r="B1452" s="279" t="s">
        <v>1575</v>
      </c>
      <c r="C1452" s="294">
        <v>480</v>
      </c>
      <c r="D1452" s="279">
        <f t="shared" si="57"/>
        <v>18</v>
      </c>
      <c r="E1452" s="279">
        <f t="shared" si="58"/>
        <v>12</v>
      </c>
      <c r="F1452" s="281" t="str">
        <f t="shared" si="64"/>
        <v/>
      </c>
      <c r="G1452" s="282"/>
      <c r="H1452" s="280"/>
      <c r="I1452" s="280"/>
      <c r="J1452" s="280"/>
    </row>
    <row r="1453" spans="1:10" ht="14.4" x14ac:dyDescent="0.3">
      <c r="A1453" s="290" t="str">
        <f t="shared" si="63"/>
        <v>12/2003</v>
      </c>
      <c r="B1453" s="279" t="s">
        <v>1576</v>
      </c>
      <c r="C1453" s="294">
        <v>481</v>
      </c>
      <c r="D1453" s="279">
        <f t="shared" si="57"/>
        <v>19</v>
      </c>
      <c r="E1453" s="279">
        <f t="shared" si="58"/>
        <v>12</v>
      </c>
      <c r="F1453" s="281" t="str">
        <f t="shared" si="64"/>
        <v/>
      </c>
      <c r="G1453" s="282"/>
      <c r="H1453" s="280"/>
      <c r="I1453" s="280"/>
      <c r="J1453" s="280"/>
    </row>
    <row r="1454" spans="1:10" ht="14.4" x14ac:dyDescent="0.3">
      <c r="A1454" s="290" t="str">
        <f t="shared" si="63"/>
        <v>12/2003</v>
      </c>
      <c r="B1454" s="279" t="s">
        <v>1577</v>
      </c>
      <c r="C1454" s="294"/>
      <c r="D1454" s="279">
        <f t="shared" si="57"/>
        <v>20</v>
      </c>
      <c r="E1454" s="279">
        <f t="shared" si="58"/>
        <v>12</v>
      </c>
      <c r="F1454" s="281" t="str">
        <f t="shared" si="64"/>
        <v/>
      </c>
      <c r="G1454" s="282"/>
      <c r="H1454" s="280"/>
      <c r="I1454" s="280"/>
      <c r="J1454" s="280"/>
    </row>
    <row r="1455" spans="1:10" ht="14.4" x14ac:dyDescent="0.3">
      <c r="A1455" s="290" t="str">
        <f t="shared" si="63"/>
        <v>12/2003</v>
      </c>
      <c r="B1455" s="279" t="s">
        <v>1578</v>
      </c>
      <c r="C1455" s="294"/>
      <c r="D1455" s="279">
        <f t="shared" si="57"/>
        <v>21</v>
      </c>
      <c r="E1455" s="279">
        <f t="shared" si="58"/>
        <v>12</v>
      </c>
      <c r="F1455" s="281" t="str">
        <f t="shared" si="64"/>
        <v/>
      </c>
      <c r="G1455" s="282"/>
      <c r="H1455" s="280"/>
      <c r="I1455" s="280"/>
      <c r="J1455" s="280"/>
    </row>
    <row r="1456" spans="1:10" ht="14.4" x14ac:dyDescent="0.3">
      <c r="A1456" s="290" t="str">
        <f t="shared" si="63"/>
        <v>12/2003</v>
      </c>
      <c r="B1456" s="279" t="s">
        <v>1579</v>
      </c>
      <c r="C1456" s="294">
        <v>478</v>
      </c>
      <c r="D1456" s="279">
        <f t="shared" si="57"/>
        <v>22</v>
      </c>
      <c r="E1456" s="279">
        <f t="shared" si="58"/>
        <v>12</v>
      </c>
      <c r="F1456" s="281" t="str">
        <f t="shared" si="64"/>
        <v/>
      </c>
      <c r="G1456" s="282"/>
      <c r="H1456" s="280"/>
      <c r="I1456" s="280"/>
      <c r="J1456" s="280"/>
    </row>
    <row r="1457" spans="1:10" ht="14.4" x14ac:dyDescent="0.3">
      <c r="A1457" s="290" t="str">
        <f t="shared" si="63"/>
        <v>12/2003</v>
      </c>
      <c r="B1457" s="279" t="s">
        <v>1580</v>
      </c>
      <c r="C1457" s="294">
        <v>482</v>
      </c>
      <c r="D1457" s="279">
        <f t="shared" si="57"/>
        <v>23</v>
      </c>
      <c r="E1457" s="279">
        <f t="shared" si="58"/>
        <v>12</v>
      </c>
      <c r="F1457" s="281" t="str">
        <f t="shared" si="64"/>
        <v/>
      </c>
      <c r="G1457" s="282"/>
      <c r="H1457" s="280"/>
      <c r="I1457" s="280"/>
      <c r="J1457" s="280"/>
    </row>
    <row r="1458" spans="1:10" ht="14.4" x14ac:dyDescent="0.3">
      <c r="A1458" s="290" t="str">
        <f t="shared" si="63"/>
        <v>12/2003</v>
      </c>
      <c r="B1458" s="279" t="s">
        <v>1581</v>
      </c>
      <c r="C1458" s="294">
        <v>480</v>
      </c>
      <c r="D1458" s="279">
        <f t="shared" si="57"/>
        <v>24</v>
      </c>
      <c r="E1458" s="279">
        <f t="shared" si="58"/>
        <v>12</v>
      </c>
      <c r="F1458" s="281" t="str">
        <f t="shared" si="64"/>
        <v/>
      </c>
      <c r="G1458" s="282"/>
      <c r="H1458" s="280"/>
      <c r="I1458" s="280"/>
      <c r="J1458" s="280"/>
    </row>
    <row r="1459" spans="1:10" ht="14.4" x14ac:dyDescent="0.3">
      <c r="A1459" s="290" t="str">
        <f t="shared" si="63"/>
        <v>12/2003</v>
      </c>
      <c r="B1459" s="279" t="s">
        <v>1582</v>
      </c>
      <c r="C1459" s="294"/>
      <c r="D1459" s="279">
        <f t="shared" si="57"/>
        <v>25</v>
      </c>
      <c r="E1459" s="279">
        <f t="shared" si="58"/>
        <v>12</v>
      </c>
      <c r="F1459" s="281" t="str">
        <f t="shared" si="64"/>
        <v/>
      </c>
      <c r="G1459" s="282"/>
      <c r="H1459" s="280"/>
      <c r="I1459" s="280"/>
      <c r="J1459" s="280"/>
    </row>
    <row r="1460" spans="1:10" ht="14.4" x14ac:dyDescent="0.3">
      <c r="A1460" s="290" t="str">
        <f t="shared" si="63"/>
        <v>12/2003</v>
      </c>
      <c r="B1460" s="279" t="s">
        <v>1583</v>
      </c>
      <c r="C1460" s="294">
        <v>486</v>
      </c>
      <c r="D1460" s="279">
        <f t="shared" si="57"/>
        <v>26</v>
      </c>
      <c r="E1460" s="279">
        <f t="shared" si="58"/>
        <v>12</v>
      </c>
      <c r="F1460" s="281" t="str">
        <f t="shared" si="64"/>
        <v/>
      </c>
      <c r="G1460" s="282"/>
      <c r="H1460" s="280"/>
      <c r="I1460" s="280"/>
      <c r="J1460" s="280"/>
    </row>
    <row r="1461" spans="1:10" ht="14.4" x14ac:dyDescent="0.3">
      <c r="A1461" s="290" t="str">
        <f t="shared" si="63"/>
        <v>12/2003</v>
      </c>
      <c r="B1461" s="279" t="s">
        <v>1584</v>
      </c>
      <c r="C1461" s="294"/>
      <c r="D1461" s="279">
        <f t="shared" si="57"/>
        <v>27</v>
      </c>
      <c r="E1461" s="279">
        <f t="shared" si="58"/>
        <v>12</v>
      </c>
      <c r="F1461" s="281" t="str">
        <f t="shared" si="64"/>
        <v/>
      </c>
      <c r="G1461" s="282"/>
      <c r="H1461" s="280"/>
      <c r="I1461" s="280"/>
      <c r="J1461" s="280"/>
    </row>
    <row r="1462" spans="1:10" ht="14.4" x14ac:dyDescent="0.3">
      <c r="A1462" s="290" t="str">
        <f t="shared" si="63"/>
        <v>12/2003</v>
      </c>
      <c r="B1462" s="279" t="s">
        <v>1585</v>
      </c>
      <c r="C1462" s="294"/>
      <c r="D1462" s="279">
        <f t="shared" si="57"/>
        <v>28</v>
      </c>
      <c r="E1462" s="279">
        <f t="shared" si="58"/>
        <v>12</v>
      </c>
      <c r="F1462" s="281" t="str">
        <f t="shared" si="64"/>
        <v/>
      </c>
      <c r="G1462" s="282"/>
      <c r="H1462" s="280"/>
      <c r="I1462" s="280"/>
      <c r="J1462" s="280"/>
    </row>
    <row r="1463" spans="1:10" ht="14.4" x14ac:dyDescent="0.3">
      <c r="A1463" s="290" t="str">
        <f t="shared" si="63"/>
        <v>12/2003</v>
      </c>
      <c r="B1463" s="279" t="s">
        <v>1586</v>
      </c>
      <c r="C1463" s="294">
        <v>480</v>
      </c>
      <c r="D1463" s="279">
        <f t="shared" si="57"/>
        <v>29</v>
      </c>
      <c r="E1463" s="279">
        <f t="shared" si="58"/>
        <v>12</v>
      </c>
      <c r="F1463" s="281" t="str">
        <f t="shared" si="64"/>
        <v/>
      </c>
      <c r="G1463" s="282"/>
      <c r="H1463" s="280"/>
      <c r="I1463" s="280"/>
      <c r="J1463" s="280"/>
    </row>
    <row r="1464" spans="1:10" ht="14.4" x14ac:dyDescent="0.3">
      <c r="A1464" s="290" t="str">
        <f t="shared" si="63"/>
        <v>12/2003</v>
      </c>
      <c r="B1464" s="279" t="s">
        <v>1587</v>
      </c>
      <c r="C1464" s="294">
        <v>471</v>
      </c>
      <c r="D1464" s="279">
        <f t="shared" si="57"/>
        <v>30</v>
      </c>
      <c r="E1464" s="279">
        <f t="shared" si="58"/>
        <v>12</v>
      </c>
      <c r="F1464" s="281" t="str">
        <f t="shared" si="64"/>
        <v/>
      </c>
      <c r="G1464" s="282"/>
      <c r="H1464" s="280"/>
      <c r="I1464" s="280"/>
      <c r="J1464" s="280"/>
    </row>
    <row r="1465" spans="1:10" ht="14.4" x14ac:dyDescent="0.3">
      <c r="A1465" s="290" t="str">
        <f t="shared" si="63"/>
        <v>12/2003</v>
      </c>
      <c r="B1465" s="279" t="s">
        <v>1588</v>
      </c>
      <c r="C1465" s="294">
        <v>463</v>
      </c>
      <c r="D1465" s="279">
        <f t="shared" si="57"/>
        <v>31</v>
      </c>
      <c r="E1465" s="279">
        <f t="shared" si="58"/>
        <v>12</v>
      </c>
      <c r="F1465" s="281">
        <f t="shared" si="64"/>
        <v>4.6300000000000001E-2</v>
      </c>
      <c r="G1465" s="282"/>
      <c r="H1465" s="280"/>
      <c r="I1465" s="280"/>
      <c r="J1465" s="280"/>
    </row>
    <row r="1466" spans="1:10" ht="14.4" x14ac:dyDescent="0.3">
      <c r="A1466" s="290" t="str">
        <f t="shared" si="63"/>
        <v>1/2004</v>
      </c>
      <c r="B1466" s="279" t="s">
        <v>1589</v>
      </c>
      <c r="C1466" s="294"/>
      <c r="D1466" s="279">
        <f t="shared" si="57"/>
        <v>1</v>
      </c>
      <c r="E1466" s="279">
        <f t="shared" si="58"/>
        <v>1</v>
      </c>
      <c r="F1466" s="281" t="str">
        <f t="shared" si="64"/>
        <v/>
      </c>
      <c r="G1466" s="282"/>
      <c r="H1466" s="280"/>
      <c r="I1466" s="280"/>
      <c r="J1466" s="280"/>
    </row>
    <row r="1467" spans="1:10" ht="14.4" x14ac:dyDescent="0.3">
      <c r="A1467" s="290" t="str">
        <f t="shared" si="63"/>
        <v>1/2004</v>
      </c>
      <c r="B1467" s="279" t="s">
        <v>1590</v>
      </c>
      <c r="C1467" s="294">
        <v>450</v>
      </c>
      <c r="D1467" s="279">
        <f t="shared" si="57"/>
        <v>2</v>
      </c>
      <c r="E1467" s="279">
        <f t="shared" si="58"/>
        <v>1</v>
      </c>
      <c r="F1467" s="281" t="str">
        <f t="shared" si="64"/>
        <v/>
      </c>
      <c r="G1467" s="282"/>
      <c r="H1467" s="280"/>
      <c r="I1467" s="280"/>
      <c r="J1467" s="280"/>
    </row>
    <row r="1468" spans="1:10" ht="14.4" x14ac:dyDescent="0.3">
      <c r="A1468" s="290" t="str">
        <f t="shared" si="63"/>
        <v>1/2004</v>
      </c>
      <c r="B1468" s="279" t="s">
        <v>1591</v>
      </c>
      <c r="C1468" s="294"/>
      <c r="D1468" s="279">
        <f t="shared" si="57"/>
        <v>3</v>
      </c>
      <c r="E1468" s="279">
        <f t="shared" si="58"/>
        <v>1</v>
      </c>
      <c r="F1468" s="281" t="str">
        <f t="shared" si="64"/>
        <v/>
      </c>
      <c r="G1468" s="282"/>
      <c r="H1468" s="280"/>
      <c r="I1468" s="280"/>
      <c r="J1468" s="280"/>
    </row>
    <row r="1469" spans="1:10" ht="14.4" x14ac:dyDescent="0.3">
      <c r="A1469" s="290" t="str">
        <f t="shared" si="63"/>
        <v>1/2004</v>
      </c>
      <c r="B1469" s="279" t="s">
        <v>1592</v>
      </c>
      <c r="C1469" s="294"/>
      <c r="D1469" s="279">
        <f t="shared" si="57"/>
        <v>4</v>
      </c>
      <c r="E1469" s="279">
        <f t="shared" si="58"/>
        <v>1</v>
      </c>
      <c r="F1469" s="281" t="str">
        <f t="shared" si="64"/>
        <v/>
      </c>
      <c r="G1469" s="282"/>
      <c r="H1469" s="280"/>
      <c r="I1469" s="280"/>
      <c r="J1469" s="280"/>
    </row>
    <row r="1470" spans="1:10" ht="14.4" x14ac:dyDescent="0.3">
      <c r="A1470" s="290" t="str">
        <f t="shared" si="63"/>
        <v>1/2004</v>
      </c>
      <c r="B1470" s="279" t="s">
        <v>1593</v>
      </c>
      <c r="C1470" s="294">
        <v>428</v>
      </c>
      <c r="D1470" s="279">
        <f t="shared" si="57"/>
        <v>5</v>
      </c>
      <c r="E1470" s="279">
        <f t="shared" si="58"/>
        <v>1</v>
      </c>
      <c r="F1470" s="281" t="str">
        <f t="shared" si="64"/>
        <v/>
      </c>
      <c r="G1470" s="282"/>
      <c r="H1470" s="280"/>
      <c r="I1470" s="280"/>
      <c r="J1470" s="280"/>
    </row>
    <row r="1471" spans="1:10" ht="14.4" x14ac:dyDescent="0.3">
      <c r="A1471" s="290" t="str">
        <f t="shared" si="63"/>
        <v>1/2004</v>
      </c>
      <c r="B1471" s="279" t="s">
        <v>1594</v>
      </c>
      <c r="C1471" s="294">
        <v>432</v>
      </c>
      <c r="D1471" s="279">
        <f t="shared" si="57"/>
        <v>6</v>
      </c>
      <c r="E1471" s="279">
        <f t="shared" si="58"/>
        <v>1</v>
      </c>
      <c r="F1471" s="281" t="str">
        <f t="shared" si="64"/>
        <v/>
      </c>
      <c r="G1471" s="282"/>
      <c r="H1471" s="280"/>
      <c r="I1471" s="280"/>
      <c r="J1471" s="280"/>
    </row>
    <row r="1472" spans="1:10" ht="14.4" x14ac:dyDescent="0.3">
      <c r="A1472" s="290" t="str">
        <f t="shared" si="63"/>
        <v>1/2004</v>
      </c>
      <c r="B1472" s="279" t="s">
        <v>1595</v>
      </c>
      <c r="C1472" s="294">
        <v>423</v>
      </c>
      <c r="D1472" s="279">
        <f t="shared" si="57"/>
        <v>7</v>
      </c>
      <c r="E1472" s="279">
        <f t="shared" si="58"/>
        <v>1</v>
      </c>
      <c r="F1472" s="281" t="str">
        <f t="shared" si="64"/>
        <v/>
      </c>
      <c r="G1472" s="282"/>
      <c r="H1472" s="280"/>
      <c r="I1472" s="280"/>
      <c r="J1472" s="280"/>
    </row>
    <row r="1473" spans="1:10" ht="14.4" x14ac:dyDescent="0.3">
      <c r="A1473" s="290" t="str">
        <f t="shared" si="63"/>
        <v>1/2004</v>
      </c>
      <c r="B1473" s="279" t="s">
        <v>1596</v>
      </c>
      <c r="C1473" s="294">
        <v>412</v>
      </c>
      <c r="D1473" s="279">
        <f t="shared" si="57"/>
        <v>8</v>
      </c>
      <c r="E1473" s="279">
        <f t="shared" si="58"/>
        <v>1</v>
      </c>
      <c r="F1473" s="281" t="str">
        <f t="shared" si="64"/>
        <v/>
      </c>
      <c r="G1473" s="282"/>
      <c r="H1473" s="280"/>
      <c r="I1473" s="280"/>
      <c r="J1473" s="280"/>
    </row>
    <row r="1474" spans="1:10" ht="14.4" x14ac:dyDescent="0.3">
      <c r="A1474" s="290" t="str">
        <f t="shared" si="63"/>
        <v>1/2004</v>
      </c>
      <c r="B1474" s="279" t="s">
        <v>1597</v>
      </c>
      <c r="C1474" s="294">
        <v>410</v>
      </c>
      <c r="D1474" s="279">
        <f t="shared" si="57"/>
        <v>9</v>
      </c>
      <c r="E1474" s="279">
        <f t="shared" si="58"/>
        <v>1</v>
      </c>
      <c r="F1474" s="281" t="str">
        <f t="shared" si="64"/>
        <v/>
      </c>
      <c r="G1474" s="282"/>
      <c r="H1474" s="280"/>
      <c r="I1474" s="280"/>
      <c r="J1474" s="280"/>
    </row>
    <row r="1475" spans="1:10" ht="14.4" x14ac:dyDescent="0.3">
      <c r="A1475" s="290" t="str">
        <f t="shared" si="63"/>
        <v>1/2004</v>
      </c>
      <c r="B1475" s="279" t="s">
        <v>1598</v>
      </c>
      <c r="C1475" s="294"/>
      <c r="D1475" s="279">
        <f t="shared" si="57"/>
        <v>10</v>
      </c>
      <c r="E1475" s="279">
        <f t="shared" si="58"/>
        <v>1</v>
      </c>
      <c r="F1475" s="281" t="str">
        <f t="shared" si="64"/>
        <v/>
      </c>
      <c r="G1475" s="282"/>
      <c r="H1475" s="280"/>
      <c r="I1475" s="280"/>
      <c r="J1475" s="280"/>
    </row>
    <row r="1476" spans="1:10" ht="14.4" x14ac:dyDescent="0.3">
      <c r="A1476" s="290" t="str">
        <f t="shared" si="63"/>
        <v>1/2004</v>
      </c>
      <c r="B1476" s="279" t="s">
        <v>1599</v>
      </c>
      <c r="C1476" s="294"/>
      <c r="D1476" s="279">
        <f t="shared" si="57"/>
        <v>11</v>
      </c>
      <c r="E1476" s="279">
        <f t="shared" si="58"/>
        <v>1</v>
      </c>
      <c r="F1476" s="281" t="str">
        <f t="shared" si="64"/>
        <v/>
      </c>
      <c r="G1476" s="282"/>
      <c r="H1476" s="280"/>
      <c r="I1476" s="280"/>
      <c r="J1476" s="280"/>
    </row>
    <row r="1477" spans="1:10" ht="14.4" x14ac:dyDescent="0.3">
      <c r="A1477" s="290" t="str">
        <f t="shared" si="63"/>
        <v>1/2004</v>
      </c>
      <c r="B1477" s="279" t="s">
        <v>1600</v>
      </c>
      <c r="C1477" s="294">
        <v>410</v>
      </c>
      <c r="D1477" s="279">
        <f t="shared" si="57"/>
        <v>12</v>
      </c>
      <c r="E1477" s="279">
        <f t="shared" si="58"/>
        <v>1</v>
      </c>
      <c r="F1477" s="281" t="str">
        <f t="shared" si="64"/>
        <v/>
      </c>
      <c r="G1477" s="282"/>
      <c r="H1477" s="280"/>
      <c r="I1477" s="280"/>
      <c r="J1477" s="280"/>
    </row>
    <row r="1478" spans="1:10" ht="14.4" x14ac:dyDescent="0.3">
      <c r="A1478" s="290" t="str">
        <f t="shared" ref="A1478:A1541" si="65">CONCATENATE(MONTH(B1478),"/",YEAR(B1478))</f>
        <v>1/2004</v>
      </c>
      <c r="B1478" s="279" t="s">
        <v>1601</v>
      </c>
      <c r="C1478" s="294">
        <v>427</v>
      </c>
      <c r="D1478" s="279">
        <f t="shared" si="57"/>
        <v>13</v>
      </c>
      <c r="E1478" s="279">
        <f t="shared" si="58"/>
        <v>1</v>
      </c>
      <c r="F1478" s="281" t="str">
        <f t="shared" si="64"/>
        <v/>
      </c>
      <c r="G1478" s="282"/>
      <c r="H1478" s="280"/>
      <c r="I1478" s="280"/>
      <c r="J1478" s="280"/>
    </row>
    <row r="1479" spans="1:10" ht="14.4" x14ac:dyDescent="0.3">
      <c r="A1479" s="290" t="str">
        <f t="shared" si="65"/>
        <v>1/2004</v>
      </c>
      <c r="B1479" s="279" t="s">
        <v>1602</v>
      </c>
      <c r="C1479" s="294">
        <v>440</v>
      </c>
      <c r="D1479" s="279">
        <f t="shared" si="57"/>
        <v>14</v>
      </c>
      <c r="E1479" s="279">
        <f t="shared" si="58"/>
        <v>1</v>
      </c>
      <c r="F1479" s="281" t="str">
        <f t="shared" si="64"/>
        <v/>
      </c>
      <c r="G1479" s="282"/>
      <c r="H1479" s="280"/>
      <c r="I1479" s="280"/>
      <c r="J1479" s="280"/>
    </row>
    <row r="1480" spans="1:10" ht="14.4" x14ac:dyDescent="0.3">
      <c r="A1480" s="290" t="str">
        <f t="shared" si="65"/>
        <v>1/2004</v>
      </c>
      <c r="B1480" s="279" t="s">
        <v>1603</v>
      </c>
      <c r="C1480" s="294">
        <v>429</v>
      </c>
      <c r="D1480" s="279">
        <f t="shared" si="57"/>
        <v>15</v>
      </c>
      <c r="E1480" s="279">
        <f t="shared" si="58"/>
        <v>1</v>
      </c>
      <c r="F1480" s="281" t="str">
        <f t="shared" si="64"/>
        <v/>
      </c>
      <c r="G1480" s="282"/>
      <c r="H1480" s="280"/>
      <c r="I1480" s="280"/>
      <c r="J1480" s="280"/>
    </row>
    <row r="1481" spans="1:10" ht="14.4" x14ac:dyDescent="0.3">
      <c r="A1481" s="290" t="str">
        <f t="shared" si="65"/>
        <v>1/2004</v>
      </c>
      <c r="B1481" s="279" t="s">
        <v>1604</v>
      </c>
      <c r="C1481" s="294">
        <v>439</v>
      </c>
      <c r="D1481" s="279">
        <f t="shared" si="57"/>
        <v>16</v>
      </c>
      <c r="E1481" s="279">
        <f t="shared" si="58"/>
        <v>1</v>
      </c>
      <c r="F1481" s="281" t="str">
        <f t="shared" si="64"/>
        <v/>
      </c>
      <c r="G1481" s="282"/>
      <c r="H1481" s="280"/>
      <c r="I1481" s="280"/>
      <c r="J1481" s="280"/>
    </row>
    <row r="1482" spans="1:10" ht="14.4" x14ac:dyDescent="0.3">
      <c r="A1482" s="290" t="str">
        <f t="shared" si="65"/>
        <v>1/2004</v>
      </c>
      <c r="B1482" s="279" t="s">
        <v>1605</v>
      </c>
      <c r="C1482" s="294"/>
      <c r="D1482" s="279">
        <f t="shared" si="57"/>
        <v>17</v>
      </c>
      <c r="E1482" s="279">
        <f t="shared" si="58"/>
        <v>1</v>
      </c>
      <c r="F1482" s="281" t="str">
        <f t="shared" si="64"/>
        <v/>
      </c>
      <c r="G1482" s="282"/>
      <c r="H1482" s="280"/>
      <c r="I1482" s="280"/>
      <c r="J1482" s="280"/>
    </row>
    <row r="1483" spans="1:10" ht="14.4" x14ac:dyDescent="0.3">
      <c r="A1483" s="290" t="str">
        <f t="shared" si="65"/>
        <v>1/2004</v>
      </c>
      <c r="B1483" s="279" t="s">
        <v>1606</v>
      </c>
      <c r="C1483" s="294"/>
      <c r="D1483" s="279">
        <f t="shared" si="57"/>
        <v>18</v>
      </c>
      <c r="E1483" s="279">
        <f t="shared" si="58"/>
        <v>1</v>
      </c>
      <c r="F1483" s="281" t="str">
        <f t="shared" si="64"/>
        <v/>
      </c>
      <c r="G1483" s="282"/>
      <c r="H1483" s="280"/>
      <c r="I1483" s="280"/>
      <c r="J1483" s="280"/>
    </row>
    <row r="1484" spans="1:10" ht="14.4" x14ac:dyDescent="0.3">
      <c r="A1484" s="290" t="str">
        <f t="shared" si="65"/>
        <v>1/2004</v>
      </c>
      <c r="B1484" s="279" t="s">
        <v>1607</v>
      </c>
      <c r="C1484" s="294"/>
      <c r="D1484" s="279">
        <f t="shared" si="57"/>
        <v>19</v>
      </c>
      <c r="E1484" s="279">
        <f t="shared" si="58"/>
        <v>1</v>
      </c>
      <c r="F1484" s="281" t="str">
        <f t="shared" si="64"/>
        <v/>
      </c>
      <c r="G1484" s="282"/>
      <c r="H1484" s="280"/>
      <c r="I1484" s="280"/>
      <c r="J1484" s="280"/>
    </row>
    <row r="1485" spans="1:10" ht="14.4" x14ac:dyDescent="0.3">
      <c r="A1485" s="290" t="str">
        <f t="shared" si="65"/>
        <v>1/2004</v>
      </c>
      <c r="B1485" s="279" t="s">
        <v>1608</v>
      </c>
      <c r="C1485" s="294">
        <v>441</v>
      </c>
      <c r="D1485" s="279">
        <f t="shared" si="57"/>
        <v>20</v>
      </c>
      <c r="E1485" s="279">
        <f t="shared" si="58"/>
        <v>1</v>
      </c>
      <c r="F1485" s="281" t="str">
        <f t="shared" ref="F1485:F1548" si="66">IF(D1485=(D1486-1),"",IF(AND(C1485="",C1484="",C1483=""),C1482/10000,(IF(AND(C1485="",C1484=""),C1483/10000,IF(C1485="",C1484/10000,C1485/10000)))))</f>
        <v/>
      </c>
      <c r="G1485" s="282"/>
      <c r="H1485" s="280"/>
      <c r="I1485" s="280"/>
      <c r="J1485" s="280"/>
    </row>
    <row r="1486" spans="1:10" ht="14.4" x14ac:dyDescent="0.3">
      <c r="A1486" s="290" t="str">
        <f t="shared" si="65"/>
        <v>1/2004</v>
      </c>
      <c r="B1486" s="279" t="s">
        <v>1609</v>
      </c>
      <c r="C1486" s="294">
        <v>429</v>
      </c>
      <c r="D1486" s="279">
        <f t="shared" si="57"/>
        <v>21</v>
      </c>
      <c r="E1486" s="279">
        <f t="shared" si="58"/>
        <v>1</v>
      </c>
      <c r="F1486" s="281" t="str">
        <f t="shared" si="66"/>
        <v/>
      </c>
      <c r="G1486" s="282"/>
      <c r="H1486" s="280"/>
      <c r="I1486" s="280"/>
      <c r="J1486" s="280"/>
    </row>
    <row r="1487" spans="1:10" ht="14.4" x14ac:dyDescent="0.3">
      <c r="A1487" s="290" t="str">
        <f t="shared" si="65"/>
        <v>1/2004</v>
      </c>
      <c r="B1487" s="279" t="s">
        <v>1610</v>
      </c>
      <c r="C1487" s="294">
        <v>435</v>
      </c>
      <c r="D1487" s="279">
        <f t="shared" si="57"/>
        <v>22</v>
      </c>
      <c r="E1487" s="279">
        <f t="shared" si="58"/>
        <v>1</v>
      </c>
      <c r="F1487" s="281" t="str">
        <f t="shared" si="66"/>
        <v/>
      </c>
      <c r="G1487" s="282"/>
      <c r="H1487" s="280"/>
      <c r="I1487" s="280"/>
      <c r="J1487" s="280"/>
    </row>
    <row r="1488" spans="1:10" ht="14.4" x14ac:dyDescent="0.3">
      <c r="A1488" s="290" t="str">
        <f t="shared" si="65"/>
        <v>1/2004</v>
      </c>
      <c r="B1488" s="279" t="s">
        <v>1611</v>
      </c>
      <c r="C1488" s="294">
        <v>430</v>
      </c>
      <c r="D1488" s="279">
        <f t="shared" si="57"/>
        <v>23</v>
      </c>
      <c r="E1488" s="279">
        <f t="shared" si="58"/>
        <v>1</v>
      </c>
      <c r="F1488" s="281" t="str">
        <f t="shared" si="66"/>
        <v/>
      </c>
      <c r="G1488" s="282"/>
      <c r="H1488" s="280"/>
      <c r="I1488" s="280"/>
      <c r="J1488" s="280"/>
    </row>
    <row r="1489" spans="1:10" ht="14.4" x14ac:dyDescent="0.3">
      <c r="A1489" s="290" t="str">
        <f t="shared" si="65"/>
        <v>1/2004</v>
      </c>
      <c r="B1489" s="279" t="s">
        <v>1612</v>
      </c>
      <c r="C1489" s="294"/>
      <c r="D1489" s="279">
        <f t="shared" si="57"/>
        <v>24</v>
      </c>
      <c r="E1489" s="279">
        <f t="shared" si="58"/>
        <v>1</v>
      </c>
      <c r="F1489" s="281" t="str">
        <f t="shared" si="66"/>
        <v/>
      </c>
      <c r="G1489" s="282"/>
      <c r="H1489" s="280"/>
      <c r="I1489" s="280"/>
      <c r="J1489" s="280"/>
    </row>
    <row r="1490" spans="1:10" ht="14.4" x14ac:dyDescent="0.3">
      <c r="A1490" s="290" t="str">
        <f t="shared" si="65"/>
        <v>1/2004</v>
      </c>
      <c r="B1490" s="279" t="s">
        <v>1613</v>
      </c>
      <c r="C1490" s="294"/>
      <c r="D1490" s="279">
        <f t="shared" si="57"/>
        <v>25</v>
      </c>
      <c r="E1490" s="279">
        <f t="shared" si="58"/>
        <v>1</v>
      </c>
      <c r="F1490" s="281" t="str">
        <f t="shared" si="66"/>
        <v/>
      </c>
      <c r="G1490" s="282"/>
      <c r="H1490" s="280"/>
      <c r="I1490" s="280"/>
      <c r="J1490" s="280"/>
    </row>
    <row r="1491" spans="1:10" ht="14.4" x14ac:dyDescent="0.3">
      <c r="A1491" s="290" t="str">
        <f t="shared" si="65"/>
        <v>1/2004</v>
      </c>
      <c r="B1491" s="279" t="s">
        <v>1614</v>
      </c>
      <c r="C1491" s="294">
        <v>427</v>
      </c>
      <c r="D1491" s="279">
        <f t="shared" si="57"/>
        <v>26</v>
      </c>
      <c r="E1491" s="279">
        <f t="shared" si="58"/>
        <v>1</v>
      </c>
      <c r="F1491" s="281" t="str">
        <f t="shared" si="66"/>
        <v/>
      </c>
      <c r="G1491" s="282"/>
      <c r="H1491" s="280"/>
      <c r="I1491" s="280"/>
      <c r="J1491" s="280"/>
    </row>
    <row r="1492" spans="1:10" ht="14.4" x14ac:dyDescent="0.3">
      <c r="A1492" s="290" t="str">
        <f t="shared" si="65"/>
        <v>1/2004</v>
      </c>
      <c r="B1492" s="279" t="s">
        <v>1615</v>
      </c>
      <c r="C1492" s="294">
        <v>428</v>
      </c>
      <c r="D1492" s="279">
        <f t="shared" si="57"/>
        <v>27</v>
      </c>
      <c r="E1492" s="279">
        <f t="shared" si="58"/>
        <v>1</v>
      </c>
      <c r="F1492" s="281" t="str">
        <f t="shared" si="66"/>
        <v/>
      </c>
      <c r="G1492" s="282"/>
      <c r="H1492" s="280"/>
      <c r="I1492" s="280"/>
      <c r="J1492" s="280"/>
    </row>
    <row r="1493" spans="1:10" ht="14.4" x14ac:dyDescent="0.3">
      <c r="A1493" s="290" t="str">
        <f t="shared" si="65"/>
        <v>1/2004</v>
      </c>
      <c r="B1493" s="279" t="s">
        <v>1616</v>
      </c>
      <c r="C1493" s="294">
        <v>443</v>
      </c>
      <c r="D1493" s="279">
        <f t="shared" si="57"/>
        <v>28</v>
      </c>
      <c r="E1493" s="279">
        <f t="shared" si="58"/>
        <v>1</v>
      </c>
      <c r="F1493" s="281" t="str">
        <f t="shared" si="66"/>
        <v/>
      </c>
      <c r="G1493" s="282"/>
      <c r="H1493" s="280"/>
      <c r="I1493" s="280"/>
      <c r="J1493" s="280"/>
    </row>
    <row r="1494" spans="1:10" ht="14.4" x14ac:dyDescent="0.3">
      <c r="A1494" s="290" t="str">
        <f t="shared" si="65"/>
        <v>1/2004</v>
      </c>
      <c r="B1494" s="279" t="s">
        <v>1617</v>
      </c>
      <c r="C1494" s="294">
        <v>483</v>
      </c>
      <c r="D1494" s="279">
        <f t="shared" si="57"/>
        <v>29</v>
      </c>
      <c r="E1494" s="279">
        <f t="shared" si="58"/>
        <v>1</v>
      </c>
      <c r="F1494" s="281" t="str">
        <f t="shared" si="66"/>
        <v/>
      </c>
      <c r="G1494" s="282"/>
      <c r="H1494" s="280"/>
      <c r="I1494" s="280"/>
      <c r="J1494" s="280"/>
    </row>
    <row r="1495" spans="1:10" ht="14.4" x14ac:dyDescent="0.3">
      <c r="A1495" s="290" t="str">
        <f t="shared" si="65"/>
        <v>1/2004</v>
      </c>
      <c r="B1495" s="279" t="s">
        <v>1618</v>
      </c>
      <c r="C1495" s="294">
        <v>493</v>
      </c>
      <c r="D1495" s="279">
        <f t="shared" si="57"/>
        <v>30</v>
      </c>
      <c r="E1495" s="279">
        <f t="shared" si="58"/>
        <v>1</v>
      </c>
      <c r="F1495" s="281" t="str">
        <f t="shared" si="66"/>
        <v/>
      </c>
      <c r="G1495" s="282"/>
      <c r="H1495" s="280"/>
      <c r="I1495" s="280"/>
      <c r="J1495" s="280"/>
    </row>
    <row r="1496" spans="1:10" ht="14.4" x14ac:dyDescent="0.3">
      <c r="A1496" s="290" t="str">
        <f t="shared" si="65"/>
        <v>1/2004</v>
      </c>
      <c r="B1496" s="279" t="s">
        <v>1619</v>
      </c>
      <c r="C1496" s="294"/>
      <c r="D1496" s="279">
        <f t="shared" si="57"/>
        <v>31</v>
      </c>
      <c r="E1496" s="279">
        <f t="shared" si="58"/>
        <v>1</v>
      </c>
      <c r="F1496" s="281">
        <f t="shared" si="66"/>
        <v>4.9299999999999997E-2</v>
      </c>
      <c r="G1496" s="282"/>
      <c r="H1496" s="280"/>
      <c r="I1496" s="280"/>
      <c r="J1496" s="280"/>
    </row>
    <row r="1497" spans="1:10" ht="14.4" x14ac:dyDescent="0.3">
      <c r="A1497" s="290" t="str">
        <f t="shared" si="65"/>
        <v>2/2004</v>
      </c>
      <c r="B1497" s="279" t="s">
        <v>1620</v>
      </c>
      <c r="C1497" s="294"/>
      <c r="D1497" s="279">
        <f t="shared" si="57"/>
        <v>1</v>
      </c>
      <c r="E1497" s="279">
        <f t="shared" si="58"/>
        <v>2</v>
      </c>
      <c r="F1497" s="281" t="str">
        <f t="shared" si="66"/>
        <v/>
      </c>
      <c r="G1497" s="282"/>
      <c r="H1497" s="280"/>
      <c r="I1497" s="280"/>
      <c r="J1497" s="280"/>
    </row>
    <row r="1498" spans="1:10" ht="14.4" x14ac:dyDescent="0.3">
      <c r="A1498" s="290" t="str">
        <f t="shared" si="65"/>
        <v>2/2004</v>
      </c>
      <c r="B1498" s="279" t="s">
        <v>1621</v>
      </c>
      <c r="C1498" s="294">
        <v>525</v>
      </c>
      <c r="D1498" s="279">
        <f t="shared" si="57"/>
        <v>2</v>
      </c>
      <c r="E1498" s="279">
        <f t="shared" si="58"/>
        <v>2</v>
      </c>
      <c r="F1498" s="281" t="str">
        <f t="shared" si="66"/>
        <v/>
      </c>
      <c r="G1498" s="282"/>
      <c r="H1498" s="280"/>
      <c r="I1498" s="280"/>
      <c r="J1498" s="280"/>
    </row>
    <row r="1499" spans="1:10" ht="14.4" x14ac:dyDescent="0.3">
      <c r="A1499" s="290" t="str">
        <f t="shared" si="65"/>
        <v>2/2004</v>
      </c>
      <c r="B1499" s="279" t="s">
        <v>1622</v>
      </c>
      <c r="C1499" s="294">
        <v>512</v>
      </c>
      <c r="D1499" s="279">
        <f t="shared" si="57"/>
        <v>3</v>
      </c>
      <c r="E1499" s="279">
        <f t="shared" si="58"/>
        <v>2</v>
      </c>
      <c r="F1499" s="281" t="str">
        <f t="shared" si="66"/>
        <v/>
      </c>
      <c r="G1499" s="282"/>
      <c r="H1499" s="280"/>
      <c r="I1499" s="280"/>
      <c r="J1499" s="280"/>
    </row>
    <row r="1500" spans="1:10" ht="14.4" x14ac:dyDescent="0.3">
      <c r="A1500" s="290" t="str">
        <f t="shared" si="65"/>
        <v>2/2004</v>
      </c>
      <c r="B1500" s="279" t="s">
        <v>1623</v>
      </c>
      <c r="C1500" s="294">
        <v>523</v>
      </c>
      <c r="D1500" s="279">
        <f t="shared" si="57"/>
        <v>4</v>
      </c>
      <c r="E1500" s="279">
        <f t="shared" si="58"/>
        <v>2</v>
      </c>
      <c r="F1500" s="281" t="str">
        <f t="shared" si="66"/>
        <v/>
      </c>
      <c r="G1500" s="282"/>
      <c r="H1500" s="280"/>
      <c r="I1500" s="280"/>
      <c r="J1500" s="280"/>
    </row>
    <row r="1501" spans="1:10" ht="14.4" x14ac:dyDescent="0.3">
      <c r="A1501" s="290" t="str">
        <f t="shared" si="65"/>
        <v>2/2004</v>
      </c>
      <c r="B1501" s="279" t="s">
        <v>1624</v>
      </c>
      <c r="C1501" s="294">
        <v>548</v>
      </c>
      <c r="D1501" s="279">
        <f t="shared" si="57"/>
        <v>5</v>
      </c>
      <c r="E1501" s="279">
        <f t="shared" si="58"/>
        <v>2</v>
      </c>
      <c r="F1501" s="281" t="str">
        <f t="shared" si="66"/>
        <v/>
      </c>
      <c r="G1501" s="282"/>
      <c r="H1501" s="280"/>
      <c r="I1501" s="280"/>
      <c r="J1501" s="280"/>
    </row>
    <row r="1502" spans="1:10" ht="14.4" x14ac:dyDescent="0.3">
      <c r="A1502" s="290" t="str">
        <f t="shared" si="65"/>
        <v>2/2004</v>
      </c>
      <c r="B1502" s="279" t="s">
        <v>1625</v>
      </c>
      <c r="C1502" s="294">
        <v>546</v>
      </c>
      <c r="D1502" s="279">
        <f t="shared" si="57"/>
        <v>6</v>
      </c>
      <c r="E1502" s="279">
        <f t="shared" si="58"/>
        <v>2</v>
      </c>
      <c r="F1502" s="281" t="str">
        <f t="shared" si="66"/>
        <v/>
      </c>
      <c r="G1502" s="282"/>
      <c r="H1502" s="280"/>
      <c r="I1502" s="280"/>
      <c r="J1502" s="280"/>
    </row>
    <row r="1503" spans="1:10" ht="14.4" x14ac:dyDescent="0.3">
      <c r="A1503" s="290" t="str">
        <f t="shared" si="65"/>
        <v>2/2004</v>
      </c>
      <c r="B1503" s="279" t="s">
        <v>1626</v>
      </c>
      <c r="C1503" s="294"/>
      <c r="D1503" s="279">
        <f t="shared" si="57"/>
        <v>7</v>
      </c>
      <c r="E1503" s="279">
        <f t="shared" si="58"/>
        <v>2</v>
      </c>
      <c r="F1503" s="281" t="str">
        <f t="shared" si="66"/>
        <v/>
      </c>
      <c r="G1503" s="282"/>
      <c r="H1503" s="280"/>
      <c r="I1503" s="280"/>
      <c r="J1503" s="280"/>
    </row>
    <row r="1504" spans="1:10" ht="14.4" x14ac:dyDescent="0.3">
      <c r="A1504" s="290" t="str">
        <f t="shared" si="65"/>
        <v>2/2004</v>
      </c>
      <c r="B1504" s="279" t="s">
        <v>1627</v>
      </c>
      <c r="C1504" s="294"/>
      <c r="D1504" s="279">
        <f t="shared" si="57"/>
        <v>8</v>
      </c>
      <c r="E1504" s="279">
        <f t="shared" si="58"/>
        <v>2</v>
      </c>
      <c r="F1504" s="281" t="str">
        <f t="shared" si="66"/>
        <v/>
      </c>
      <c r="G1504" s="282"/>
      <c r="H1504" s="280"/>
      <c r="I1504" s="280"/>
      <c r="J1504" s="280"/>
    </row>
    <row r="1505" spans="1:10" ht="14.4" x14ac:dyDescent="0.3">
      <c r="A1505" s="290" t="str">
        <f t="shared" si="65"/>
        <v>2/2004</v>
      </c>
      <c r="B1505" s="279" t="s">
        <v>1628</v>
      </c>
      <c r="C1505" s="294">
        <v>522</v>
      </c>
      <c r="D1505" s="279">
        <f t="shared" si="57"/>
        <v>9</v>
      </c>
      <c r="E1505" s="279">
        <f t="shared" si="58"/>
        <v>2</v>
      </c>
      <c r="F1505" s="281" t="str">
        <f t="shared" si="66"/>
        <v/>
      </c>
      <c r="G1505" s="282"/>
      <c r="H1505" s="280"/>
      <c r="I1505" s="280"/>
      <c r="J1505" s="280"/>
    </row>
    <row r="1506" spans="1:10" ht="14.4" x14ac:dyDescent="0.3">
      <c r="A1506" s="290" t="str">
        <f t="shared" si="65"/>
        <v>2/2004</v>
      </c>
      <c r="B1506" s="279" t="s">
        <v>1629</v>
      </c>
      <c r="C1506" s="294">
        <v>527</v>
      </c>
      <c r="D1506" s="279">
        <f t="shared" si="57"/>
        <v>10</v>
      </c>
      <c r="E1506" s="279">
        <f t="shared" si="58"/>
        <v>2</v>
      </c>
      <c r="F1506" s="281" t="str">
        <f t="shared" si="66"/>
        <v/>
      </c>
      <c r="G1506" s="282"/>
      <c r="H1506" s="280"/>
      <c r="I1506" s="280"/>
      <c r="J1506" s="280"/>
    </row>
    <row r="1507" spans="1:10" ht="14.4" x14ac:dyDescent="0.3">
      <c r="A1507" s="290" t="str">
        <f t="shared" si="65"/>
        <v>2/2004</v>
      </c>
      <c r="B1507" s="279" t="s">
        <v>1630</v>
      </c>
      <c r="C1507" s="294">
        <v>508</v>
      </c>
      <c r="D1507" s="279">
        <f t="shared" si="57"/>
        <v>11</v>
      </c>
      <c r="E1507" s="279">
        <f t="shared" si="58"/>
        <v>2</v>
      </c>
      <c r="F1507" s="281" t="str">
        <f t="shared" si="66"/>
        <v/>
      </c>
      <c r="G1507" s="282"/>
      <c r="H1507" s="280"/>
      <c r="I1507" s="280"/>
      <c r="J1507" s="280"/>
    </row>
    <row r="1508" spans="1:10" ht="14.4" x14ac:dyDescent="0.3">
      <c r="A1508" s="290" t="str">
        <f t="shared" si="65"/>
        <v>2/2004</v>
      </c>
      <c r="B1508" s="279" t="s">
        <v>1631</v>
      </c>
      <c r="C1508" s="294">
        <v>506</v>
      </c>
      <c r="D1508" s="279">
        <f t="shared" si="57"/>
        <v>12</v>
      </c>
      <c r="E1508" s="279">
        <f t="shared" si="58"/>
        <v>2</v>
      </c>
      <c r="F1508" s="281" t="str">
        <f t="shared" si="66"/>
        <v/>
      </c>
      <c r="G1508" s="282"/>
      <c r="H1508" s="280"/>
      <c r="I1508" s="280"/>
      <c r="J1508" s="280"/>
    </row>
    <row r="1509" spans="1:10" ht="14.4" x14ac:dyDescent="0.3">
      <c r="A1509" s="290" t="str">
        <f t="shared" si="65"/>
        <v>2/2004</v>
      </c>
      <c r="B1509" s="279" t="s">
        <v>1632</v>
      </c>
      <c r="C1509" s="294">
        <v>522</v>
      </c>
      <c r="D1509" s="279">
        <f t="shared" si="57"/>
        <v>13</v>
      </c>
      <c r="E1509" s="279">
        <f t="shared" si="58"/>
        <v>2</v>
      </c>
      <c r="F1509" s="281" t="str">
        <f t="shared" si="66"/>
        <v/>
      </c>
      <c r="G1509" s="282"/>
      <c r="H1509" s="280"/>
      <c r="I1509" s="280"/>
      <c r="J1509" s="280"/>
    </row>
    <row r="1510" spans="1:10" ht="14.4" x14ac:dyDescent="0.3">
      <c r="A1510" s="290" t="str">
        <f t="shared" si="65"/>
        <v>2/2004</v>
      </c>
      <c r="B1510" s="279" t="s">
        <v>1633</v>
      </c>
      <c r="C1510" s="294"/>
      <c r="D1510" s="279">
        <f t="shared" si="57"/>
        <v>14</v>
      </c>
      <c r="E1510" s="279">
        <f t="shared" si="58"/>
        <v>2</v>
      </c>
      <c r="F1510" s="281" t="str">
        <f t="shared" si="66"/>
        <v/>
      </c>
      <c r="G1510" s="282"/>
      <c r="H1510" s="280"/>
      <c r="I1510" s="280"/>
      <c r="J1510" s="280"/>
    </row>
    <row r="1511" spans="1:10" ht="14.4" x14ac:dyDescent="0.3">
      <c r="A1511" s="290" t="str">
        <f t="shared" si="65"/>
        <v>2/2004</v>
      </c>
      <c r="B1511" s="279" t="s">
        <v>1634</v>
      </c>
      <c r="C1511" s="294"/>
      <c r="D1511" s="279">
        <f t="shared" si="57"/>
        <v>15</v>
      </c>
      <c r="E1511" s="279">
        <f t="shared" si="58"/>
        <v>2</v>
      </c>
      <c r="F1511" s="281" t="str">
        <f t="shared" si="66"/>
        <v/>
      </c>
      <c r="G1511" s="282"/>
      <c r="H1511" s="280"/>
      <c r="I1511" s="280"/>
      <c r="J1511" s="280"/>
    </row>
    <row r="1512" spans="1:10" ht="14.4" x14ac:dyDescent="0.3">
      <c r="A1512" s="290" t="str">
        <f t="shared" si="65"/>
        <v>2/2004</v>
      </c>
      <c r="B1512" s="279" t="s">
        <v>1635</v>
      </c>
      <c r="C1512" s="294"/>
      <c r="D1512" s="279">
        <f t="shared" si="57"/>
        <v>16</v>
      </c>
      <c r="E1512" s="279">
        <f t="shared" si="58"/>
        <v>2</v>
      </c>
      <c r="F1512" s="281" t="str">
        <f t="shared" si="66"/>
        <v/>
      </c>
      <c r="G1512" s="282"/>
      <c r="H1512" s="280"/>
      <c r="I1512" s="280"/>
      <c r="J1512" s="280"/>
    </row>
    <row r="1513" spans="1:10" ht="14.4" x14ac:dyDescent="0.3">
      <c r="A1513" s="290" t="str">
        <f t="shared" si="65"/>
        <v>2/2004</v>
      </c>
      <c r="B1513" s="279" t="s">
        <v>1636</v>
      </c>
      <c r="C1513" s="294">
        <v>539</v>
      </c>
      <c r="D1513" s="279">
        <f t="shared" si="57"/>
        <v>17</v>
      </c>
      <c r="E1513" s="279">
        <f t="shared" si="58"/>
        <v>2</v>
      </c>
      <c r="F1513" s="281" t="str">
        <f t="shared" si="66"/>
        <v/>
      </c>
      <c r="G1513" s="282"/>
      <c r="H1513" s="280"/>
      <c r="I1513" s="280"/>
      <c r="J1513" s="280"/>
    </row>
    <row r="1514" spans="1:10" ht="14.4" x14ac:dyDescent="0.3">
      <c r="A1514" s="290" t="str">
        <f t="shared" si="65"/>
        <v>2/2004</v>
      </c>
      <c r="B1514" s="279" t="s">
        <v>1637</v>
      </c>
      <c r="C1514" s="294">
        <v>557</v>
      </c>
      <c r="D1514" s="279">
        <f t="shared" si="57"/>
        <v>18</v>
      </c>
      <c r="E1514" s="279">
        <f t="shared" si="58"/>
        <v>2</v>
      </c>
      <c r="F1514" s="281" t="str">
        <f t="shared" si="66"/>
        <v/>
      </c>
      <c r="G1514" s="282"/>
      <c r="H1514" s="280"/>
      <c r="I1514" s="280"/>
      <c r="J1514" s="280"/>
    </row>
    <row r="1515" spans="1:10" ht="14.4" x14ac:dyDescent="0.3">
      <c r="A1515" s="290" t="str">
        <f t="shared" si="65"/>
        <v>2/2004</v>
      </c>
      <c r="B1515" s="279" t="s">
        <v>1638</v>
      </c>
      <c r="C1515" s="294">
        <v>587</v>
      </c>
      <c r="D1515" s="279">
        <f t="shared" si="57"/>
        <v>19</v>
      </c>
      <c r="E1515" s="279">
        <f t="shared" si="58"/>
        <v>2</v>
      </c>
      <c r="F1515" s="281" t="str">
        <f t="shared" si="66"/>
        <v/>
      </c>
      <c r="G1515" s="282"/>
      <c r="H1515" s="280"/>
      <c r="I1515" s="280"/>
      <c r="J1515" s="280"/>
    </row>
    <row r="1516" spans="1:10" ht="14.4" x14ac:dyDescent="0.3">
      <c r="A1516" s="290" t="str">
        <f t="shared" si="65"/>
        <v>2/2004</v>
      </c>
      <c r="B1516" s="279" t="s">
        <v>1639</v>
      </c>
      <c r="C1516" s="294">
        <v>586</v>
      </c>
      <c r="D1516" s="279">
        <f t="shared" si="57"/>
        <v>20</v>
      </c>
      <c r="E1516" s="279">
        <f t="shared" si="58"/>
        <v>2</v>
      </c>
      <c r="F1516" s="281" t="str">
        <f t="shared" si="66"/>
        <v/>
      </c>
      <c r="G1516" s="282"/>
      <c r="H1516" s="280"/>
      <c r="I1516" s="280"/>
      <c r="J1516" s="280"/>
    </row>
    <row r="1517" spans="1:10" ht="14.4" x14ac:dyDescent="0.3">
      <c r="A1517" s="290" t="str">
        <f t="shared" si="65"/>
        <v>2/2004</v>
      </c>
      <c r="B1517" s="279" t="s">
        <v>1640</v>
      </c>
      <c r="C1517" s="294"/>
      <c r="D1517" s="279">
        <f t="shared" si="57"/>
        <v>21</v>
      </c>
      <c r="E1517" s="279">
        <f t="shared" si="58"/>
        <v>2</v>
      </c>
      <c r="F1517" s="281" t="str">
        <f t="shared" si="66"/>
        <v/>
      </c>
      <c r="G1517" s="282"/>
      <c r="H1517" s="280"/>
      <c r="I1517" s="280"/>
      <c r="J1517" s="280"/>
    </row>
    <row r="1518" spans="1:10" ht="14.4" x14ac:dyDescent="0.3">
      <c r="A1518" s="290" t="str">
        <f t="shared" si="65"/>
        <v>2/2004</v>
      </c>
      <c r="B1518" s="279" t="s">
        <v>1641</v>
      </c>
      <c r="C1518" s="294"/>
      <c r="D1518" s="279">
        <f t="shared" si="57"/>
        <v>22</v>
      </c>
      <c r="E1518" s="279">
        <f t="shared" si="58"/>
        <v>2</v>
      </c>
      <c r="F1518" s="281" t="str">
        <f t="shared" si="66"/>
        <v/>
      </c>
      <c r="G1518" s="282"/>
      <c r="H1518" s="280"/>
      <c r="I1518" s="280"/>
      <c r="J1518" s="280"/>
    </row>
    <row r="1519" spans="1:10" ht="14.4" x14ac:dyDescent="0.3">
      <c r="A1519" s="290" t="str">
        <f t="shared" si="65"/>
        <v>2/2004</v>
      </c>
      <c r="B1519" s="279" t="s">
        <v>1642</v>
      </c>
      <c r="C1519" s="294">
        <v>575</v>
      </c>
      <c r="D1519" s="279">
        <f t="shared" si="57"/>
        <v>23</v>
      </c>
      <c r="E1519" s="279">
        <f t="shared" si="58"/>
        <v>2</v>
      </c>
      <c r="F1519" s="281" t="str">
        <f t="shared" si="66"/>
        <v/>
      </c>
      <c r="G1519" s="282"/>
      <c r="H1519" s="280"/>
      <c r="I1519" s="280"/>
      <c r="J1519" s="280"/>
    </row>
    <row r="1520" spans="1:10" ht="14.4" x14ac:dyDescent="0.3">
      <c r="A1520" s="290" t="str">
        <f t="shared" si="65"/>
        <v>2/2004</v>
      </c>
      <c r="B1520" s="279" t="s">
        <v>1643</v>
      </c>
      <c r="C1520" s="294">
        <v>566</v>
      </c>
      <c r="D1520" s="279">
        <f t="shared" si="57"/>
        <v>24</v>
      </c>
      <c r="E1520" s="279">
        <f t="shared" si="58"/>
        <v>2</v>
      </c>
      <c r="F1520" s="281" t="str">
        <f t="shared" si="66"/>
        <v/>
      </c>
      <c r="G1520" s="282"/>
      <c r="H1520" s="280"/>
      <c r="I1520" s="280"/>
      <c r="J1520" s="280"/>
    </row>
    <row r="1521" spans="1:10" ht="14.4" x14ac:dyDescent="0.3">
      <c r="A1521" s="290" t="str">
        <f t="shared" si="65"/>
        <v>2/2004</v>
      </c>
      <c r="B1521" s="279" t="s">
        <v>1644</v>
      </c>
      <c r="C1521" s="294">
        <v>587</v>
      </c>
      <c r="D1521" s="279">
        <f t="shared" si="57"/>
        <v>25</v>
      </c>
      <c r="E1521" s="279">
        <f t="shared" si="58"/>
        <v>2</v>
      </c>
      <c r="F1521" s="281" t="str">
        <f t="shared" si="66"/>
        <v/>
      </c>
      <c r="G1521" s="282"/>
      <c r="H1521" s="280"/>
      <c r="I1521" s="280"/>
      <c r="J1521" s="280"/>
    </row>
    <row r="1522" spans="1:10" ht="14.4" x14ac:dyDescent="0.3">
      <c r="A1522" s="290" t="str">
        <f t="shared" si="65"/>
        <v>2/2004</v>
      </c>
      <c r="B1522" s="279" t="s">
        <v>1645</v>
      </c>
      <c r="C1522" s="294">
        <v>571</v>
      </c>
      <c r="D1522" s="279">
        <f t="shared" si="57"/>
        <v>26</v>
      </c>
      <c r="E1522" s="279">
        <f t="shared" si="58"/>
        <v>2</v>
      </c>
      <c r="F1522" s="281" t="str">
        <f t="shared" si="66"/>
        <v/>
      </c>
      <c r="G1522" s="282"/>
      <c r="H1522" s="280"/>
      <c r="I1522" s="280"/>
      <c r="J1522" s="280"/>
    </row>
    <row r="1523" spans="1:10" ht="14.4" x14ac:dyDescent="0.3">
      <c r="A1523" s="290" t="str">
        <f t="shared" si="65"/>
        <v>2/2004</v>
      </c>
      <c r="B1523" s="279" t="s">
        <v>1646</v>
      </c>
      <c r="C1523" s="294">
        <v>579</v>
      </c>
      <c r="D1523" s="279">
        <f t="shared" si="57"/>
        <v>27</v>
      </c>
      <c r="E1523" s="279">
        <f t="shared" si="58"/>
        <v>2</v>
      </c>
      <c r="F1523" s="281" t="str">
        <f t="shared" si="66"/>
        <v/>
      </c>
      <c r="G1523" s="282"/>
      <c r="H1523" s="280"/>
      <c r="I1523" s="280"/>
      <c r="J1523" s="280"/>
    </row>
    <row r="1524" spans="1:10" ht="14.4" x14ac:dyDescent="0.3">
      <c r="A1524" s="290" t="str">
        <f t="shared" si="65"/>
        <v>2/2004</v>
      </c>
      <c r="B1524" s="279" t="s">
        <v>1647</v>
      </c>
      <c r="C1524" s="294"/>
      <c r="D1524" s="279">
        <f t="shared" si="57"/>
        <v>28</v>
      </c>
      <c r="E1524" s="279">
        <f t="shared" si="58"/>
        <v>2</v>
      </c>
      <c r="F1524" s="281" t="str">
        <f t="shared" si="66"/>
        <v/>
      </c>
      <c r="G1524" s="282"/>
      <c r="H1524" s="280"/>
      <c r="I1524" s="280"/>
      <c r="J1524" s="280"/>
    </row>
    <row r="1525" spans="1:10" ht="14.4" x14ac:dyDescent="0.3">
      <c r="A1525" s="290" t="str">
        <f t="shared" si="65"/>
        <v>2/2004</v>
      </c>
      <c r="B1525" s="279" t="s">
        <v>1648</v>
      </c>
      <c r="C1525" s="294"/>
      <c r="D1525" s="279">
        <f t="shared" si="57"/>
        <v>29</v>
      </c>
      <c r="E1525" s="279">
        <f t="shared" si="58"/>
        <v>2</v>
      </c>
      <c r="F1525" s="281">
        <f t="shared" si="66"/>
        <v>5.79E-2</v>
      </c>
      <c r="G1525" s="282"/>
      <c r="H1525" s="280"/>
      <c r="I1525" s="280"/>
      <c r="J1525" s="280"/>
    </row>
    <row r="1526" spans="1:10" ht="14.4" x14ac:dyDescent="0.3">
      <c r="A1526" s="290" t="str">
        <f t="shared" si="65"/>
        <v>3/2004</v>
      </c>
      <c r="B1526" s="279" t="s">
        <v>1649</v>
      </c>
      <c r="C1526" s="294">
        <v>556</v>
      </c>
      <c r="D1526" s="279">
        <f t="shared" si="57"/>
        <v>1</v>
      </c>
      <c r="E1526" s="279">
        <f t="shared" si="58"/>
        <v>3</v>
      </c>
      <c r="F1526" s="281" t="str">
        <f t="shared" si="66"/>
        <v/>
      </c>
      <c r="G1526" s="282"/>
      <c r="H1526" s="280"/>
      <c r="I1526" s="280"/>
      <c r="J1526" s="280"/>
    </row>
    <row r="1527" spans="1:10" ht="14.4" x14ac:dyDescent="0.3">
      <c r="A1527" s="290" t="str">
        <f t="shared" si="65"/>
        <v>3/2004</v>
      </c>
      <c r="B1527" s="279" t="s">
        <v>1650</v>
      </c>
      <c r="C1527" s="294">
        <v>563</v>
      </c>
      <c r="D1527" s="279">
        <f t="shared" si="57"/>
        <v>2</v>
      </c>
      <c r="E1527" s="279">
        <f t="shared" si="58"/>
        <v>3</v>
      </c>
      <c r="F1527" s="281" t="str">
        <f t="shared" si="66"/>
        <v/>
      </c>
      <c r="G1527" s="282"/>
      <c r="H1527" s="280"/>
      <c r="I1527" s="280"/>
      <c r="J1527" s="280"/>
    </row>
    <row r="1528" spans="1:10" ht="14.4" x14ac:dyDescent="0.3">
      <c r="A1528" s="290" t="str">
        <f t="shared" si="65"/>
        <v>3/2004</v>
      </c>
      <c r="B1528" s="279" t="s">
        <v>1651</v>
      </c>
      <c r="C1528" s="294">
        <v>547</v>
      </c>
      <c r="D1528" s="279">
        <f t="shared" si="57"/>
        <v>3</v>
      </c>
      <c r="E1528" s="279">
        <f t="shared" si="58"/>
        <v>3</v>
      </c>
      <c r="F1528" s="281" t="str">
        <f t="shared" si="66"/>
        <v/>
      </c>
      <c r="G1528" s="282"/>
      <c r="H1528" s="280"/>
      <c r="I1528" s="280"/>
      <c r="J1528" s="280"/>
    </row>
    <row r="1529" spans="1:10" ht="14.4" x14ac:dyDescent="0.3">
      <c r="A1529" s="290" t="str">
        <f t="shared" si="65"/>
        <v>3/2004</v>
      </c>
      <c r="B1529" s="279" t="s">
        <v>1652</v>
      </c>
      <c r="C1529" s="294">
        <v>549</v>
      </c>
      <c r="D1529" s="279">
        <f t="shared" si="57"/>
        <v>4</v>
      </c>
      <c r="E1529" s="279">
        <f t="shared" si="58"/>
        <v>3</v>
      </c>
      <c r="F1529" s="281" t="str">
        <f t="shared" si="66"/>
        <v/>
      </c>
      <c r="G1529" s="282"/>
      <c r="H1529" s="280"/>
      <c r="I1529" s="280"/>
      <c r="J1529" s="280"/>
    </row>
    <row r="1530" spans="1:10" ht="14.4" x14ac:dyDescent="0.3">
      <c r="A1530" s="290" t="str">
        <f t="shared" si="65"/>
        <v>3/2004</v>
      </c>
      <c r="B1530" s="279" t="s">
        <v>1653</v>
      </c>
      <c r="C1530" s="294">
        <v>540</v>
      </c>
      <c r="D1530" s="279">
        <f t="shared" si="57"/>
        <v>5</v>
      </c>
      <c r="E1530" s="279">
        <f t="shared" si="58"/>
        <v>3</v>
      </c>
      <c r="F1530" s="281" t="str">
        <f t="shared" si="66"/>
        <v/>
      </c>
      <c r="G1530" s="282"/>
      <c r="H1530" s="280"/>
      <c r="I1530" s="280"/>
      <c r="J1530" s="280"/>
    </row>
    <row r="1531" spans="1:10" ht="14.4" x14ac:dyDescent="0.3">
      <c r="A1531" s="290" t="str">
        <f t="shared" si="65"/>
        <v>3/2004</v>
      </c>
      <c r="B1531" s="279" t="s">
        <v>1654</v>
      </c>
      <c r="C1531" s="294"/>
      <c r="D1531" s="279">
        <f t="shared" si="57"/>
        <v>6</v>
      </c>
      <c r="E1531" s="279">
        <f t="shared" si="58"/>
        <v>3</v>
      </c>
      <c r="F1531" s="281" t="str">
        <f t="shared" si="66"/>
        <v/>
      </c>
      <c r="G1531" s="282"/>
      <c r="H1531" s="280"/>
      <c r="I1531" s="280"/>
      <c r="J1531" s="280"/>
    </row>
    <row r="1532" spans="1:10" ht="14.4" x14ac:dyDescent="0.3">
      <c r="A1532" s="290" t="str">
        <f t="shared" si="65"/>
        <v>3/2004</v>
      </c>
      <c r="B1532" s="279" t="s">
        <v>1655</v>
      </c>
      <c r="C1532" s="294"/>
      <c r="D1532" s="279">
        <f t="shared" si="57"/>
        <v>7</v>
      </c>
      <c r="E1532" s="279">
        <f t="shared" si="58"/>
        <v>3</v>
      </c>
      <c r="F1532" s="281" t="str">
        <f t="shared" si="66"/>
        <v/>
      </c>
      <c r="G1532" s="282"/>
      <c r="H1532" s="280"/>
      <c r="I1532" s="280"/>
      <c r="J1532" s="280"/>
    </row>
    <row r="1533" spans="1:10" ht="14.4" x14ac:dyDescent="0.3">
      <c r="A1533" s="290" t="str">
        <f t="shared" si="65"/>
        <v>3/2004</v>
      </c>
      <c r="B1533" s="279" t="s">
        <v>1656</v>
      </c>
      <c r="C1533" s="294">
        <v>522</v>
      </c>
      <c r="D1533" s="279">
        <f t="shared" si="57"/>
        <v>8</v>
      </c>
      <c r="E1533" s="279">
        <f t="shared" si="58"/>
        <v>3</v>
      </c>
      <c r="F1533" s="281" t="str">
        <f t="shared" si="66"/>
        <v/>
      </c>
      <c r="G1533" s="282"/>
      <c r="H1533" s="280"/>
      <c r="I1533" s="280"/>
      <c r="J1533" s="280"/>
    </row>
    <row r="1534" spans="1:10" ht="14.4" x14ac:dyDescent="0.3">
      <c r="A1534" s="290" t="str">
        <f t="shared" si="65"/>
        <v>3/2004</v>
      </c>
      <c r="B1534" s="279" t="s">
        <v>1657</v>
      </c>
      <c r="C1534" s="294">
        <v>533</v>
      </c>
      <c r="D1534" s="279">
        <f t="shared" si="57"/>
        <v>9</v>
      </c>
      <c r="E1534" s="279">
        <f t="shared" si="58"/>
        <v>3</v>
      </c>
      <c r="F1534" s="281" t="str">
        <f t="shared" si="66"/>
        <v/>
      </c>
      <c r="G1534" s="282"/>
      <c r="H1534" s="280"/>
      <c r="I1534" s="280"/>
      <c r="J1534" s="280"/>
    </row>
    <row r="1535" spans="1:10" ht="14.4" x14ac:dyDescent="0.3">
      <c r="A1535" s="290" t="str">
        <f t="shared" si="65"/>
        <v>3/2004</v>
      </c>
      <c r="B1535" s="279" t="s">
        <v>1658</v>
      </c>
      <c r="C1535" s="294">
        <v>550</v>
      </c>
      <c r="D1535" s="279">
        <f t="shared" ref="D1535:D1789" si="67">DAY(B1535)</f>
        <v>10</v>
      </c>
      <c r="E1535" s="279">
        <f t="shared" ref="E1535:E1789" si="68">MONTH(B1535)</f>
        <v>3</v>
      </c>
      <c r="F1535" s="281" t="str">
        <f t="shared" si="66"/>
        <v/>
      </c>
      <c r="G1535" s="282"/>
      <c r="H1535" s="280"/>
      <c r="I1535" s="280"/>
      <c r="J1535" s="280"/>
    </row>
    <row r="1536" spans="1:10" ht="14.4" x14ac:dyDescent="0.3">
      <c r="A1536" s="290" t="str">
        <f t="shared" si="65"/>
        <v>3/2004</v>
      </c>
      <c r="B1536" s="279" t="s">
        <v>1659</v>
      </c>
      <c r="C1536" s="294">
        <v>565</v>
      </c>
      <c r="D1536" s="279">
        <f t="shared" si="67"/>
        <v>11</v>
      </c>
      <c r="E1536" s="279">
        <f t="shared" si="68"/>
        <v>3</v>
      </c>
      <c r="F1536" s="281" t="str">
        <f t="shared" si="66"/>
        <v/>
      </c>
      <c r="G1536" s="282"/>
      <c r="H1536" s="280"/>
      <c r="I1536" s="280"/>
      <c r="J1536" s="280"/>
    </row>
    <row r="1537" spans="1:10" ht="14.4" x14ac:dyDescent="0.3">
      <c r="A1537" s="290" t="str">
        <f t="shared" si="65"/>
        <v>3/2004</v>
      </c>
      <c r="B1537" s="279" t="s">
        <v>1660</v>
      </c>
      <c r="C1537" s="294">
        <v>567</v>
      </c>
      <c r="D1537" s="279">
        <f t="shared" si="67"/>
        <v>12</v>
      </c>
      <c r="E1537" s="279">
        <f t="shared" si="68"/>
        <v>3</v>
      </c>
      <c r="F1537" s="281" t="str">
        <f t="shared" si="66"/>
        <v/>
      </c>
      <c r="G1537" s="282"/>
      <c r="H1537" s="280"/>
      <c r="I1537" s="280"/>
      <c r="J1537" s="280"/>
    </row>
    <row r="1538" spans="1:10" ht="14.4" x14ac:dyDescent="0.3">
      <c r="A1538" s="290" t="str">
        <f t="shared" si="65"/>
        <v>3/2004</v>
      </c>
      <c r="B1538" s="279" t="s">
        <v>1661</v>
      </c>
      <c r="C1538" s="294"/>
      <c r="D1538" s="279">
        <f t="shared" si="67"/>
        <v>13</v>
      </c>
      <c r="E1538" s="279">
        <f t="shared" si="68"/>
        <v>3</v>
      </c>
      <c r="F1538" s="281" t="str">
        <f t="shared" si="66"/>
        <v/>
      </c>
      <c r="G1538" s="282"/>
      <c r="H1538" s="280"/>
      <c r="I1538" s="280"/>
      <c r="J1538" s="280"/>
    </row>
    <row r="1539" spans="1:10" ht="14.4" x14ac:dyDescent="0.3">
      <c r="A1539" s="290" t="str">
        <f t="shared" si="65"/>
        <v>3/2004</v>
      </c>
      <c r="B1539" s="279" t="s">
        <v>1662</v>
      </c>
      <c r="C1539" s="294"/>
      <c r="D1539" s="279">
        <f t="shared" si="67"/>
        <v>14</v>
      </c>
      <c r="E1539" s="279">
        <f t="shared" si="68"/>
        <v>3</v>
      </c>
      <c r="F1539" s="281" t="str">
        <f t="shared" si="66"/>
        <v/>
      </c>
      <c r="G1539" s="282"/>
      <c r="H1539" s="280"/>
      <c r="I1539" s="280"/>
      <c r="J1539" s="280"/>
    </row>
    <row r="1540" spans="1:10" ht="14.4" x14ac:dyDescent="0.3">
      <c r="A1540" s="290" t="str">
        <f t="shared" si="65"/>
        <v>3/2004</v>
      </c>
      <c r="B1540" s="279" t="s">
        <v>1663</v>
      </c>
      <c r="C1540" s="294">
        <v>562</v>
      </c>
      <c r="D1540" s="279">
        <f t="shared" si="67"/>
        <v>15</v>
      </c>
      <c r="E1540" s="279">
        <f t="shared" si="68"/>
        <v>3</v>
      </c>
      <c r="F1540" s="281" t="str">
        <f t="shared" si="66"/>
        <v/>
      </c>
      <c r="G1540" s="282"/>
      <c r="H1540" s="280"/>
      <c r="I1540" s="280"/>
      <c r="J1540" s="280"/>
    </row>
    <row r="1541" spans="1:10" ht="14.4" x14ac:dyDescent="0.3">
      <c r="A1541" s="290" t="str">
        <f t="shared" si="65"/>
        <v>3/2004</v>
      </c>
      <c r="B1541" s="279" t="s">
        <v>1664</v>
      </c>
      <c r="C1541" s="294">
        <v>567</v>
      </c>
      <c r="D1541" s="279">
        <f t="shared" si="67"/>
        <v>16</v>
      </c>
      <c r="E1541" s="279">
        <f t="shared" si="68"/>
        <v>3</v>
      </c>
      <c r="F1541" s="281" t="str">
        <f t="shared" si="66"/>
        <v/>
      </c>
      <c r="G1541" s="282"/>
      <c r="H1541" s="280"/>
      <c r="I1541" s="280"/>
      <c r="J1541" s="280"/>
    </row>
    <row r="1542" spans="1:10" ht="14.4" x14ac:dyDescent="0.3">
      <c r="A1542" s="290" t="str">
        <f t="shared" ref="A1542:A1605" si="69">CONCATENATE(MONTH(B1542),"/",YEAR(B1542))</f>
        <v>3/2004</v>
      </c>
      <c r="B1542" s="279" t="s">
        <v>1665</v>
      </c>
      <c r="C1542" s="294">
        <v>561</v>
      </c>
      <c r="D1542" s="279">
        <f t="shared" si="67"/>
        <v>17</v>
      </c>
      <c r="E1542" s="279">
        <f t="shared" si="68"/>
        <v>3</v>
      </c>
      <c r="F1542" s="281" t="str">
        <f t="shared" si="66"/>
        <v/>
      </c>
      <c r="G1542" s="282"/>
      <c r="H1542" s="280"/>
      <c r="I1542" s="280"/>
      <c r="J1542" s="280"/>
    </row>
    <row r="1543" spans="1:10" ht="14.4" x14ac:dyDescent="0.3">
      <c r="A1543" s="290" t="str">
        <f t="shared" si="69"/>
        <v>3/2004</v>
      </c>
      <c r="B1543" s="279" t="s">
        <v>1666</v>
      </c>
      <c r="C1543" s="294">
        <v>550</v>
      </c>
      <c r="D1543" s="279">
        <f t="shared" si="67"/>
        <v>18</v>
      </c>
      <c r="E1543" s="279">
        <f t="shared" si="68"/>
        <v>3</v>
      </c>
      <c r="F1543" s="281" t="str">
        <f t="shared" si="66"/>
        <v/>
      </c>
      <c r="G1543" s="282"/>
      <c r="H1543" s="280"/>
      <c r="I1543" s="280"/>
      <c r="J1543" s="280"/>
    </row>
    <row r="1544" spans="1:10" ht="14.4" x14ac:dyDescent="0.3">
      <c r="A1544" s="290" t="str">
        <f t="shared" si="69"/>
        <v>3/2004</v>
      </c>
      <c r="B1544" s="279" t="s">
        <v>1667</v>
      </c>
      <c r="C1544" s="294">
        <v>529</v>
      </c>
      <c r="D1544" s="279">
        <f t="shared" si="67"/>
        <v>19</v>
      </c>
      <c r="E1544" s="279">
        <f t="shared" si="68"/>
        <v>3</v>
      </c>
      <c r="F1544" s="281" t="str">
        <f t="shared" si="66"/>
        <v/>
      </c>
      <c r="G1544" s="282"/>
      <c r="H1544" s="280"/>
      <c r="I1544" s="280"/>
      <c r="J1544" s="280"/>
    </row>
    <row r="1545" spans="1:10" ht="14.4" x14ac:dyDescent="0.3">
      <c r="A1545" s="290" t="str">
        <f t="shared" si="69"/>
        <v>3/2004</v>
      </c>
      <c r="B1545" s="279" t="s">
        <v>1668</v>
      </c>
      <c r="C1545" s="294"/>
      <c r="D1545" s="279">
        <f t="shared" si="67"/>
        <v>20</v>
      </c>
      <c r="E1545" s="279">
        <f t="shared" si="68"/>
        <v>3</v>
      </c>
      <c r="F1545" s="281" t="str">
        <f t="shared" si="66"/>
        <v/>
      </c>
      <c r="G1545" s="282"/>
      <c r="H1545" s="280"/>
      <c r="I1545" s="280"/>
      <c r="J1545" s="280"/>
    </row>
    <row r="1546" spans="1:10" ht="14.4" x14ac:dyDescent="0.3">
      <c r="A1546" s="290" t="str">
        <f t="shared" si="69"/>
        <v>3/2004</v>
      </c>
      <c r="B1546" s="279" t="s">
        <v>1669</v>
      </c>
      <c r="C1546" s="294"/>
      <c r="D1546" s="279">
        <f t="shared" si="67"/>
        <v>21</v>
      </c>
      <c r="E1546" s="279">
        <f t="shared" si="68"/>
        <v>3</v>
      </c>
      <c r="F1546" s="281" t="str">
        <f t="shared" si="66"/>
        <v/>
      </c>
      <c r="G1546" s="282"/>
      <c r="H1546" s="280"/>
      <c r="I1546" s="280"/>
      <c r="J1546" s="280"/>
    </row>
    <row r="1547" spans="1:10" ht="14.4" x14ac:dyDescent="0.3">
      <c r="A1547" s="290" t="str">
        <f t="shared" si="69"/>
        <v>3/2004</v>
      </c>
      <c r="B1547" s="279" t="s">
        <v>1670</v>
      </c>
      <c r="C1547" s="294">
        <v>554</v>
      </c>
      <c r="D1547" s="279">
        <f t="shared" si="67"/>
        <v>22</v>
      </c>
      <c r="E1547" s="279">
        <f t="shared" si="68"/>
        <v>3</v>
      </c>
      <c r="F1547" s="281" t="str">
        <f t="shared" si="66"/>
        <v/>
      </c>
      <c r="G1547" s="282"/>
      <c r="H1547" s="280"/>
      <c r="I1547" s="280"/>
      <c r="J1547" s="280"/>
    </row>
    <row r="1548" spans="1:10" ht="14.4" x14ac:dyDescent="0.3">
      <c r="A1548" s="290" t="str">
        <f t="shared" si="69"/>
        <v>3/2004</v>
      </c>
      <c r="B1548" s="279" t="s">
        <v>1671</v>
      </c>
      <c r="C1548" s="294">
        <v>556</v>
      </c>
      <c r="D1548" s="279">
        <f t="shared" si="67"/>
        <v>23</v>
      </c>
      <c r="E1548" s="279">
        <f t="shared" si="68"/>
        <v>3</v>
      </c>
      <c r="F1548" s="281" t="str">
        <f t="shared" si="66"/>
        <v/>
      </c>
      <c r="G1548" s="282"/>
      <c r="H1548" s="280"/>
      <c r="I1548" s="280"/>
      <c r="J1548" s="280"/>
    </row>
    <row r="1549" spans="1:10" ht="14.4" x14ac:dyDescent="0.3">
      <c r="A1549" s="290" t="str">
        <f t="shared" si="69"/>
        <v>3/2004</v>
      </c>
      <c r="B1549" s="279" t="s">
        <v>1672</v>
      </c>
      <c r="C1549" s="294">
        <v>579</v>
      </c>
      <c r="D1549" s="279">
        <f t="shared" si="67"/>
        <v>24</v>
      </c>
      <c r="E1549" s="279">
        <f t="shared" si="68"/>
        <v>3</v>
      </c>
      <c r="F1549" s="281" t="str">
        <f t="shared" ref="F1549:F1612" si="70">IF(D1549=(D1550-1),"",IF(AND(C1549="",C1548="",C1547=""),C1546/10000,(IF(AND(C1549="",C1548=""),C1547/10000,IF(C1549="",C1548/10000,C1549/10000)))))</f>
        <v/>
      </c>
      <c r="G1549" s="282"/>
      <c r="H1549" s="280"/>
      <c r="I1549" s="280"/>
      <c r="J1549" s="280"/>
    </row>
    <row r="1550" spans="1:10" ht="14.4" x14ac:dyDescent="0.3">
      <c r="A1550" s="290" t="str">
        <f t="shared" si="69"/>
        <v>3/2004</v>
      </c>
      <c r="B1550" s="279" t="s">
        <v>1673</v>
      </c>
      <c r="C1550" s="294">
        <v>573</v>
      </c>
      <c r="D1550" s="279">
        <f t="shared" si="67"/>
        <v>25</v>
      </c>
      <c r="E1550" s="279">
        <f t="shared" si="68"/>
        <v>3</v>
      </c>
      <c r="F1550" s="281" t="str">
        <f t="shared" si="70"/>
        <v/>
      </c>
      <c r="G1550" s="282"/>
      <c r="H1550" s="280"/>
      <c r="I1550" s="280"/>
      <c r="J1550" s="280"/>
    </row>
    <row r="1551" spans="1:10" ht="14.4" x14ac:dyDescent="0.3">
      <c r="A1551" s="290" t="str">
        <f t="shared" si="69"/>
        <v>3/2004</v>
      </c>
      <c r="B1551" s="279" t="s">
        <v>1674</v>
      </c>
      <c r="C1551" s="294">
        <v>568</v>
      </c>
      <c r="D1551" s="279">
        <f t="shared" si="67"/>
        <v>26</v>
      </c>
      <c r="E1551" s="279">
        <f t="shared" si="68"/>
        <v>3</v>
      </c>
      <c r="F1551" s="281" t="str">
        <f t="shared" si="70"/>
        <v/>
      </c>
      <c r="G1551" s="282"/>
      <c r="H1551" s="280"/>
      <c r="I1551" s="280"/>
      <c r="J1551" s="280"/>
    </row>
    <row r="1552" spans="1:10" ht="14.4" x14ac:dyDescent="0.3">
      <c r="A1552" s="290" t="str">
        <f t="shared" si="69"/>
        <v>3/2004</v>
      </c>
      <c r="B1552" s="279" t="s">
        <v>1675</v>
      </c>
      <c r="C1552" s="294"/>
      <c r="D1552" s="279">
        <f t="shared" si="67"/>
        <v>27</v>
      </c>
      <c r="E1552" s="279">
        <f t="shared" si="68"/>
        <v>3</v>
      </c>
      <c r="F1552" s="281" t="str">
        <f t="shared" si="70"/>
        <v/>
      </c>
      <c r="G1552" s="282"/>
      <c r="H1552" s="280"/>
      <c r="I1552" s="280"/>
      <c r="J1552" s="280"/>
    </row>
    <row r="1553" spans="1:10" ht="14.4" x14ac:dyDescent="0.3">
      <c r="A1553" s="290" t="str">
        <f t="shared" si="69"/>
        <v>3/2004</v>
      </c>
      <c r="B1553" s="279" t="s">
        <v>1676</v>
      </c>
      <c r="C1553" s="294"/>
      <c r="D1553" s="279">
        <f t="shared" si="67"/>
        <v>28</v>
      </c>
      <c r="E1553" s="279">
        <f t="shared" si="68"/>
        <v>3</v>
      </c>
      <c r="F1553" s="281" t="str">
        <f t="shared" si="70"/>
        <v/>
      </c>
      <c r="G1553" s="282"/>
      <c r="H1553" s="280"/>
      <c r="I1553" s="280"/>
      <c r="J1553" s="280"/>
    </row>
    <row r="1554" spans="1:10" ht="14.4" x14ac:dyDescent="0.3">
      <c r="A1554" s="290" t="str">
        <f t="shared" si="69"/>
        <v>3/2004</v>
      </c>
      <c r="B1554" s="279" t="s">
        <v>1677</v>
      </c>
      <c r="C1554" s="294">
        <v>577</v>
      </c>
      <c r="D1554" s="279">
        <f t="shared" si="67"/>
        <v>29</v>
      </c>
      <c r="E1554" s="279">
        <f t="shared" si="68"/>
        <v>3</v>
      </c>
      <c r="F1554" s="281" t="str">
        <f t="shared" si="70"/>
        <v/>
      </c>
      <c r="G1554" s="282"/>
      <c r="H1554" s="280"/>
      <c r="I1554" s="280"/>
      <c r="J1554" s="280"/>
    </row>
    <row r="1555" spans="1:10" ht="14.4" x14ac:dyDescent="0.3">
      <c r="A1555" s="290" t="str">
        <f t="shared" si="69"/>
        <v>3/2004</v>
      </c>
      <c r="B1555" s="279" t="s">
        <v>1678</v>
      </c>
      <c r="C1555" s="294">
        <v>556</v>
      </c>
      <c r="D1555" s="279">
        <f t="shared" si="67"/>
        <v>30</v>
      </c>
      <c r="E1555" s="279">
        <f t="shared" si="68"/>
        <v>3</v>
      </c>
      <c r="F1555" s="281" t="str">
        <f t="shared" si="70"/>
        <v/>
      </c>
      <c r="G1555" s="282"/>
      <c r="H1555" s="280"/>
      <c r="I1555" s="280"/>
      <c r="J1555" s="280"/>
    </row>
    <row r="1556" spans="1:10" ht="14.4" x14ac:dyDescent="0.3">
      <c r="A1556" s="290" t="str">
        <f t="shared" si="69"/>
        <v>3/2004</v>
      </c>
      <c r="B1556" s="279" t="s">
        <v>1679</v>
      </c>
      <c r="C1556" s="294">
        <v>559</v>
      </c>
      <c r="D1556" s="279">
        <f t="shared" si="67"/>
        <v>31</v>
      </c>
      <c r="E1556" s="279">
        <f t="shared" si="68"/>
        <v>3</v>
      </c>
      <c r="F1556" s="281">
        <f t="shared" si="70"/>
        <v>5.5899999999999998E-2</v>
      </c>
      <c r="G1556" s="282"/>
      <c r="H1556" s="280"/>
      <c r="I1556" s="280"/>
      <c r="J1556" s="280"/>
    </row>
    <row r="1557" spans="1:10" ht="14.4" x14ac:dyDescent="0.3">
      <c r="A1557" s="290" t="str">
        <f t="shared" si="69"/>
        <v>4/2004</v>
      </c>
      <c r="B1557" s="279" t="s">
        <v>1680</v>
      </c>
      <c r="C1557" s="294">
        <v>543</v>
      </c>
      <c r="D1557" s="279">
        <f t="shared" si="67"/>
        <v>1</v>
      </c>
      <c r="E1557" s="279">
        <f t="shared" si="68"/>
        <v>4</v>
      </c>
      <c r="F1557" s="281" t="str">
        <f t="shared" si="70"/>
        <v/>
      </c>
      <c r="G1557" s="282"/>
      <c r="H1557" s="280"/>
      <c r="I1557" s="280"/>
      <c r="J1557" s="280"/>
    </row>
    <row r="1558" spans="1:10" ht="14.4" x14ac:dyDescent="0.3">
      <c r="A1558" s="290" t="str">
        <f t="shared" si="69"/>
        <v>4/2004</v>
      </c>
      <c r="B1558" s="279" t="s">
        <v>1681</v>
      </c>
      <c r="C1558" s="294">
        <v>564</v>
      </c>
      <c r="D1558" s="279">
        <f t="shared" si="67"/>
        <v>2</v>
      </c>
      <c r="E1558" s="279">
        <f t="shared" si="68"/>
        <v>4</v>
      </c>
      <c r="F1558" s="281" t="str">
        <f t="shared" si="70"/>
        <v/>
      </c>
      <c r="G1558" s="282"/>
      <c r="H1558" s="280"/>
      <c r="I1558" s="280"/>
      <c r="J1558" s="280"/>
    </row>
    <row r="1559" spans="1:10" ht="14.4" x14ac:dyDescent="0.3">
      <c r="A1559" s="290" t="str">
        <f t="shared" si="69"/>
        <v>4/2004</v>
      </c>
      <c r="B1559" s="279" t="s">
        <v>1682</v>
      </c>
      <c r="C1559" s="294"/>
      <c r="D1559" s="279">
        <f t="shared" si="67"/>
        <v>3</v>
      </c>
      <c r="E1559" s="279">
        <f t="shared" si="68"/>
        <v>4</v>
      </c>
      <c r="F1559" s="281" t="str">
        <f t="shared" si="70"/>
        <v/>
      </c>
      <c r="G1559" s="282"/>
      <c r="H1559" s="280"/>
      <c r="I1559" s="280"/>
      <c r="J1559" s="280"/>
    </row>
    <row r="1560" spans="1:10" ht="14.4" x14ac:dyDescent="0.3">
      <c r="A1560" s="290" t="str">
        <f t="shared" si="69"/>
        <v>4/2004</v>
      </c>
      <c r="B1560" s="279" t="s">
        <v>1683</v>
      </c>
      <c r="C1560" s="294"/>
      <c r="D1560" s="279">
        <f t="shared" si="67"/>
        <v>4</v>
      </c>
      <c r="E1560" s="279">
        <f t="shared" si="68"/>
        <v>4</v>
      </c>
      <c r="F1560" s="281" t="str">
        <f t="shared" si="70"/>
        <v/>
      </c>
      <c r="G1560" s="282"/>
      <c r="H1560" s="280"/>
      <c r="I1560" s="280"/>
      <c r="J1560" s="280"/>
    </row>
    <row r="1561" spans="1:10" ht="14.4" x14ac:dyDescent="0.3">
      <c r="A1561" s="290" t="str">
        <f t="shared" si="69"/>
        <v>4/2004</v>
      </c>
      <c r="B1561" s="279" t="s">
        <v>1684</v>
      </c>
      <c r="C1561" s="294">
        <v>563</v>
      </c>
      <c r="D1561" s="279">
        <f t="shared" si="67"/>
        <v>5</v>
      </c>
      <c r="E1561" s="279">
        <f t="shared" si="68"/>
        <v>4</v>
      </c>
      <c r="F1561" s="281" t="str">
        <f t="shared" si="70"/>
        <v/>
      </c>
      <c r="G1561" s="282"/>
      <c r="H1561" s="280"/>
      <c r="I1561" s="280"/>
      <c r="J1561" s="280"/>
    </row>
    <row r="1562" spans="1:10" ht="14.4" x14ac:dyDescent="0.3">
      <c r="A1562" s="290" t="str">
        <f t="shared" si="69"/>
        <v>4/2004</v>
      </c>
      <c r="B1562" s="279" t="s">
        <v>1685</v>
      </c>
      <c r="C1562" s="294">
        <v>536</v>
      </c>
      <c r="D1562" s="279">
        <f t="shared" si="67"/>
        <v>6</v>
      </c>
      <c r="E1562" s="279">
        <f t="shared" si="68"/>
        <v>4</v>
      </c>
      <c r="F1562" s="281" t="str">
        <f t="shared" si="70"/>
        <v/>
      </c>
      <c r="G1562" s="282"/>
      <c r="H1562" s="280"/>
      <c r="I1562" s="280"/>
      <c r="J1562" s="280"/>
    </row>
    <row r="1563" spans="1:10" ht="14.4" x14ac:dyDescent="0.3">
      <c r="A1563" s="290" t="str">
        <f t="shared" si="69"/>
        <v>4/2004</v>
      </c>
      <c r="B1563" s="279" t="s">
        <v>1686</v>
      </c>
      <c r="C1563" s="294">
        <v>549</v>
      </c>
      <c r="D1563" s="279">
        <f t="shared" si="67"/>
        <v>7</v>
      </c>
      <c r="E1563" s="279">
        <f t="shared" si="68"/>
        <v>4</v>
      </c>
      <c r="F1563" s="281" t="str">
        <f t="shared" si="70"/>
        <v/>
      </c>
      <c r="G1563" s="282"/>
      <c r="H1563" s="280"/>
      <c r="I1563" s="280"/>
      <c r="J1563" s="280"/>
    </row>
    <row r="1564" spans="1:10" ht="14.4" x14ac:dyDescent="0.3">
      <c r="A1564" s="290" t="str">
        <f t="shared" si="69"/>
        <v>4/2004</v>
      </c>
      <c r="B1564" s="279" t="s">
        <v>1687</v>
      </c>
      <c r="C1564" s="294">
        <v>549</v>
      </c>
      <c r="D1564" s="279">
        <f t="shared" si="67"/>
        <v>8</v>
      </c>
      <c r="E1564" s="279">
        <f t="shared" si="68"/>
        <v>4</v>
      </c>
      <c r="F1564" s="281" t="str">
        <f t="shared" si="70"/>
        <v/>
      </c>
      <c r="G1564" s="282"/>
      <c r="H1564" s="280"/>
      <c r="I1564" s="280"/>
      <c r="J1564" s="280"/>
    </row>
    <row r="1565" spans="1:10" ht="14.4" x14ac:dyDescent="0.3">
      <c r="A1565" s="290" t="str">
        <f t="shared" si="69"/>
        <v>4/2004</v>
      </c>
      <c r="B1565" s="279" t="s">
        <v>1688</v>
      </c>
      <c r="C1565" s="294"/>
      <c r="D1565" s="279">
        <f t="shared" si="67"/>
        <v>9</v>
      </c>
      <c r="E1565" s="279">
        <f t="shared" si="68"/>
        <v>4</v>
      </c>
      <c r="F1565" s="281" t="str">
        <f t="shared" si="70"/>
        <v/>
      </c>
      <c r="G1565" s="282"/>
      <c r="H1565" s="280"/>
      <c r="I1565" s="280"/>
      <c r="J1565" s="280"/>
    </row>
    <row r="1566" spans="1:10" ht="14.4" x14ac:dyDescent="0.3">
      <c r="A1566" s="290" t="str">
        <f t="shared" si="69"/>
        <v>4/2004</v>
      </c>
      <c r="B1566" s="279" t="s">
        <v>1689</v>
      </c>
      <c r="C1566" s="294"/>
      <c r="D1566" s="279">
        <f t="shared" si="67"/>
        <v>10</v>
      </c>
      <c r="E1566" s="279">
        <f t="shared" si="68"/>
        <v>4</v>
      </c>
      <c r="F1566" s="281" t="str">
        <f t="shared" si="70"/>
        <v/>
      </c>
      <c r="G1566" s="282"/>
      <c r="H1566" s="280"/>
      <c r="I1566" s="280"/>
      <c r="J1566" s="280"/>
    </row>
    <row r="1567" spans="1:10" ht="14.4" x14ac:dyDescent="0.3">
      <c r="A1567" s="290" t="str">
        <f t="shared" si="69"/>
        <v>4/2004</v>
      </c>
      <c r="B1567" s="279" t="s">
        <v>1690</v>
      </c>
      <c r="C1567" s="294"/>
      <c r="D1567" s="279">
        <f t="shared" si="67"/>
        <v>11</v>
      </c>
      <c r="E1567" s="279">
        <f t="shared" si="68"/>
        <v>4</v>
      </c>
      <c r="F1567" s="281" t="str">
        <f t="shared" si="70"/>
        <v/>
      </c>
      <c r="G1567" s="282"/>
      <c r="H1567" s="280"/>
      <c r="I1567" s="280"/>
      <c r="J1567" s="280"/>
    </row>
    <row r="1568" spans="1:10" ht="14.4" x14ac:dyDescent="0.3">
      <c r="A1568" s="290" t="str">
        <f t="shared" si="69"/>
        <v>4/2004</v>
      </c>
      <c r="B1568" s="279" t="s">
        <v>1691</v>
      </c>
      <c r="C1568" s="294">
        <v>543</v>
      </c>
      <c r="D1568" s="279">
        <f t="shared" si="67"/>
        <v>12</v>
      </c>
      <c r="E1568" s="279">
        <f t="shared" si="68"/>
        <v>4</v>
      </c>
      <c r="F1568" s="281" t="str">
        <f t="shared" si="70"/>
        <v/>
      </c>
      <c r="G1568" s="282"/>
      <c r="H1568" s="280"/>
      <c r="I1568" s="280"/>
      <c r="J1568" s="280"/>
    </row>
    <row r="1569" spans="1:10" ht="14.4" x14ac:dyDescent="0.3">
      <c r="A1569" s="290" t="str">
        <f t="shared" si="69"/>
        <v>4/2004</v>
      </c>
      <c r="B1569" s="279" t="s">
        <v>1692</v>
      </c>
      <c r="C1569" s="294">
        <v>541</v>
      </c>
      <c r="D1569" s="279">
        <f t="shared" si="67"/>
        <v>13</v>
      </c>
      <c r="E1569" s="279">
        <f t="shared" si="68"/>
        <v>4</v>
      </c>
      <c r="F1569" s="281" t="str">
        <f t="shared" si="70"/>
        <v/>
      </c>
      <c r="G1569" s="282"/>
      <c r="H1569" s="280"/>
      <c r="I1569" s="280"/>
      <c r="J1569" s="280"/>
    </row>
    <row r="1570" spans="1:10" ht="14.4" x14ac:dyDescent="0.3">
      <c r="A1570" s="290" t="str">
        <f t="shared" si="69"/>
        <v>4/2004</v>
      </c>
      <c r="B1570" s="279" t="s">
        <v>1693</v>
      </c>
      <c r="C1570" s="294">
        <v>557</v>
      </c>
      <c r="D1570" s="279">
        <f t="shared" si="67"/>
        <v>14</v>
      </c>
      <c r="E1570" s="279">
        <f t="shared" si="68"/>
        <v>4</v>
      </c>
      <c r="F1570" s="281" t="str">
        <f t="shared" si="70"/>
        <v/>
      </c>
      <c r="G1570" s="282"/>
      <c r="H1570" s="280"/>
      <c r="I1570" s="280"/>
      <c r="J1570" s="280"/>
    </row>
    <row r="1571" spans="1:10" ht="14.4" x14ac:dyDescent="0.3">
      <c r="A1571" s="290" t="str">
        <f t="shared" si="69"/>
        <v>4/2004</v>
      </c>
      <c r="B1571" s="279" t="s">
        <v>1694</v>
      </c>
      <c r="C1571" s="294">
        <v>618</v>
      </c>
      <c r="D1571" s="279">
        <f t="shared" si="67"/>
        <v>15</v>
      </c>
      <c r="E1571" s="279">
        <f t="shared" si="68"/>
        <v>4</v>
      </c>
      <c r="F1571" s="281" t="str">
        <f t="shared" si="70"/>
        <v/>
      </c>
      <c r="G1571" s="282"/>
      <c r="H1571" s="280"/>
      <c r="I1571" s="280"/>
      <c r="J1571" s="280"/>
    </row>
    <row r="1572" spans="1:10" ht="14.4" x14ac:dyDescent="0.3">
      <c r="A1572" s="290" t="str">
        <f t="shared" si="69"/>
        <v>4/2004</v>
      </c>
      <c r="B1572" s="279" t="s">
        <v>1695</v>
      </c>
      <c r="C1572" s="294">
        <v>596</v>
      </c>
      <c r="D1572" s="279">
        <f t="shared" si="67"/>
        <v>16</v>
      </c>
      <c r="E1572" s="279">
        <f t="shared" si="68"/>
        <v>4</v>
      </c>
      <c r="F1572" s="281" t="str">
        <f t="shared" si="70"/>
        <v/>
      </c>
      <c r="G1572" s="282"/>
      <c r="H1572" s="280"/>
      <c r="I1572" s="280"/>
      <c r="J1572" s="280"/>
    </row>
    <row r="1573" spans="1:10" ht="14.4" x14ac:dyDescent="0.3">
      <c r="A1573" s="290" t="str">
        <f t="shared" si="69"/>
        <v>4/2004</v>
      </c>
      <c r="B1573" s="279" t="s">
        <v>1696</v>
      </c>
      <c r="C1573" s="294"/>
      <c r="D1573" s="279">
        <f t="shared" si="67"/>
        <v>17</v>
      </c>
      <c r="E1573" s="279">
        <f t="shared" si="68"/>
        <v>4</v>
      </c>
      <c r="F1573" s="281" t="str">
        <f t="shared" si="70"/>
        <v/>
      </c>
      <c r="G1573" s="282"/>
      <c r="H1573" s="280"/>
      <c r="I1573" s="280"/>
      <c r="J1573" s="280"/>
    </row>
    <row r="1574" spans="1:10" ht="14.4" x14ac:dyDescent="0.3">
      <c r="A1574" s="290" t="str">
        <f t="shared" si="69"/>
        <v>4/2004</v>
      </c>
      <c r="B1574" s="279" t="s">
        <v>1697</v>
      </c>
      <c r="C1574" s="294"/>
      <c r="D1574" s="279">
        <f t="shared" si="67"/>
        <v>18</v>
      </c>
      <c r="E1574" s="279">
        <f t="shared" si="68"/>
        <v>4</v>
      </c>
      <c r="F1574" s="281" t="str">
        <f t="shared" si="70"/>
        <v/>
      </c>
      <c r="G1574" s="282"/>
      <c r="H1574" s="280"/>
      <c r="I1574" s="280"/>
      <c r="J1574" s="280"/>
    </row>
    <row r="1575" spans="1:10" ht="14.4" x14ac:dyDescent="0.3">
      <c r="A1575" s="290" t="str">
        <f t="shared" si="69"/>
        <v>4/2004</v>
      </c>
      <c r="B1575" s="279" t="s">
        <v>1698</v>
      </c>
      <c r="C1575" s="294">
        <v>604</v>
      </c>
      <c r="D1575" s="279">
        <f t="shared" si="67"/>
        <v>19</v>
      </c>
      <c r="E1575" s="279">
        <f t="shared" si="68"/>
        <v>4</v>
      </c>
      <c r="F1575" s="281" t="str">
        <f t="shared" si="70"/>
        <v/>
      </c>
      <c r="G1575" s="282"/>
      <c r="H1575" s="280"/>
      <c r="I1575" s="280"/>
      <c r="J1575" s="280"/>
    </row>
    <row r="1576" spans="1:10" ht="14.4" x14ac:dyDescent="0.3">
      <c r="A1576" s="290" t="str">
        <f t="shared" si="69"/>
        <v>4/2004</v>
      </c>
      <c r="B1576" s="279" t="s">
        <v>1699</v>
      </c>
      <c r="C1576" s="294">
        <v>612</v>
      </c>
      <c r="D1576" s="279">
        <f t="shared" si="67"/>
        <v>20</v>
      </c>
      <c r="E1576" s="279">
        <f t="shared" si="68"/>
        <v>4</v>
      </c>
      <c r="F1576" s="281" t="str">
        <f t="shared" si="70"/>
        <v/>
      </c>
      <c r="G1576" s="282"/>
      <c r="H1576" s="280"/>
      <c r="I1576" s="280"/>
      <c r="J1576" s="280"/>
    </row>
    <row r="1577" spans="1:10" ht="14.4" x14ac:dyDescent="0.3">
      <c r="A1577" s="290" t="str">
        <f t="shared" si="69"/>
        <v>4/2004</v>
      </c>
      <c r="B1577" s="279" t="s">
        <v>1700</v>
      </c>
      <c r="C1577" s="294">
        <v>638</v>
      </c>
      <c r="D1577" s="279">
        <f t="shared" si="67"/>
        <v>21</v>
      </c>
      <c r="E1577" s="279">
        <f t="shared" si="68"/>
        <v>4</v>
      </c>
      <c r="F1577" s="281" t="str">
        <f t="shared" si="70"/>
        <v/>
      </c>
      <c r="G1577" s="282"/>
      <c r="H1577" s="280"/>
      <c r="I1577" s="280"/>
      <c r="J1577" s="280"/>
    </row>
    <row r="1578" spans="1:10" ht="14.4" x14ac:dyDescent="0.3">
      <c r="A1578" s="290" t="str">
        <f t="shared" si="69"/>
        <v>4/2004</v>
      </c>
      <c r="B1578" s="279" t="s">
        <v>1701</v>
      </c>
      <c r="C1578" s="294">
        <v>616</v>
      </c>
      <c r="D1578" s="279">
        <f t="shared" si="67"/>
        <v>22</v>
      </c>
      <c r="E1578" s="279">
        <f t="shared" si="68"/>
        <v>4</v>
      </c>
      <c r="F1578" s="281" t="str">
        <f t="shared" si="70"/>
        <v/>
      </c>
      <c r="G1578" s="282"/>
      <c r="H1578" s="280"/>
      <c r="I1578" s="280"/>
      <c r="J1578" s="280"/>
    </row>
    <row r="1579" spans="1:10" ht="14.4" x14ac:dyDescent="0.3">
      <c r="A1579" s="290" t="str">
        <f t="shared" si="69"/>
        <v>4/2004</v>
      </c>
      <c r="B1579" s="279" t="s">
        <v>1702</v>
      </c>
      <c r="C1579" s="294">
        <v>606</v>
      </c>
      <c r="D1579" s="279">
        <f t="shared" si="67"/>
        <v>23</v>
      </c>
      <c r="E1579" s="279">
        <f t="shared" si="68"/>
        <v>4</v>
      </c>
      <c r="F1579" s="281" t="str">
        <f t="shared" si="70"/>
        <v/>
      </c>
      <c r="G1579" s="282"/>
      <c r="H1579" s="280"/>
      <c r="I1579" s="280"/>
      <c r="J1579" s="280"/>
    </row>
    <row r="1580" spans="1:10" ht="14.4" x14ac:dyDescent="0.3">
      <c r="A1580" s="290" t="str">
        <f t="shared" si="69"/>
        <v>4/2004</v>
      </c>
      <c r="B1580" s="279" t="s">
        <v>1703</v>
      </c>
      <c r="C1580" s="294"/>
      <c r="D1580" s="279">
        <f t="shared" si="67"/>
        <v>24</v>
      </c>
      <c r="E1580" s="279">
        <f t="shared" si="68"/>
        <v>4</v>
      </c>
      <c r="F1580" s="281" t="str">
        <f t="shared" si="70"/>
        <v/>
      </c>
      <c r="G1580" s="282"/>
      <c r="H1580" s="280"/>
      <c r="I1580" s="280"/>
      <c r="J1580" s="280"/>
    </row>
    <row r="1581" spans="1:10" ht="14.4" x14ac:dyDescent="0.3">
      <c r="A1581" s="290" t="str">
        <f t="shared" si="69"/>
        <v>4/2004</v>
      </c>
      <c r="B1581" s="279" t="s">
        <v>1704</v>
      </c>
      <c r="C1581" s="294"/>
      <c r="D1581" s="279">
        <f t="shared" si="67"/>
        <v>25</v>
      </c>
      <c r="E1581" s="279">
        <f t="shared" si="68"/>
        <v>4</v>
      </c>
      <c r="F1581" s="281" t="str">
        <f t="shared" si="70"/>
        <v/>
      </c>
      <c r="G1581" s="282"/>
      <c r="H1581" s="280"/>
      <c r="I1581" s="280"/>
      <c r="J1581" s="280"/>
    </row>
    <row r="1582" spans="1:10" ht="14.4" x14ac:dyDescent="0.3">
      <c r="A1582" s="290" t="str">
        <f t="shared" si="69"/>
        <v>4/2004</v>
      </c>
      <c r="B1582" s="279" t="s">
        <v>1705</v>
      </c>
      <c r="C1582" s="294">
        <v>602</v>
      </c>
      <c r="D1582" s="279">
        <f t="shared" si="67"/>
        <v>26</v>
      </c>
      <c r="E1582" s="279">
        <f t="shared" si="68"/>
        <v>4</v>
      </c>
      <c r="F1582" s="281" t="str">
        <f t="shared" si="70"/>
        <v/>
      </c>
      <c r="G1582" s="282"/>
      <c r="H1582" s="280"/>
      <c r="I1582" s="280"/>
      <c r="J1582" s="280"/>
    </row>
    <row r="1583" spans="1:10" ht="14.4" x14ac:dyDescent="0.3">
      <c r="A1583" s="290" t="str">
        <f t="shared" si="69"/>
        <v>4/2004</v>
      </c>
      <c r="B1583" s="279" t="s">
        <v>1706</v>
      </c>
      <c r="C1583" s="294">
        <v>630</v>
      </c>
      <c r="D1583" s="279">
        <f t="shared" si="67"/>
        <v>27</v>
      </c>
      <c r="E1583" s="279">
        <f t="shared" si="68"/>
        <v>4</v>
      </c>
      <c r="F1583" s="281" t="str">
        <f t="shared" si="70"/>
        <v/>
      </c>
      <c r="G1583" s="282"/>
      <c r="H1583" s="280"/>
      <c r="I1583" s="280"/>
      <c r="J1583" s="280"/>
    </row>
    <row r="1584" spans="1:10" ht="14.4" x14ac:dyDescent="0.3">
      <c r="A1584" s="290" t="str">
        <f t="shared" si="69"/>
        <v>4/2004</v>
      </c>
      <c r="B1584" s="279" t="s">
        <v>1707</v>
      </c>
      <c r="C1584" s="294">
        <v>672</v>
      </c>
      <c r="D1584" s="279">
        <f t="shared" si="67"/>
        <v>28</v>
      </c>
      <c r="E1584" s="279">
        <f t="shared" si="68"/>
        <v>4</v>
      </c>
      <c r="F1584" s="281" t="str">
        <f t="shared" si="70"/>
        <v/>
      </c>
      <c r="G1584" s="282"/>
      <c r="H1584" s="280"/>
      <c r="I1584" s="280"/>
      <c r="J1584" s="280"/>
    </row>
    <row r="1585" spans="1:10" ht="14.4" x14ac:dyDescent="0.3">
      <c r="A1585" s="290" t="str">
        <f t="shared" si="69"/>
        <v>4/2004</v>
      </c>
      <c r="B1585" s="279" t="s">
        <v>1708</v>
      </c>
      <c r="C1585" s="294">
        <v>679</v>
      </c>
      <c r="D1585" s="279">
        <f t="shared" si="67"/>
        <v>29</v>
      </c>
      <c r="E1585" s="279">
        <f t="shared" si="68"/>
        <v>4</v>
      </c>
      <c r="F1585" s="281" t="str">
        <f t="shared" si="70"/>
        <v/>
      </c>
      <c r="G1585" s="282"/>
      <c r="H1585" s="280"/>
      <c r="I1585" s="280"/>
      <c r="J1585" s="280"/>
    </row>
    <row r="1586" spans="1:10" ht="14.4" x14ac:dyDescent="0.3">
      <c r="A1586" s="290" t="str">
        <f t="shared" si="69"/>
        <v>4/2004</v>
      </c>
      <c r="B1586" s="279" t="s">
        <v>1709</v>
      </c>
      <c r="C1586" s="294">
        <v>663</v>
      </c>
      <c r="D1586" s="279">
        <f t="shared" si="67"/>
        <v>30</v>
      </c>
      <c r="E1586" s="279">
        <f t="shared" si="68"/>
        <v>4</v>
      </c>
      <c r="F1586" s="281">
        <f t="shared" si="70"/>
        <v>6.6299999999999998E-2</v>
      </c>
      <c r="G1586" s="282"/>
      <c r="H1586" s="280"/>
      <c r="I1586" s="280"/>
      <c r="J1586" s="280"/>
    </row>
    <row r="1587" spans="1:10" ht="14.4" x14ac:dyDescent="0.3">
      <c r="A1587" s="290" t="str">
        <f t="shared" si="69"/>
        <v>5/2004</v>
      </c>
      <c r="B1587" s="279" t="s">
        <v>1710</v>
      </c>
      <c r="C1587" s="294"/>
      <c r="D1587" s="279">
        <f t="shared" si="67"/>
        <v>1</v>
      </c>
      <c r="E1587" s="279">
        <f t="shared" si="68"/>
        <v>5</v>
      </c>
      <c r="F1587" s="281" t="str">
        <f t="shared" si="70"/>
        <v/>
      </c>
      <c r="G1587" s="282"/>
      <c r="H1587" s="280"/>
      <c r="I1587" s="280"/>
      <c r="J1587" s="280"/>
    </row>
    <row r="1588" spans="1:10" ht="14.4" x14ac:dyDescent="0.3">
      <c r="A1588" s="290" t="str">
        <f t="shared" si="69"/>
        <v>5/2004</v>
      </c>
      <c r="B1588" s="279" t="s">
        <v>1711</v>
      </c>
      <c r="C1588" s="294"/>
      <c r="D1588" s="279">
        <f t="shared" si="67"/>
        <v>2</v>
      </c>
      <c r="E1588" s="279">
        <f t="shared" si="68"/>
        <v>5</v>
      </c>
      <c r="F1588" s="281" t="str">
        <f t="shared" si="70"/>
        <v/>
      </c>
      <c r="G1588" s="282"/>
      <c r="H1588" s="280"/>
      <c r="I1588" s="280"/>
      <c r="J1588" s="280"/>
    </row>
    <row r="1589" spans="1:10" ht="14.4" x14ac:dyDescent="0.3">
      <c r="A1589" s="290" t="str">
        <f t="shared" si="69"/>
        <v>5/2004</v>
      </c>
      <c r="B1589" s="279" t="s">
        <v>1712</v>
      </c>
      <c r="C1589" s="294">
        <v>701</v>
      </c>
      <c r="D1589" s="279">
        <f t="shared" si="67"/>
        <v>3</v>
      </c>
      <c r="E1589" s="279">
        <f t="shared" si="68"/>
        <v>5</v>
      </c>
      <c r="F1589" s="281" t="str">
        <f t="shared" si="70"/>
        <v/>
      </c>
      <c r="G1589" s="282"/>
      <c r="H1589" s="280"/>
      <c r="I1589" s="280"/>
      <c r="J1589" s="280"/>
    </row>
    <row r="1590" spans="1:10" ht="14.4" x14ac:dyDescent="0.3">
      <c r="A1590" s="290" t="str">
        <f t="shared" si="69"/>
        <v>5/2004</v>
      </c>
      <c r="B1590" s="279" t="s">
        <v>1713</v>
      </c>
      <c r="C1590" s="294">
        <v>675</v>
      </c>
      <c r="D1590" s="279">
        <f t="shared" si="67"/>
        <v>4</v>
      </c>
      <c r="E1590" s="279">
        <f t="shared" si="68"/>
        <v>5</v>
      </c>
      <c r="F1590" s="281" t="str">
        <f t="shared" si="70"/>
        <v/>
      </c>
      <c r="G1590" s="282"/>
      <c r="H1590" s="280"/>
      <c r="I1590" s="280"/>
      <c r="J1590" s="280"/>
    </row>
    <row r="1591" spans="1:10" ht="14.4" x14ac:dyDescent="0.3">
      <c r="A1591" s="290" t="str">
        <f t="shared" si="69"/>
        <v>5/2004</v>
      </c>
      <c r="B1591" s="279" t="s">
        <v>1714</v>
      </c>
      <c r="C1591" s="294">
        <v>669</v>
      </c>
      <c r="D1591" s="279">
        <f t="shared" si="67"/>
        <v>5</v>
      </c>
      <c r="E1591" s="279">
        <f t="shared" si="68"/>
        <v>5</v>
      </c>
      <c r="F1591" s="281" t="str">
        <f t="shared" si="70"/>
        <v/>
      </c>
      <c r="G1591" s="282"/>
      <c r="H1591" s="280"/>
      <c r="I1591" s="280"/>
      <c r="J1591" s="280"/>
    </row>
    <row r="1592" spans="1:10" ht="14.4" x14ac:dyDescent="0.3">
      <c r="A1592" s="290" t="str">
        <f t="shared" si="69"/>
        <v>5/2004</v>
      </c>
      <c r="B1592" s="279" t="s">
        <v>1715</v>
      </c>
      <c r="C1592" s="294">
        <v>722</v>
      </c>
      <c r="D1592" s="279">
        <f t="shared" si="67"/>
        <v>6</v>
      </c>
      <c r="E1592" s="279">
        <f t="shared" si="68"/>
        <v>5</v>
      </c>
      <c r="F1592" s="281" t="str">
        <f t="shared" si="70"/>
        <v/>
      </c>
      <c r="G1592" s="282"/>
      <c r="H1592" s="280"/>
      <c r="I1592" s="280"/>
      <c r="J1592" s="280"/>
    </row>
    <row r="1593" spans="1:10" ht="14.4" x14ac:dyDescent="0.3">
      <c r="A1593" s="290" t="str">
        <f t="shared" si="69"/>
        <v>5/2004</v>
      </c>
      <c r="B1593" s="279" t="s">
        <v>1716</v>
      </c>
      <c r="C1593" s="294">
        <v>761</v>
      </c>
      <c r="D1593" s="279">
        <f t="shared" si="67"/>
        <v>7</v>
      </c>
      <c r="E1593" s="279">
        <f t="shared" si="68"/>
        <v>5</v>
      </c>
      <c r="F1593" s="281" t="str">
        <f t="shared" si="70"/>
        <v/>
      </c>
      <c r="G1593" s="282"/>
      <c r="H1593" s="280"/>
      <c r="I1593" s="280"/>
      <c r="J1593" s="280"/>
    </row>
    <row r="1594" spans="1:10" ht="14.4" x14ac:dyDescent="0.3">
      <c r="A1594" s="290" t="str">
        <f t="shared" si="69"/>
        <v>5/2004</v>
      </c>
      <c r="B1594" s="279" t="s">
        <v>1717</v>
      </c>
      <c r="C1594" s="294"/>
      <c r="D1594" s="279">
        <f t="shared" si="67"/>
        <v>8</v>
      </c>
      <c r="E1594" s="279">
        <f t="shared" si="68"/>
        <v>5</v>
      </c>
      <c r="F1594" s="281" t="str">
        <f t="shared" si="70"/>
        <v/>
      </c>
      <c r="G1594" s="282"/>
      <c r="H1594" s="280"/>
      <c r="I1594" s="280"/>
      <c r="J1594" s="280"/>
    </row>
    <row r="1595" spans="1:10" ht="14.4" x14ac:dyDescent="0.3">
      <c r="A1595" s="290" t="str">
        <f t="shared" si="69"/>
        <v>5/2004</v>
      </c>
      <c r="B1595" s="279" t="s">
        <v>1718</v>
      </c>
      <c r="C1595" s="294"/>
      <c r="D1595" s="279">
        <f t="shared" si="67"/>
        <v>9</v>
      </c>
      <c r="E1595" s="279">
        <f t="shared" si="68"/>
        <v>5</v>
      </c>
      <c r="F1595" s="281" t="str">
        <f t="shared" si="70"/>
        <v/>
      </c>
      <c r="G1595" s="282"/>
      <c r="H1595" s="280"/>
      <c r="I1595" s="280"/>
      <c r="J1595" s="280"/>
    </row>
    <row r="1596" spans="1:10" ht="14.4" x14ac:dyDescent="0.3">
      <c r="A1596" s="290" t="str">
        <f t="shared" si="69"/>
        <v>5/2004</v>
      </c>
      <c r="B1596" s="279" t="s">
        <v>1719</v>
      </c>
      <c r="C1596" s="294">
        <v>808</v>
      </c>
      <c r="D1596" s="279">
        <f t="shared" si="67"/>
        <v>10</v>
      </c>
      <c r="E1596" s="279">
        <f t="shared" si="68"/>
        <v>5</v>
      </c>
      <c r="F1596" s="281" t="str">
        <f t="shared" si="70"/>
        <v/>
      </c>
      <c r="G1596" s="282"/>
      <c r="H1596" s="280"/>
      <c r="I1596" s="280"/>
      <c r="J1596" s="280"/>
    </row>
    <row r="1597" spans="1:10" ht="14.4" x14ac:dyDescent="0.3">
      <c r="A1597" s="290" t="str">
        <f t="shared" si="69"/>
        <v>5/2004</v>
      </c>
      <c r="B1597" s="279" t="s">
        <v>1720</v>
      </c>
      <c r="C1597" s="294">
        <v>758</v>
      </c>
      <c r="D1597" s="279">
        <f t="shared" si="67"/>
        <v>11</v>
      </c>
      <c r="E1597" s="279">
        <f t="shared" si="68"/>
        <v>5</v>
      </c>
      <c r="F1597" s="281" t="str">
        <f t="shared" si="70"/>
        <v/>
      </c>
      <c r="G1597" s="282"/>
      <c r="H1597" s="280"/>
      <c r="I1597" s="280"/>
      <c r="J1597" s="280"/>
    </row>
    <row r="1598" spans="1:10" ht="14.4" x14ac:dyDescent="0.3">
      <c r="A1598" s="290" t="str">
        <f t="shared" si="69"/>
        <v>5/2004</v>
      </c>
      <c r="B1598" s="279" t="s">
        <v>1721</v>
      </c>
      <c r="C1598" s="294">
        <v>777</v>
      </c>
      <c r="D1598" s="279">
        <f t="shared" si="67"/>
        <v>12</v>
      </c>
      <c r="E1598" s="279">
        <f t="shared" si="68"/>
        <v>5</v>
      </c>
      <c r="F1598" s="281" t="str">
        <f t="shared" si="70"/>
        <v/>
      </c>
      <c r="G1598" s="282"/>
      <c r="H1598" s="280"/>
      <c r="I1598" s="280"/>
      <c r="J1598" s="280"/>
    </row>
    <row r="1599" spans="1:10" ht="14.4" x14ac:dyDescent="0.3">
      <c r="A1599" s="290" t="str">
        <f t="shared" si="69"/>
        <v>5/2004</v>
      </c>
      <c r="B1599" s="279" t="s">
        <v>1722</v>
      </c>
      <c r="C1599" s="294">
        <v>763</v>
      </c>
      <c r="D1599" s="279">
        <f t="shared" si="67"/>
        <v>13</v>
      </c>
      <c r="E1599" s="279">
        <f t="shared" si="68"/>
        <v>5</v>
      </c>
      <c r="F1599" s="281" t="str">
        <f t="shared" si="70"/>
        <v/>
      </c>
      <c r="G1599" s="282"/>
      <c r="H1599" s="280"/>
      <c r="I1599" s="280"/>
      <c r="J1599" s="280"/>
    </row>
    <row r="1600" spans="1:10" ht="14.4" x14ac:dyDescent="0.3">
      <c r="A1600" s="290" t="str">
        <f t="shared" si="69"/>
        <v>5/2004</v>
      </c>
      <c r="B1600" s="279" t="s">
        <v>1723</v>
      </c>
      <c r="C1600" s="294">
        <v>710</v>
      </c>
      <c r="D1600" s="279">
        <f t="shared" si="67"/>
        <v>14</v>
      </c>
      <c r="E1600" s="279">
        <f t="shared" si="68"/>
        <v>5</v>
      </c>
      <c r="F1600" s="281" t="str">
        <f t="shared" si="70"/>
        <v/>
      </c>
      <c r="G1600" s="282"/>
      <c r="H1600" s="280"/>
      <c r="I1600" s="280"/>
      <c r="J1600" s="280"/>
    </row>
    <row r="1601" spans="1:10" ht="14.4" x14ac:dyDescent="0.3">
      <c r="A1601" s="290" t="str">
        <f t="shared" si="69"/>
        <v>5/2004</v>
      </c>
      <c r="B1601" s="279" t="s">
        <v>1724</v>
      </c>
      <c r="C1601" s="294"/>
      <c r="D1601" s="279">
        <f t="shared" si="67"/>
        <v>15</v>
      </c>
      <c r="E1601" s="279">
        <f t="shared" si="68"/>
        <v>5</v>
      </c>
      <c r="F1601" s="281" t="str">
        <f t="shared" si="70"/>
        <v/>
      </c>
      <c r="G1601" s="282"/>
      <c r="H1601" s="280"/>
      <c r="I1601" s="280"/>
      <c r="J1601" s="280"/>
    </row>
    <row r="1602" spans="1:10" ht="14.4" x14ac:dyDescent="0.3">
      <c r="A1602" s="290" t="str">
        <f t="shared" si="69"/>
        <v>5/2004</v>
      </c>
      <c r="B1602" s="279" t="s">
        <v>1725</v>
      </c>
      <c r="C1602" s="294"/>
      <c r="D1602" s="279">
        <f t="shared" si="67"/>
        <v>16</v>
      </c>
      <c r="E1602" s="279">
        <f t="shared" si="68"/>
        <v>5</v>
      </c>
      <c r="F1602" s="281" t="str">
        <f t="shared" si="70"/>
        <v/>
      </c>
      <c r="G1602" s="282"/>
      <c r="H1602" s="280"/>
      <c r="I1602" s="280"/>
      <c r="J1602" s="280"/>
    </row>
    <row r="1603" spans="1:10" ht="14.4" x14ac:dyDescent="0.3">
      <c r="A1603" s="290" t="str">
        <f t="shared" si="69"/>
        <v>5/2004</v>
      </c>
      <c r="B1603" s="279" t="s">
        <v>1726</v>
      </c>
      <c r="C1603" s="294">
        <v>728</v>
      </c>
      <c r="D1603" s="279">
        <f t="shared" si="67"/>
        <v>17</v>
      </c>
      <c r="E1603" s="279">
        <f t="shared" si="68"/>
        <v>5</v>
      </c>
      <c r="F1603" s="281" t="str">
        <f t="shared" si="70"/>
        <v/>
      </c>
      <c r="G1603" s="282"/>
      <c r="H1603" s="280"/>
      <c r="I1603" s="280"/>
      <c r="J1603" s="280"/>
    </row>
    <row r="1604" spans="1:10" ht="14.4" x14ac:dyDescent="0.3">
      <c r="A1604" s="290" t="str">
        <f t="shared" si="69"/>
        <v>5/2004</v>
      </c>
      <c r="B1604" s="279" t="s">
        <v>1727</v>
      </c>
      <c r="C1604" s="294">
        <v>712</v>
      </c>
      <c r="D1604" s="279">
        <f t="shared" si="67"/>
        <v>18</v>
      </c>
      <c r="E1604" s="279">
        <f t="shared" si="68"/>
        <v>5</v>
      </c>
      <c r="F1604" s="281" t="str">
        <f t="shared" si="70"/>
        <v/>
      </c>
      <c r="G1604" s="282"/>
      <c r="H1604" s="280"/>
      <c r="I1604" s="280"/>
      <c r="J1604" s="280"/>
    </row>
    <row r="1605" spans="1:10" ht="14.4" x14ac:dyDescent="0.3">
      <c r="A1605" s="290" t="str">
        <f t="shared" si="69"/>
        <v>5/2004</v>
      </c>
      <c r="B1605" s="279" t="s">
        <v>1728</v>
      </c>
      <c r="C1605" s="294">
        <v>697</v>
      </c>
      <c r="D1605" s="279">
        <f t="shared" si="67"/>
        <v>19</v>
      </c>
      <c r="E1605" s="279">
        <f t="shared" si="68"/>
        <v>5</v>
      </c>
      <c r="F1605" s="281" t="str">
        <f t="shared" si="70"/>
        <v/>
      </c>
      <c r="G1605" s="282"/>
      <c r="H1605" s="280"/>
      <c r="I1605" s="280"/>
      <c r="J1605" s="280"/>
    </row>
    <row r="1606" spans="1:10" ht="14.4" x14ac:dyDescent="0.3">
      <c r="A1606" s="290" t="str">
        <f t="shared" ref="A1606:A1669" si="71">CONCATENATE(MONTH(B1606),"/",YEAR(B1606))</f>
        <v>5/2004</v>
      </c>
      <c r="B1606" s="279" t="s">
        <v>1729</v>
      </c>
      <c r="C1606" s="294">
        <v>758</v>
      </c>
      <c r="D1606" s="279">
        <f t="shared" si="67"/>
        <v>20</v>
      </c>
      <c r="E1606" s="279">
        <f t="shared" si="68"/>
        <v>5</v>
      </c>
      <c r="F1606" s="281" t="str">
        <f t="shared" si="70"/>
        <v/>
      </c>
      <c r="G1606" s="282"/>
      <c r="H1606" s="280"/>
      <c r="I1606" s="280"/>
      <c r="J1606" s="280"/>
    </row>
    <row r="1607" spans="1:10" ht="14.4" x14ac:dyDescent="0.3">
      <c r="A1607" s="290" t="str">
        <f t="shared" si="71"/>
        <v>5/2004</v>
      </c>
      <c r="B1607" s="279" t="s">
        <v>1730</v>
      </c>
      <c r="C1607" s="294">
        <v>749</v>
      </c>
      <c r="D1607" s="279">
        <f t="shared" si="67"/>
        <v>21</v>
      </c>
      <c r="E1607" s="279">
        <f t="shared" si="68"/>
        <v>5</v>
      </c>
      <c r="F1607" s="281" t="str">
        <f t="shared" si="70"/>
        <v/>
      </c>
      <c r="G1607" s="282"/>
      <c r="H1607" s="280"/>
      <c r="I1607" s="280"/>
      <c r="J1607" s="280"/>
    </row>
    <row r="1608" spans="1:10" ht="14.4" x14ac:dyDescent="0.3">
      <c r="A1608" s="290" t="str">
        <f t="shared" si="71"/>
        <v>5/2004</v>
      </c>
      <c r="B1608" s="279" t="s">
        <v>1731</v>
      </c>
      <c r="C1608" s="294"/>
      <c r="D1608" s="279">
        <f t="shared" si="67"/>
        <v>22</v>
      </c>
      <c r="E1608" s="279">
        <f t="shared" si="68"/>
        <v>5</v>
      </c>
      <c r="F1608" s="281" t="str">
        <f t="shared" si="70"/>
        <v/>
      </c>
      <c r="G1608" s="282"/>
      <c r="H1608" s="280"/>
      <c r="I1608" s="280"/>
      <c r="J1608" s="280"/>
    </row>
    <row r="1609" spans="1:10" ht="14.4" x14ac:dyDescent="0.3">
      <c r="A1609" s="290" t="str">
        <f t="shared" si="71"/>
        <v>5/2004</v>
      </c>
      <c r="B1609" s="279" t="s">
        <v>1732</v>
      </c>
      <c r="C1609" s="294"/>
      <c r="D1609" s="279">
        <f t="shared" si="67"/>
        <v>23</v>
      </c>
      <c r="E1609" s="279">
        <f t="shared" si="68"/>
        <v>5</v>
      </c>
      <c r="F1609" s="281" t="str">
        <f t="shared" si="70"/>
        <v/>
      </c>
      <c r="G1609" s="282"/>
      <c r="H1609" s="280"/>
      <c r="I1609" s="280"/>
      <c r="J1609" s="280"/>
    </row>
    <row r="1610" spans="1:10" ht="14.4" x14ac:dyDescent="0.3">
      <c r="A1610" s="290" t="str">
        <f t="shared" si="71"/>
        <v>5/2004</v>
      </c>
      <c r="B1610" s="279" t="s">
        <v>1733</v>
      </c>
      <c r="C1610" s="294">
        <v>729</v>
      </c>
      <c r="D1610" s="279">
        <f t="shared" si="67"/>
        <v>24</v>
      </c>
      <c r="E1610" s="279">
        <f t="shared" si="68"/>
        <v>5</v>
      </c>
      <c r="F1610" s="281" t="str">
        <f t="shared" si="70"/>
        <v/>
      </c>
      <c r="G1610" s="282"/>
      <c r="H1610" s="280"/>
      <c r="I1610" s="280"/>
      <c r="J1610" s="280"/>
    </row>
    <row r="1611" spans="1:10" ht="14.4" x14ac:dyDescent="0.3">
      <c r="A1611" s="290" t="str">
        <f t="shared" si="71"/>
        <v>5/2004</v>
      </c>
      <c r="B1611" s="279" t="s">
        <v>1734</v>
      </c>
      <c r="C1611" s="294">
        <v>699</v>
      </c>
      <c r="D1611" s="279">
        <f t="shared" si="67"/>
        <v>25</v>
      </c>
      <c r="E1611" s="279">
        <f t="shared" si="68"/>
        <v>5</v>
      </c>
      <c r="F1611" s="281" t="str">
        <f t="shared" si="70"/>
        <v/>
      </c>
      <c r="G1611" s="282"/>
      <c r="H1611" s="280"/>
      <c r="I1611" s="280"/>
      <c r="J1611" s="280"/>
    </row>
    <row r="1612" spans="1:10" ht="14.4" x14ac:dyDescent="0.3">
      <c r="A1612" s="290" t="str">
        <f t="shared" si="71"/>
        <v>5/2004</v>
      </c>
      <c r="B1612" s="279" t="s">
        <v>1735</v>
      </c>
      <c r="C1612" s="294">
        <v>720</v>
      </c>
      <c r="D1612" s="279">
        <f t="shared" si="67"/>
        <v>26</v>
      </c>
      <c r="E1612" s="279">
        <f t="shared" si="68"/>
        <v>5</v>
      </c>
      <c r="F1612" s="281" t="str">
        <f t="shared" si="70"/>
        <v/>
      </c>
      <c r="G1612" s="282"/>
      <c r="H1612" s="280"/>
      <c r="I1612" s="280"/>
      <c r="J1612" s="280"/>
    </row>
    <row r="1613" spans="1:10" ht="14.4" x14ac:dyDescent="0.3">
      <c r="A1613" s="290" t="str">
        <f t="shared" si="71"/>
        <v>5/2004</v>
      </c>
      <c r="B1613" s="279" t="s">
        <v>1736</v>
      </c>
      <c r="C1613" s="294">
        <v>712</v>
      </c>
      <c r="D1613" s="279">
        <f t="shared" si="67"/>
        <v>27</v>
      </c>
      <c r="E1613" s="279">
        <f t="shared" si="68"/>
        <v>5</v>
      </c>
      <c r="F1613" s="281" t="str">
        <f t="shared" ref="F1613:F1676" si="72">IF(D1613=(D1614-1),"",IF(AND(C1613="",C1612="",C1611=""),C1610/10000,(IF(AND(C1613="",C1612=""),C1611/10000,IF(C1613="",C1612/10000,C1613/10000)))))</f>
        <v/>
      </c>
      <c r="G1613" s="282"/>
      <c r="H1613" s="280"/>
      <c r="I1613" s="280"/>
      <c r="J1613" s="280"/>
    </row>
    <row r="1614" spans="1:10" ht="14.4" x14ac:dyDescent="0.3">
      <c r="A1614" s="290" t="str">
        <f t="shared" si="71"/>
        <v>5/2004</v>
      </c>
      <c r="B1614" s="279" t="s">
        <v>1737</v>
      </c>
      <c r="C1614" s="294">
        <v>701</v>
      </c>
      <c r="D1614" s="279">
        <f t="shared" si="67"/>
        <v>28</v>
      </c>
      <c r="E1614" s="279">
        <f t="shared" si="68"/>
        <v>5</v>
      </c>
      <c r="F1614" s="281" t="str">
        <f t="shared" si="72"/>
        <v/>
      </c>
      <c r="G1614" s="282"/>
      <c r="H1614" s="280"/>
      <c r="I1614" s="280"/>
      <c r="J1614" s="280"/>
    </row>
    <row r="1615" spans="1:10" ht="14.4" x14ac:dyDescent="0.3">
      <c r="A1615" s="290" t="str">
        <f t="shared" si="71"/>
        <v>5/2004</v>
      </c>
      <c r="B1615" s="279" t="s">
        <v>1738</v>
      </c>
      <c r="C1615" s="294"/>
      <c r="D1615" s="279">
        <f t="shared" si="67"/>
        <v>29</v>
      </c>
      <c r="E1615" s="279">
        <f t="shared" si="68"/>
        <v>5</v>
      </c>
      <c r="F1615" s="281" t="str">
        <f t="shared" si="72"/>
        <v/>
      </c>
      <c r="G1615" s="282"/>
      <c r="H1615" s="280"/>
      <c r="I1615" s="280"/>
      <c r="J1615" s="280"/>
    </row>
    <row r="1616" spans="1:10" ht="14.4" x14ac:dyDescent="0.3">
      <c r="A1616" s="290" t="str">
        <f t="shared" si="71"/>
        <v>5/2004</v>
      </c>
      <c r="B1616" s="279" t="s">
        <v>1739</v>
      </c>
      <c r="C1616" s="294"/>
      <c r="D1616" s="279">
        <f t="shared" si="67"/>
        <v>30</v>
      </c>
      <c r="E1616" s="279">
        <f t="shared" si="68"/>
        <v>5</v>
      </c>
      <c r="F1616" s="281" t="str">
        <f t="shared" si="72"/>
        <v/>
      </c>
      <c r="G1616" s="282"/>
      <c r="H1616" s="280"/>
      <c r="I1616" s="280"/>
      <c r="J1616" s="280"/>
    </row>
    <row r="1617" spans="1:10" ht="14.4" x14ac:dyDescent="0.3">
      <c r="A1617" s="290" t="str">
        <f t="shared" si="71"/>
        <v>5/2004</v>
      </c>
      <c r="B1617" s="279" t="s">
        <v>1740</v>
      </c>
      <c r="C1617" s="294"/>
      <c r="D1617" s="279">
        <f t="shared" si="67"/>
        <v>31</v>
      </c>
      <c r="E1617" s="279">
        <f t="shared" si="68"/>
        <v>5</v>
      </c>
      <c r="F1617" s="281">
        <f t="shared" si="72"/>
        <v>7.0099999999999996E-2</v>
      </c>
      <c r="G1617" s="282"/>
      <c r="H1617" s="280"/>
      <c r="I1617" s="280"/>
      <c r="J1617" s="280"/>
    </row>
    <row r="1618" spans="1:10" ht="14.4" x14ac:dyDescent="0.3">
      <c r="A1618" s="290" t="str">
        <f t="shared" si="71"/>
        <v>6/2004</v>
      </c>
      <c r="B1618" s="279" t="s">
        <v>1741</v>
      </c>
      <c r="C1618" s="294">
        <v>712</v>
      </c>
      <c r="D1618" s="279">
        <f t="shared" si="67"/>
        <v>1</v>
      </c>
      <c r="E1618" s="279">
        <f t="shared" si="68"/>
        <v>6</v>
      </c>
      <c r="F1618" s="281" t="str">
        <f t="shared" si="72"/>
        <v/>
      </c>
      <c r="G1618" s="282"/>
      <c r="H1618" s="280"/>
      <c r="I1618" s="280"/>
      <c r="J1618" s="280"/>
    </row>
    <row r="1619" spans="1:10" ht="14.4" x14ac:dyDescent="0.3">
      <c r="A1619" s="290" t="str">
        <f t="shared" si="71"/>
        <v>6/2004</v>
      </c>
      <c r="B1619" s="279" t="s">
        <v>1742</v>
      </c>
      <c r="C1619" s="294">
        <v>691</v>
      </c>
      <c r="D1619" s="279">
        <f t="shared" si="67"/>
        <v>2</v>
      </c>
      <c r="E1619" s="279">
        <f t="shared" si="68"/>
        <v>6</v>
      </c>
      <c r="F1619" s="281" t="str">
        <f t="shared" si="72"/>
        <v/>
      </c>
      <c r="G1619" s="282"/>
      <c r="H1619" s="280"/>
      <c r="I1619" s="280"/>
      <c r="J1619" s="280"/>
    </row>
    <row r="1620" spans="1:10" ht="14.4" x14ac:dyDescent="0.3">
      <c r="A1620" s="290" t="str">
        <f t="shared" si="71"/>
        <v>6/2004</v>
      </c>
      <c r="B1620" s="279" t="s">
        <v>1743</v>
      </c>
      <c r="C1620" s="294">
        <v>705</v>
      </c>
      <c r="D1620" s="279">
        <f t="shared" si="67"/>
        <v>3</v>
      </c>
      <c r="E1620" s="279">
        <f t="shared" si="68"/>
        <v>6</v>
      </c>
      <c r="F1620" s="281" t="str">
        <f t="shared" si="72"/>
        <v/>
      </c>
      <c r="G1620" s="282"/>
      <c r="H1620" s="280"/>
      <c r="I1620" s="280"/>
      <c r="J1620" s="280"/>
    </row>
    <row r="1621" spans="1:10" ht="14.4" x14ac:dyDescent="0.3">
      <c r="A1621" s="290" t="str">
        <f t="shared" si="71"/>
        <v>6/2004</v>
      </c>
      <c r="B1621" s="279" t="s">
        <v>1744</v>
      </c>
      <c r="C1621" s="294">
        <v>672</v>
      </c>
      <c r="D1621" s="279">
        <f t="shared" si="67"/>
        <v>4</v>
      </c>
      <c r="E1621" s="279">
        <f t="shared" si="68"/>
        <v>6</v>
      </c>
      <c r="F1621" s="281" t="str">
        <f t="shared" si="72"/>
        <v/>
      </c>
      <c r="G1621" s="282"/>
      <c r="H1621" s="280"/>
      <c r="I1621" s="280"/>
      <c r="J1621" s="280"/>
    </row>
    <row r="1622" spans="1:10" ht="14.4" x14ac:dyDescent="0.3">
      <c r="A1622" s="290" t="str">
        <f t="shared" si="71"/>
        <v>6/2004</v>
      </c>
      <c r="B1622" s="279" t="s">
        <v>1745</v>
      </c>
      <c r="C1622" s="294"/>
      <c r="D1622" s="279">
        <f t="shared" si="67"/>
        <v>5</v>
      </c>
      <c r="E1622" s="279">
        <f t="shared" si="68"/>
        <v>6</v>
      </c>
      <c r="F1622" s="281" t="str">
        <f t="shared" si="72"/>
        <v/>
      </c>
      <c r="G1622" s="282"/>
      <c r="H1622" s="280"/>
      <c r="I1622" s="280"/>
      <c r="J1622" s="280"/>
    </row>
    <row r="1623" spans="1:10" ht="14.4" x14ac:dyDescent="0.3">
      <c r="A1623" s="290" t="str">
        <f t="shared" si="71"/>
        <v>6/2004</v>
      </c>
      <c r="B1623" s="279" t="s">
        <v>1746</v>
      </c>
      <c r="C1623" s="294"/>
      <c r="D1623" s="279">
        <f t="shared" si="67"/>
        <v>6</v>
      </c>
      <c r="E1623" s="279">
        <f t="shared" si="68"/>
        <v>6</v>
      </c>
      <c r="F1623" s="281" t="str">
        <f t="shared" si="72"/>
        <v/>
      </c>
      <c r="G1623" s="282"/>
      <c r="H1623" s="280"/>
      <c r="I1623" s="280"/>
      <c r="J1623" s="280"/>
    </row>
    <row r="1624" spans="1:10" ht="14.4" x14ac:dyDescent="0.3">
      <c r="A1624" s="290" t="str">
        <f t="shared" si="71"/>
        <v>6/2004</v>
      </c>
      <c r="B1624" s="279" t="s">
        <v>1747</v>
      </c>
      <c r="C1624" s="294">
        <v>642</v>
      </c>
      <c r="D1624" s="279">
        <f t="shared" si="67"/>
        <v>7</v>
      </c>
      <c r="E1624" s="279">
        <f t="shared" si="68"/>
        <v>6</v>
      </c>
      <c r="F1624" s="281" t="str">
        <f t="shared" si="72"/>
        <v/>
      </c>
      <c r="G1624" s="282"/>
      <c r="H1624" s="280"/>
      <c r="I1624" s="280"/>
      <c r="J1624" s="280"/>
    </row>
    <row r="1625" spans="1:10" ht="14.4" x14ac:dyDescent="0.3">
      <c r="A1625" s="290" t="str">
        <f t="shared" si="71"/>
        <v>6/2004</v>
      </c>
      <c r="B1625" s="279" t="s">
        <v>1748</v>
      </c>
      <c r="C1625" s="294">
        <v>654</v>
      </c>
      <c r="D1625" s="279">
        <f t="shared" si="67"/>
        <v>8</v>
      </c>
      <c r="E1625" s="279">
        <f t="shared" si="68"/>
        <v>6</v>
      </c>
      <c r="F1625" s="281" t="str">
        <f t="shared" si="72"/>
        <v/>
      </c>
      <c r="G1625" s="282"/>
      <c r="H1625" s="280"/>
      <c r="I1625" s="280"/>
      <c r="J1625" s="280"/>
    </row>
    <row r="1626" spans="1:10" ht="14.4" x14ac:dyDescent="0.3">
      <c r="A1626" s="290" t="str">
        <f t="shared" si="71"/>
        <v>6/2004</v>
      </c>
      <c r="B1626" s="279" t="s">
        <v>1749</v>
      </c>
      <c r="C1626" s="294">
        <v>668</v>
      </c>
      <c r="D1626" s="279">
        <f t="shared" si="67"/>
        <v>9</v>
      </c>
      <c r="E1626" s="279">
        <f t="shared" si="68"/>
        <v>6</v>
      </c>
      <c r="F1626" s="281" t="str">
        <f t="shared" si="72"/>
        <v/>
      </c>
      <c r="G1626" s="282"/>
      <c r="H1626" s="280"/>
      <c r="I1626" s="280"/>
      <c r="J1626" s="280"/>
    </row>
    <row r="1627" spans="1:10" ht="14.4" x14ac:dyDescent="0.3">
      <c r="A1627" s="290" t="str">
        <f t="shared" si="71"/>
        <v>6/2004</v>
      </c>
      <c r="B1627" s="279" t="s">
        <v>1750</v>
      </c>
      <c r="C1627" s="294">
        <v>683</v>
      </c>
      <c r="D1627" s="279">
        <f t="shared" si="67"/>
        <v>10</v>
      </c>
      <c r="E1627" s="279">
        <f t="shared" si="68"/>
        <v>6</v>
      </c>
      <c r="F1627" s="281" t="str">
        <f t="shared" si="72"/>
        <v/>
      </c>
      <c r="G1627" s="282"/>
      <c r="H1627" s="280"/>
      <c r="I1627" s="280"/>
      <c r="J1627" s="280"/>
    </row>
    <row r="1628" spans="1:10" ht="14.4" x14ac:dyDescent="0.3">
      <c r="A1628" s="290" t="str">
        <f t="shared" si="71"/>
        <v>6/2004</v>
      </c>
      <c r="B1628" s="279" t="s">
        <v>1751</v>
      </c>
      <c r="C1628" s="294">
        <v>683</v>
      </c>
      <c r="D1628" s="279">
        <f t="shared" si="67"/>
        <v>11</v>
      </c>
      <c r="E1628" s="279">
        <f t="shared" si="68"/>
        <v>6</v>
      </c>
      <c r="F1628" s="281" t="str">
        <f t="shared" si="72"/>
        <v/>
      </c>
      <c r="G1628" s="282"/>
      <c r="H1628" s="280"/>
      <c r="I1628" s="280"/>
      <c r="J1628" s="280"/>
    </row>
    <row r="1629" spans="1:10" ht="14.4" x14ac:dyDescent="0.3">
      <c r="A1629" s="290" t="str">
        <f t="shared" si="71"/>
        <v>6/2004</v>
      </c>
      <c r="B1629" s="279" t="s">
        <v>1752</v>
      </c>
      <c r="C1629" s="294"/>
      <c r="D1629" s="279">
        <f t="shared" si="67"/>
        <v>12</v>
      </c>
      <c r="E1629" s="279">
        <f t="shared" si="68"/>
        <v>6</v>
      </c>
      <c r="F1629" s="281" t="str">
        <f t="shared" si="72"/>
        <v/>
      </c>
      <c r="G1629" s="282"/>
      <c r="H1629" s="280"/>
      <c r="I1629" s="280"/>
      <c r="J1629" s="280"/>
    </row>
    <row r="1630" spans="1:10" ht="14.4" x14ac:dyDescent="0.3">
      <c r="A1630" s="290" t="str">
        <f t="shared" si="71"/>
        <v>6/2004</v>
      </c>
      <c r="B1630" s="279" t="s">
        <v>1753</v>
      </c>
      <c r="C1630" s="294"/>
      <c r="D1630" s="279">
        <f t="shared" si="67"/>
        <v>13</v>
      </c>
      <c r="E1630" s="279">
        <f t="shared" si="68"/>
        <v>6</v>
      </c>
      <c r="F1630" s="281" t="str">
        <f t="shared" si="72"/>
        <v/>
      </c>
      <c r="G1630" s="282"/>
      <c r="H1630" s="280"/>
      <c r="I1630" s="280"/>
      <c r="J1630" s="280"/>
    </row>
    <row r="1631" spans="1:10" ht="14.4" x14ac:dyDescent="0.3">
      <c r="A1631" s="290" t="str">
        <f t="shared" si="71"/>
        <v>6/2004</v>
      </c>
      <c r="B1631" s="279" t="s">
        <v>1754</v>
      </c>
      <c r="C1631" s="294">
        <v>705</v>
      </c>
      <c r="D1631" s="279">
        <f t="shared" si="67"/>
        <v>14</v>
      </c>
      <c r="E1631" s="279">
        <f t="shared" si="68"/>
        <v>6</v>
      </c>
      <c r="F1631" s="281" t="str">
        <f t="shared" si="72"/>
        <v/>
      </c>
      <c r="G1631" s="282"/>
      <c r="H1631" s="280"/>
      <c r="I1631" s="280"/>
      <c r="J1631" s="280"/>
    </row>
    <row r="1632" spans="1:10" ht="14.4" x14ac:dyDescent="0.3">
      <c r="A1632" s="290" t="str">
        <f t="shared" si="71"/>
        <v>6/2004</v>
      </c>
      <c r="B1632" s="279" t="s">
        <v>1755</v>
      </c>
      <c r="C1632" s="294">
        <v>680</v>
      </c>
      <c r="D1632" s="279">
        <f t="shared" si="67"/>
        <v>15</v>
      </c>
      <c r="E1632" s="279">
        <f t="shared" si="68"/>
        <v>6</v>
      </c>
      <c r="F1632" s="281" t="str">
        <f t="shared" si="72"/>
        <v/>
      </c>
      <c r="G1632" s="282"/>
      <c r="H1632" s="280"/>
      <c r="I1632" s="280"/>
      <c r="J1632" s="280"/>
    </row>
    <row r="1633" spans="1:10" ht="14.4" x14ac:dyDescent="0.3">
      <c r="A1633" s="290" t="str">
        <f t="shared" si="71"/>
        <v>6/2004</v>
      </c>
      <c r="B1633" s="279" t="s">
        <v>1756</v>
      </c>
      <c r="C1633" s="294">
        <v>674</v>
      </c>
      <c r="D1633" s="279">
        <f t="shared" si="67"/>
        <v>16</v>
      </c>
      <c r="E1633" s="279">
        <f t="shared" si="68"/>
        <v>6</v>
      </c>
      <c r="F1633" s="281" t="str">
        <f t="shared" si="72"/>
        <v/>
      </c>
      <c r="G1633" s="282"/>
      <c r="H1633" s="280"/>
      <c r="I1633" s="280"/>
      <c r="J1633" s="280"/>
    </row>
    <row r="1634" spans="1:10" ht="14.4" x14ac:dyDescent="0.3">
      <c r="A1634" s="290" t="str">
        <f t="shared" si="71"/>
        <v>6/2004</v>
      </c>
      <c r="B1634" s="279" t="s">
        <v>1757</v>
      </c>
      <c r="C1634" s="294">
        <v>651</v>
      </c>
      <c r="D1634" s="279">
        <f t="shared" si="67"/>
        <v>17</v>
      </c>
      <c r="E1634" s="279">
        <f t="shared" si="68"/>
        <v>6</v>
      </c>
      <c r="F1634" s="281" t="str">
        <f t="shared" si="72"/>
        <v/>
      </c>
      <c r="G1634" s="282"/>
      <c r="H1634" s="280"/>
      <c r="I1634" s="280"/>
      <c r="J1634" s="280"/>
    </row>
    <row r="1635" spans="1:10" ht="14.4" x14ac:dyDescent="0.3">
      <c r="A1635" s="290" t="str">
        <f t="shared" si="71"/>
        <v>6/2004</v>
      </c>
      <c r="B1635" s="279" t="s">
        <v>1758</v>
      </c>
      <c r="C1635" s="294">
        <v>663</v>
      </c>
      <c r="D1635" s="279">
        <f t="shared" si="67"/>
        <v>18</v>
      </c>
      <c r="E1635" s="279">
        <f t="shared" si="68"/>
        <v>6</v>
      </c>
      <c r="F1635" s="281" t="str">
        <f t="shared" si="72"/>
        <v/>
      </c>
      <c r="G1635" s="282"/>
      <c r="H1635" s="280"/>
      <c r="I1635" s="280"/>
      <c r="J1635" s="280"/>
    </row>
    <row r="1636" spans="1:10" ht="14.4" x14ac:dyDescent="0.3">
      <c r="A1636" s="290" t="str">
        <f t="shared" si="71"/>
        <v>6/2004</v>
      </c>
      <c r="B1636" s="279" t="s">
        <v>1759</v>
      </c>
      <c r="C1636" s="294"/>
      <c r="D1636" s="279">
        <f t="shared" si="67"/>
        <v>19</v>
      </c>
      <c r="E1636" s="279">
        <f t="shared" si="68"/>
        <v>6</v>
      </c>
      <c r="F1636" s="281" t="str">
        <f t="shared" si="72"/>
        <v/>
      </c>
      <c r="G1636" s="282"/>
      <c r="H1636" s="280"/>
      <c r="I1636" s="280"/>
      <c r="J1636" s="280"/>
    </row>
    <row r="1637" spans="1:10" ht="14.4" x14ac:dyDescent="0.3">
      <c r="A1637" s="290" t="str">
        <f t="shared" si="71"/>
        <v>6/2004</v>
      </c>
      <c r="B1637" s="279" t="s">
        <v>1760</v>
      </c>
      <c r="C1637" s="294"/>
      <c r="D1637" s="279">
        <f t="shared" si="67"/>
        <v>20</v>
      </c>
      <c r="E1637" s="279">
        <f t="shared" si="68"/>
        <v>6</v>
      </c>
      <c r="F1637" s="281" t="str">
        <f t="shared" si="72"/>
        <v/>
      </c>
      <c r="G1637" s="282"/>
      <c r="H1637" s="280"/>
      <c r="I1637" s="280"/>
      <c r="J1637" s="280"/>
    </row>
    <row r="1638" spans="1:10" ht="14.4" x14ac:dyDescent="0.3">
      <c r="A1638" s="290" t="str">
        <f t="shared" si="71"/>
        <v>6/2004</v>
      </c>
      <c r="B1638" s="279" t="s">
        <v>1761</v>
      </c>
      <c r="C1638" s="294">
        <v>651</v>
      </c>
      <c r="D1638" s="279">
        <f t="shared" si="67"/>
        <v>21</v>
      </c>
      <c r="E1638" s="279">
        <f t="shared" si="68"/>
        <v>6</v>
      </c>
      <c r="F1638" s="281" t="str">
        <f t="shared" si="72"/>
        <v/>
      </c>
      <c r="G1638" s="282"/>
      <c r="H1638" s="280"/>
      <c r="I1638" s="280"/>
      <c r="J1638" s="280"/>
    </row>
    <row r="1639" spans="1:10" ht="14.4" x14ac:dyDescent="0.3">
      <c r="A1639" s="290" t="str">
        <f t="shared" si="71"/>
        <v>6/2004</v>
      </c>
      <c r="B1639" s="279" t="s">
        <v>1762</v>
      </c>
      <c r="C1639" s="294">
        <v>655</v>
      </c>
      <c r="D1639" s="279">
        <f t="shared" si="67"/>
        <v>22</v>
      </c>
      <c r="E1639" s="279">
        <f t="shared" si="68"/>
        <v>6</v>
      </c>
      <c r="F1639" s="281" t="str">
        <f t="shared" si="72"/>
        <v/>
      </c>
      <c r="G1639" s="282"/>
      <c r="H1639" s="280"/>
      <c r="I1639" s="280"/>
      <c r="J1639" s="280"/>
    </row>
    <row r="1640" spans="1:10" ht="14.4" x14ac:dyDescent="0.3">
      <c r="A1640" s="290" t="str">
        <f t="shared" si="71"/>
        <v>6/2004</v>
      </c>
      <c r="B1640" s="279" t="s">
        <v>1763</v>
      </c>
      <c r="C1640" s="294">
        <v>646</v>
      </c>
      <c r="D1640" s="279">
        <f t="shared" si="67"/>
        <v>23</v>
      </c>
      <c r="E1640" s="279">
        <f t="shared" si="68"/>
        <v>6</v>
      </c>
      <c r="F1640" s="281" t="str">
        <f t="shared" si="72"/>
        <v/>
      </c>
      <c r="G1640" s="282"/>
      <c r="H1640" s="280"/>
      <c r="I1640" s="280"/>
      <c r="J1640" s="280"/>
    </row>
    <row r="1641" spans="1:10" ht="14.4" x14ac:dyDescent="0.3">
      <c r="A1641" s="290" t="str">
        <f t="shared" si="71"/>
        <v>6/2004</v>
      </c>
      <c r="B1641" s="279" t="s">
        <v>1764</v>
      </c>
      <c r="C1641" s="294">
        <v>642</v>
      </c>
      <c r="D1641" s="279">
        <f t="shared" si="67"/>
        <v>24</v>
      </c>
      <c r="E1641" s="279">
        <f t="shared" si="68"/>
        <v>6</v>
      </c>
      <c r="F1641" s="281" t="str">
        <f t="shared" si="72"/>
        <v/>
      </c>
      <c r="G1641" s="282"/>
      <c r="H1641" s="280"/>
      <c r="I1641" s="280"/>
      <c r="J1641" s="280"/>
    </row>
    <row r="1642" spans="1:10" ht="14.4" x14ac:dyDescent="0.3">
      <c r="A1642" s="290" t="str">
        <f t="shared" si="71"/>
        <v>6/2004</v>
      </c>
      <c r="B1642" s="279" t="s">
        <v>1765</v>
      </c>
      <c r="C1642" s="294">
        <v>660</v>
      </c>
      <c r="D1642" s="279">
        <f t="shared" si="67"/>
        <v>25</v>
      </c>
      <c r="E1642" s="279">
        <f t="shared" si="68"/>
        <v>6</v>
      </c>
      <c r="F1642" s="281" t="str">
        <f t="shared" si="72"/>
        <v/>
      </c>
      <c r="G1642" s="282"/>
      <c r="H1642" s="280"/>
      <c r="I1642" s="280"/>
      <c r="J1642" s="280"/>
    </row>
    <row r="1643" spans="1:10" ht="14.4" x14ac:dyDescent="0.3">
      <c r="A1643" s="290" t="str">
        <f t="shared" si="71"/>
        <v>6/2004</v>
      </c>
      <c r="B1643" s="279" t="s">
        <v>1766</v>
      </c>
      <c r="C1643" s="294"/>
      <c r="D1643" s="279">
        <f t="shared" si="67"/>
        <v>26</v>
      </c>
      <c r="E1643" s="279">
        <f t="shared" si="68"/>
        <v>6</v>
      </c>
      <c r="F1643" s="281" t="str">
        <f t="shared" si="72"/>
        <v/>
      </c>
      <c r="G1643" s="282"/>
      <c r="H1643" s="280"/>
      <c r="I1643" s="280"/>
      <c r="J1643" s="280"/>
    </row>
    <row r="1644" spans="1:10" ht="14.4" x14ac:dyDescent="0.3">
      <c r="A1644" s="290" t="str">
        <f t="shared" si="71"/>
        <v>6/2004</v>
      </c>
      <c r="B1644" s="279" t="s">
        <v>1767</v>
      </c>
      <c r="C1644" s="294"/>
      <c r="D1644" s="279">
        <f t="shared" si="67"/>
        <v>27</v>
      </c>
      <c r="E1644" s="279">
        <f t="shared" si="68"/>
        <v>6</v>
      </c>
      <c r="F1644" s="281" t="str">
        <f t="shared" si="72"/>
        <v/>
      </c>
      <c r="G1644" s="282"/>
      <c r="H1644" s="280"/>
      <c r="I1644" s="280"/>
      <c r="J1644" s="280"/>
    </row>
    <row r="1645" spans="1:10" ht="14.4" x14ac:dyDescent="0.3">
      <c r="A1645" s="290" t="str">
        <f t="shared" si="71"/>
        <v>6/2004</v>
      </c>
      <c r="B1645" s="279" t="s">
        <v>1768</v>
      </c>
      <c r="C1645" s="294">
        <v>666</v>
      </c>
      <c r="D1645" s="279">
        <f t="shared" si="67"/>
        <v>28</v>
      </c>
      <c r="E1645" s="279">
        <f t="shared" si="68"/>
        <v>6</v>
      </c>
      <c r="F1645" s="281" t="str">
        <f t="shared" si="72"/>
        <v/>
      </c>
      <c r="G1645" s="282"/>
      <c r="H1645" s="280"/>
      <c r="I1645" s="280"/>
      <c r="J1645" s="280"/>
    </row>
    <row r="1646" spans="1:10" ht="14.4" x14ac:dyDescent="0.3">
      <c r="A1646" s="290" t="str">
        <f t="shared" si="71"/>
        <v>6/2004</v>
      </c>
      <c r="B1646" s="279" t="s">
        <v>1769</v>
      </c>
      <c r="C1646" s="294">
        <v>655</v>
      </c>
      <c r="D1646" s="279">
        <f t="shared" si="67"/>
        <v>29</v>
      </c>
      <c r="E1646" s="279">
        <f t="shared" si="68"/>
        <v>6</v>
      </c>
      <c r="F1646" s="281" t="str">
        <f t="shared" si="72"/>
        <v/>
      </c>
      <c r="G1646" s="282"/>
      <c r="H1646" s="280"/>
      <c r="I1646" s="280"/>
      <c r="J1646" s="280"/>
    </row>
    <row r="1647" spans="1:10" ht="14.4" x14ac:dyDescent="0.3">
      <c r="A1647" s="290" t="str">
        <f t="shared" si="71"/>
        <v>6/2004</v>
      </c>
      <c r="B1647" s="279" t="s">
        <v>1770</v>
      </c>
      <c r="C1647" s="294">
        <v>650</v>
      </c>
      <c r="D1647" s="279">
        <f t="shared" si="67"/>
        <v>30</v>
      </c>
      <c r="E1647" s="279">
        <f t="shared" si="68"/>
        <v>6</v>
      </c>
      <c r="F1647" s="281">
        <f t="shared" si="72"/>
        <v>6.5000000000000002E-2</v>
      </c>
      <c r="G1647" s="282"/>
      <c r="H1647" s="280"/>
      <c r="I1647" s="280"/>
      <c r="J1647" s="280"/>
    </row>
    <row r="1648" spans="1:10" ht="14.4" x14ac:dyDescent="0.3">
      <c r="A1648" s="290" t="str">
        <f t="shared" si="71"/>
        <v>7/2004</v>
      </c>
      <c r="B1648" s="279" t="s">
        <v>1771</v>
      </c>
      <c r="C1648" s="294">
        <v>646</v>
      </c>
      <c r="D1648" s="279">
        <f t="shared" si="67"/>
        <v>1</v>
      </c>
      <c r="E1648" s="279">
        <f t="shared" si="68"/>
        <v>7</v>
      </c>
      <c r="F1648" s="281" t="str">
        <f t="shared" si="72"/>
        <v/>
      </c>
      <c r="G1648" s="282"/>
      <c r="H1648" s="280"/>
      <c r="I1648" s="280"/>
      <c r="J1648" s="280"/>
    </row>
    <row r="1649" spans="1:10" ht="14.4" x14ac:dyDescent="0.3">
      <c r="A1649" s="290" t="str">
        <f t="shared" si="71"/>
        <v>7/2004</v>
      </c>
      <c r="B1649" s="279" t="s">
        <v>1772</v>
      </c>
      <c r="C1649" s="294">
        <v>623</v>
      </c>
      <c r="D1649" s="279">
        <f t="shared" si="67"/>
        <v>2</v>
      </c>
      <c r="E1649" s="279">
        <f t="shared" si="68"/>
        <v>7</v>
      </c>
      <c r="F1649" s="281" t="str">
        <f t="shared" si="72"/>
        <v/>
      </c>
      <c r="G1649" s="282"/>
      <c r="H1649" s="280"/>
      <c r="I1649" s="280"/>
      <c r="J1649" s="280"/>
    </row>
    <row r="1650" spans="1:10" ht="14.4" x14ac:dyDescent="0.3">
      <c r="A1650" s="290" t="str">
        <f t="shared" si="71"/>
        <v>7/2004</v>
      </c>
      <c r="B1650" s="279" t="s">
        <v>1773</v>
      </c>
      <c r="C1650" s="294"/>
      <c r="D1650" s="279">
        <f t="shared" si="67"/>
        <v>3</v>
      </c>
      <c r="E1650" s="279">
        <f t="shared" si="68"/>
        <v>7</v>
      </c>
      <c r="F1650" s="281" t="str">
        <f t="shared" si="72"/>
        <v/>
      </c>
      <c r="G1650" s="282"/>
      <c r="H1650" s="280"/>
      <c r="I1650" s="280"/>
      <c r="J1650" s="280"/>
    </row>
    <row r="1651" spans="1:10" ht="14.4" x14ac:dyDescent="0.3">
      <c r="A1651" s="290" t="str">
        <f t="shared" si="71"/>
        <v>7/2004</v>
      </c>
      <c r="B1651" s="279" t="s">
        <v>1774</v>
      </c>
      <c r="C1651" s="294"/>
      <c r="D1651" s="279">
        <f t="shared" si="67"/>
        <v>4</v>
      </c>
      <c r="E1651" s="279">
        <f t="shared" si="68"/>
        <v>7</v>
      </c>
      <c r="F1651" s="281" t="str">
        <f t="shared" si="72"/>
        <v/>
      </c>
      <c r="G1651" s="282"/>
      <c r="H1651" s="280"/>
      <c r="I1651" s="280"/>
      <c r="J1651" s="280"/>
    </row>
    <row r="1652" spans="1:10" ht="14.4" x14ac:dyDescent="0.3">
      <c r="A1652" s="290" t="str">
        <f t="shared" si="71"/>
        <v>7/2004</v>
      </c>
      <c r="B1652" s="279" t="s">
        <v>1775</v>
      </c>
      <c r="C1652" s="294"/>
      <c r="D1652" s="279">
        <f t="shared" si="67"/>
        <v>5</v>
      </c>
      <c r="E1652" s="279">
        <f t="shared" si="68"/>
        <v>7</v>
      </c>
      <c r="F1652" s="281" t="str">
        <f t="shared" si="72"/>
        <v/>
      </c>
      <c r="G1652" s="282"/>
      <c r="H1652" s="280"/>
      <c r="I1652" s="280"/>
      <c r="J1652" s="280"/>
    </row>
    <row r="1653" spans="1:10" ht="14.4" x14ac:dyDescent="0.3">
      <c r="A1653" s="290" t="str">
        <f t="shared" si="71"/>
        <v>7/2004</v>
      </c>
      <c r="B1653" s="279" t="s">
        <v>1776</v>
      </c>
      <c r="C1653" s="294">
        <v>622</v>
      </c>
      <c r="D1653" s="279">
        <f t="shared" si="67"/>
        <v>6</v>
      </c>
      <c r="E1653" s="279">
        <f t="shared" si="68"/>
        <v>7</v>
      </c>
      <c r="F1653" s="281" t="str">
        <f t="shared" si="72"/>
        <v/>
      </c>
      <c r="G1653" s="282"/>
      <c r="H1653" s="280"/>
      <c r="I1653" s="280"/>
      <c r="J1653" s="280"/>
    </row>
    <row r="1654" spans="1:10" ht="14.4" x14ac:dyDescent="0.3">
      <c r="A1654" s="290" t="str">
        <f t="shared" si="71"/>
        <v>7/2004</v>
      </c>
      <c r="B1654" s="279" t="s">
        <v>1777</v>
      </c>
      <c r="C1654" s="294">
        <v>632</v>
      </c>
      <c r="D1654" s="279">
        <f t="shared" si="67"/>
        <v>7</v>
      </c>
      <c r="E1654" s="279">
        <f t="shared" si="68"/>
        <v>7</v>
      </c>
      <c r="F1654" s="281" t="str">
        <f t="shared" si="72"/>
        <v/>
      </c>
      <c r="G1654" s="282"/>
      <c r="H1654" s="280"/>
      <c r="I1654" s="280"/>
      <c r="J1654" s="280"/>
    </row>
    <row r="1655" spans="1:10" ht="14.4" x14ac:dyDescent="0.3">
      <c r="A1655" s="290" t="str">
        <f t="shared" si="71"/>
        <v>7/2004</v>
      </c>
      <c r="B1655" s="279" t="s">
        <v>1778</v>
      </c>
      <c r="C1655" s="294">
        <v>648</v>
      </c>
      <c r="D1655" s="279">
        <f t="shared" si="67"/>
        <v>8</v>
      </c>
      <c r="E1655" s="279">
        <f t="shared" si="68"/>
        <v>7</v>
      </c>
      <c r="F1655" s="281" t="str">
        <f t="shared" si="72"/>
        <v/>
      </c>
      <c r="G1655" s="282"/>
      <c r="H1655" s="280"/>
      <c r="I1655" s="280"/>
      <c r="J1655" s="280"/>
    </row>
    <row r="1656" spans="1:10" ht="14.4" x14ac:dyDescent="0.3">
      <c r="A1656" s="290" t="str">
        <f t="shared" si="71"/>
        <v>7/2004</v>
      </c>
      <c r="B1656" s="279" t="s">
        <v>1779</v>
      </c>
      <c r="C1656" s="294">
        <v>633</v>
      </c>
      <c r="D1656" s="279">
        <f t="shared" si="67"/>
        <v>9</v>
      </c>
      <c r="E1656" s="279">
        <f t="shared" si="68"/>
        <v>7</v>
      </c>
      <c r="F1656" s="281" t="str">
        <f t="shared" si="72"/>
        <v/>
      </c>
      <c r="G1656" s="282"/>
      <c r="H1656" s="280"/>
      <c r="I1656" s="280"/>
      <c r="J1656" s="280"/>
    </row>
    <row r="1657" spans="1:10" ht="14.4" x14ac:dyDescent="0.3">
      <c r="A1657" s="290" t="str">
        <f t="shared" si="71"/>
        <v>7/2004</v>
      </c>
      <c r="B1657" s="279" t="s">
        <v>1780</v>
      </c>
      <c r="C1657" s="294"/>
      <c r="D1657" s="279">
        <f t="shared" si="67"/>
        <v>10</v>
      </c>
      <c r="E1657" s="279">
        <f t="shared" si="68"/>
        <v>7</v>
      </c>
      <c r="F1657" s="281" t="str">
        <f t="shared" si="72"/>
        <v/>
      </c>
      <c r="G1657" s="282"/>
      <c r="H1657" s="280"/>
      <c r="I1657" s="280"/>
      <c r="J1657" s="280"/>
    </row>
    <row r="1658" spans="1:10" ht="14.4" x14ac:dyDescent="0.3">
      <c r="A1658" s="290" t="str">
        <f t="shared" si="71"/>
        <v>7/2004</v>
      </c>
      <c r="B1658" s="279" t="s">
        <v>1781</v>
      </c>
      <c r="C1658" s="294"/>
      <c r="D1658" s="279">
        <f t="shared" si="67"/>
        <v>11</v>
      </c>
      <c r="E1658" s="279">
        <f t="shared" si="68"/>
        <v>7</v>
      </c>
      <c r="F1658" s="281" t="str">
        <f t="shared" si="72"/>
        <v/>
      </c>
      <c r="G1658" s="282"/>
      <c r="H1658" s="280"/>
      <c r="I1658" s="280"/>
      <c r="J1658" s="280"/>
    </row>
    <row r="1659" spans="1:10" ht="14.4" x14ac:dyDescent="0.3">
      <c r="A1659" s="290" t="str">
        <f t="shared" si="71"/>
        <v>7/2004</v>
      </c>
      <c r="B1659" s="279" t="s">
        <v>1782</v>
      </c>
      <c r="C1659" s="294">
        <v>625</v>
      </c>
      <c r="D1659" s="279">
        <f t="shared" si="67"/>
        <v>12</v>
      </c>
      <c r="E1659" s="279">
        <f t="shared" si="68"/>
        <v>7</v>
      </c>
      <c r="F1659" s="281" t="str">
        <f t="shared" si="72"/>
        <v/>
      </c>
      <c r="G1659" s="282"/>
      <c r="H1659" s="280"/>
      <c r="I1659" s="280"/>
      <c r="J1659" s="280"/>
    </row>
    <row r="1660" spans="1:10" ht="14.4" x14ac:dyDescent="0.3">
      <c r="A1660" s="290" t="str">
        <f t="shared" si="71"/>
        <v>7/2004</v>
      </c>
      <c r="B1660" s="279" t="s">
        <v>1783</v>
      </c>
      <c r="C1660" s="294">
        <v>621</v>
      </c>
      <c r="D1660" s="279">
        <f t="shared" si="67"/>
        <v>13</v>
      </c>
      <c r="E1660" s="279">
        <f t="shared" si="68"/>
        <v>7</v>
      </c>
      <c r="F1660" s="281" t="str">
        <f t="shared" si="72"/>
        <v/>
      </c>
      <c r="G1660" s="282"/>
      <c r="H1660" s="280"/>
      <c r="I1660" s="280"/>
      <c r="J1660" s="280"/>
    </row>
    <row r="1661" spans="1:10" ht="14.4" x14ac:dyDescent="0.3">
      <c r="A1661" s="290" t="str">
        <f t="shared" si="71"/>
        <v>7/2004</v>
      </c>
      <c r="B1661" s="279" t="s">
        <v>1784</v>
      </c>
      <c r="C1661" s="294">
        <v>615</v>
      </c>
      <c r="D1661" s="279">
        <f t="shared" si="67"/>
        <v>14</v>
      </c>
      <c r="E1661" s="279">
        <f t="shared" si="68"/>
        <v>7</v>
      </c>
      <c r="F1661" s="281" t="str">
        <f t="shared" si="72"/>
        <v/>
      </c>
      <c r="G1661" s="282"/>
      <c r="H1661" s="280"/>
      <c r="I1661" s="280"/>
      <c r="J1661" s="280"/>
    </row>
    <row r="1662" spans="1:10" ht="14.4" x14ac:dyDescent="0.3">
      <c r="A1662" s="290" t="str">
        <f t="shared" si="71"/>
        <v>7/2004</v>
      </c>
      <c r="B1662" s="279" t="s">
        <v>1785</v>
      </c>
      <c r="C1662" s="294">
        <v>607</v>
      </c>
      <c r="D1662" s="279">
        <f t="shared" si="67"/>
        <v>15</v>
      </c>
      <c r="E1662" s="279">
        <f t="shared" si="68"/>
        <v>7</v>
      </c>
      <c r="F1662" s="281" t="str">
        <f t="shared" si="72"/>
        <v/>
      </c>
      <c r="G1662" s="282"/>
      <c r="H1662" s="280"/>
      <c r="I1662" s="280"/>
      <c r="J1662" s="280"/>
    </row>
    <row r="1663" spans="1:10" ht="14.4" x14ac:dyDescent="0.3">
      <c r="A1663" s="290" t="str">
        <f t="shared" si="71"/>
        <v>7/2004</v>
      </c>
      <c r="B1663" s="279" t="s">
        <v>1786</v>
      </c>
      <c r="C1663" s="294">
        <v>583</v>
      </c>
      <c r="D1663" s="279">
        <f t="shared" si="67"/>
        <v>16</v>
      </c>
      <c r="E1663" s="279">
        <f t="shared" si="68"/>
        <v>7</v>
      </c>
      <c r="F1663" s="281" t="str">
        <f t="shared" si="72"/>
        <v/>
      </c>
      <c r="G1663" s="282"/>
      <c r="H1663" s="280"/>
      <c r="I1663" s="280"/>
      <c r="J1663" s="280"/>
    </row>
    <row r="1664" spans="1:10" ht="14.4" x14ac:dyDescent="0.3">
      <c r="A1664" s="290" t="str">
        <f t="shared" si="71"/>
        <v>7/2004</v>
      </c>
      <c r="B1664" s="279" t="s">
        <v>1787</v>
      </c>
      <c r="C1664" s="294"/>
      <c r="D1664" s="279">
        <f t="shared" si="67"/>
        <v>17</v>
      </c>
      <c r="E1664" s="279">
        <f t="shared" si="68"/>
        <v>7</v>
      </c>
      <c r="F1664" s="281" t="str">
        <f t="shared" si="72"/>
        <v/>
      </c>
      <c r="G1664" s="282"/>
      <c r="H1664" s="280"/>
      <c r="I1664" s="280"/>
      <c r="J1664" s="280"/>
    </row>
    <row r="1665" spans="1:10" ht="14.4" x14ac:dyDescent="0.3">
      <c r="A1665" s="290" t="str">
        <f t="shared" si="71"/>
        <v>7/2004</v>
      </c>
      <c r="B1665" s="279" t="s">
        <v>1788</v>
      </c>
      <c r="C1665" s="294"/>
      <c r="D1665" s="279">
        <f t="shared" si="67"/>
        <v>18</v>
      </c>
      <c r="E1665" s="279">
        <f t="shared" si="68"/>
        <v>7</v>
      </c>
      <c r="F1665" s="281" t="str">
        <f t="shared" si="72"/>
        <v/>
      </c>
      <c r="G1665" s="282"/>
      <c r="H1665" s="280"/>
      <c r="I1665" s="280"/>
      <c r="J1665" s="280"/>
    </row>
    <row r="1666" spans="1:10" ht="14.4" x14ac:dyDescent="0.3">
      <c r="A1666" s="290" t="str">
        <f t="shared" si="71"/>
        <v>7/2004</v>
      </c>
      <c r="B1666" s="279" t="s">
        <v>1789</v>
      </c>
      <c r="C1666" s="294">
        <v>587</v>
      </c>
      <c r="D1666" s="279">
        <f t="shared" si="67"/>
        <v>19</v>
      </c>
      <c r="E1666" s="279">
        <f t="shared" si="68"/>
        <v>7</v>
      </c>
      <c r="F1666" s="281" t="str">
        <f t="shared" si="72"/>
        <v/>
      </c>
      <c r="G1666" s="282"/>
      <c r="H1666" s="280"/>
      <c r="I1666" s="280"/>
      <c r="J1666" s="280"/>
    </row>
    <row r="1667" spans="1:10" ht="14.4" x14ac:dyDescent="0.3">
      <c r="A1667" s="290" t="str">
        <f t="shared" si="71"/>
        <v>7/2004</v>
      </c>
      <c r="B1667" s="279" t="s">
        <v>1790</v>
      </c>
      <c r="C1667" s="294">
        <v>589</v>
      </c>
      <c r="D1667" s="279">
        <f t="shared" si="67"/>
        <v>20</v>
      </c>
      <c r="E1667" s="279">
        <f t="shared" si="68"/>
        <v>7</v>
      </c>
      <c r="F1667" s="281" t="str">
        <f t="shared" si="72"/>
        <v/>
      </c>
      <c r="G1667" s="282"/>
      <c r="H1667" s="280"/>
      <c r="I1667" s="280"/>
      <c r="J1667" s="280"/>
    </row>
    <row r="1668" spans="1:10" ht="14.4" x14ac:dyDescent="0.3">
      <c r="A1668" s="290" t="str">
        <f t="shared" si="71"/>
        <v>7/2004</v>
      </c>
      <c r="B1668" s="279" t="s">
        <v>1791</v>
      </c>
      <c r="C1668" s="294">
        <v>607</v>
      </c>
      <c r="D1668" s="279">
        <f t="shared" si="67"/>
        <v>21</v>
      </c>
      <c r="E1668" s="279">
        <f t="shared" si="68"/>
        <v>7</v>
      </c>
      <c r="F1668" s="281" t="str">
        <f t="shared" si="72"/>
        <v/>
      </c>
      <c r="G1668" s="282"/>
      <c r="H1668" s="280"/>
      <c r="I1668" s="280"/>
      <c r="J1668" s="280"/>
    </row>
    <row r="1669" spans="1:10" ht="14.4" x14ac:dyDescent="0.3">
      <c r="A1669" s="290" t="str">
        <f t="shared" si="71"/>
        <v>7/2004</v>
      </c>
      <c r="B1669" s="279" t="s">
        <v>1792</v>
      </c>
      <c r="C1669" s="294">
        <v>606</v>
      </c>
      <c r="D1669" s="279">
        <f t="shared" si="67"/>
        <v>22</v>
      </c>
      <c r="E1669" s="279">
        <f t="shared" si="68"/>
        <v>7</v>
      </c>
      <c r="F1669" s="281" t="str">
        <f t="shared" si="72"/>
        <v/>
      </c>
      <c r="G1669" s="282"/>
      <c r="H1669" s="280"/>
      <c r="I1669" s="280"/>
      <c r="J1669" s="280"/>
    </row>
    <row r="1670" spans="1:10" ht="14.4" x14ac:dyDescent="0.3">
      <c r="A1670" s="290" t="str">
        <f t="shared" ref="A1670:A1733" si="73">CONCATENATE(MONTH(B1670),"/",YEAR(B1670))</f>
        <v>7/2004</v>
      </c>
      <c r="B1670" s="279" t="s">
        <v>1793</v>
      </c>
      <c r="C1670" s="294">
        <v>613</v>
      </c>
      <c r="D1670" s="279">
        <f t="shared" si="67"/>
        <v>23</v>
      </c>
      <c r="E1670" s="279">
        <f t="shared" si="68"/>
        <v>7</v>
      </c>
      <c r="F1670" s="281" t="str">
        <f t="shared" si="72"/>
        <v/>
      </c>
      <c r="G1670" s="282"/>
      <c r="H1670" s="280"/>
      <c r="I1670" s="280"/>
      <c r="J1670" s="280"/>
    </row>
    <row r="1671" spans="1:10" ht="14.4" x14ac:dyDescent="0.3">
      <c r="A1671" s="290" t="str">
        <f t="shared" si="73"/>
        <v>7/2004</v>
      </c>
      <c r="B1671" s="279" t="s">
        <v>1794</v>
      </c>
      <c r="C1671" s="294"/>
      <c r="D1671" s="279">
        <f t="shared" si="67"/>
        <v>24</v>
      </c>
      <c r="E1671" s="279">
        <f t="shared" si="68"/>
        <v>7</v>
      </c>
      <c r="F1671" s="281" t="str">
        <f t="shared" si="72"/>
        <v/>
      </c>
      <c r="G1671" s="282"/>
      <c r="H1671" s="280"/>
      <c r="I1671" s="280"/>
      <c r="J1671" s="280"/>
    </row>
    <row r="1672" spans="1:10" ht="14.4" x14ac:dyDescent="0.3">
      <c r="A1672" s="290" t="str">
        <f t="shared" si="73"/>
        <v>7/2004</v>
      </c>
      <c r="B1672" s="279" t="s">
        <v>1795</v>
      </c>
      <c r="C1672" s="294"/>
      <c r="D1672" s="279">
        <f t="shared" si="67"/>
        <v>25</v>
      </c>
      <c r="E1672" s="279">
        <f t="shared" si="68"/>
        <v>7</v>
      </c>
      <c r="F1672" s="281" t="str">
        <f t="shared" si="72"/>
        <v/>
      </c>
      <c r="G1672" s="282"/>
      <c r="H1672" s="280"/>
      <c r="I1672" s="280"/>
      <c r="J1672" s="280"/>
    </row>
    <row r="1673" spans="1:10" ht="14.4" x14ac:dyDescent="0.3">
      <c r="A1673" s="290" t="str">
        <f t="shared" si="73"/>
        <v>7/2004</v>
      </c>
      <c r="B1673" s="279" t="s">
        <v>1796</v>
      </c>
      <c r="C1673" s="294">
        <v>627</v>
      </c>
      <c r="D1673" s="279">
        <f t="shared" si="67"/>
        <v>26</v>
      </c>
      <c r="E1673" s="279">
        <f t="shared" si="68"/>
        <v>7</v>
      </c>
      <c r="F1673" s="281" t="str">
        <f t="shared" si="72"/>
        <v/>
      </c>
      <c r="G1673" s="282"/>
      <c r="H1673" s="280"/>
      <c r="I1673" s="280"/>
      <c r="J1673" s="280"/>
    </row>
    <row r="1674" spans="1:10" ht="14.4" x14ac:dyDescent="0.3">
      <c r="A1674" s="290" t="str">
        <f t="shared" si="73"/>
        <v>7/2004</v>
      </c>
      <c r="B1674" s="279" t="s">
        <v>1797</v>
      </c>
      <c r="C1674" s="294">
        <v>628</v>
      </c>
      <c r="D1674" s="279">
        <f t="shared" si="67"/>
        <v>27</v>
      </c>
      <c r="E1674" s="279">
        <f t="shared" si="68"/>
        <v>7</v>
      </c>
      <c r="F1674" s="281" t="str">
        <f t="shared" si="72"/>
        <v/>
      </c>
      <c r="G1674" s="282"/>
      <c r="H1674" s="280"/>
      <c r="I1674" s="280"/>
      <c r="J1674" s="280"/>
    </row>
    <row r="1675" spans="1:10" ht="14.4" x14ac:dyDescent="0.3">
      <c r="A1675" s="290" t="str">
        <f t="shared" si="73"/>
        <v>7/2004</v>
      </c>
      <c r="B1675" s="279" t="s">
        <v>1798</v>
      </c>
      <c r="C1675" s="294">
        <v>611</v>
      </c>
      <c r="D1675" s="279">
        <f t="shared" si="67"/>
        <v>28</v>
      </c>
      <c r="E1675" s="279">
        <f t="shared" si="68"/>
        <v>7</v>
      </c>
      <c r="F1675" s="281" t="str">
        <f t="shared" si="72"/>
        <v/>
      </c>
      <c r="G1675" s="282"/>
      <c r="H1675" s="280"/>
      <c r="I1675" s="280"/>
      <c r="J1675" s="280"/>
    </row>
    <row r="1676" spans="1:10" ht="14.4" x14ac:dyDescent="0.3">
      <c r="A1676" s="290" t="str">
        <f t="shared" si="73"/>
        <v>7/2004</v>
      </c>
      <c r="B1676" s="279" t="s">
        <v>1799</v>
      </c>
      <c r="C1676" s="294">
        <v>592</v>
      </c>
      <c r="D1676" s="279">
        <f t="shared" si="67"/>
        <v>29</v>
      </c>
      <c r="E1676" s="279">
        <f t="shared" si="68"/>
        <v>7</v>
      </c>
      <c r="F1676" s="281" t="str">
        <f t="shared" si="72"/>
        <v/>
      </c>
      <c r="G1676" s="282"/>
      <c r="H1676" s="280"/>
      <c r="I1676" s="280"/>
      <c r="J1676" s="280"/>
    </row>
    <row r="1677" spans="1:10" ht="14.4" x14ac:dyDescent="0.3">
      <c r="A1677" s="290" t="str">
        <f t="shared" si="73"/>
        <v>7/2004</v>
      </c>
      <c r="B1677" s="279" t="s">
        <v>1800</v>
      </c>
      <c r="C1677" s="294">
        <v>593</v>
      </c>
      <c r="D1677" s="279">
        <f t="shared" si="67"/>
        <v>30</v>
      </c>
      <c r="E1677" s="279">
        <f t="shared" si="68"/>
        <v>7</v>
      </c>
      <c r="F1677" s="281" t="str">
        <f t="shared" ref="F1677:F1740" si="74">IF(D1677=(D1678-1),"",IF(AND(C1677="",C1676="",C1675=""),C1674/10000,(IF(AND(C1677="",C1676=""),C1675/10000,IF(C1677="",C1676/10000,C1677/10000)))))</f>
        <v/>
      </c>
      <c r="G1677" s="282"/>
      <c r="H1677" s="280"/>
      <c r="I1677" s="280"/>
      <c r="J1677" s="280"/>
    </row>
    <row r="1678" spans="1:10" ht="14.4" x14ac:dyDescent="0.3">
      <c r="A1678" s="290" t="str">
        <f t="shared" si="73"/>
        <v>7/2004</v>
      </c>
      <c r="B1678" s="279" t="s">
        <v>1801</v>
      </c>
      <c r="C1678" s="294"/>
      <c r="D1678" s="279">
        <f t="shared" si="67"/>
        <v>31</v>
      </c>
      <c r="E1678" s="279">
        <f t="shared" si="68"/>
        <v>7</v>
      </c>
      <c r="F1678" s="281">
        <f t="shared" si="74"/>
        <v>5.9299999999999999E-2</v>
      </c>
      <c r="G1678" s="282"/>
      <c r="H1678" s="280"/>
      <c r="I1678" s="280"/>
      <c r="J1678" s="280"/>
    </row>
    <row r="1679" spans="1:10" ht="14.4" x14ac:dyDescent="0.3">
      <c r="A1679" s="290" t="str">
        <f t="shared" si="73"/>
        <v>8/2004</v>
      </c>
      <c r="B1679" s="279" t="s">
        <v>1802</v>
      </c>
      <c r="C1679" s="294"/>
      <c r="D1679" s="279">
        <f t="shared" si="67"/>
        <v>1</v>
      </c>
      <c r="E1679" s="279">
        <f t="shared" si="68"/>
        <v>8</v>
      </c>
      <c r="F1679" s="281" t="str">
        <f t="shared" si="74"/>
        <v/>
      </c>
      <c r="G1679" s="282"/>
      <c r="H1679" s="280"/>
      <c r="I1679" s="280"/>
      <c r="J1679" s="280"/>
    </row>
    <row r="1680" spans="1:10" ht="14.4" x14ac:dyDescent="0.3">
      <c r="A1680" s="290" t="str">
        <f t="shared" si="73"/>
        <v>8/2004</v>
      </c>
      <c r="B1680" s="279" t="s">
        <v>1803</v>
      </c>
      <c r="C1680" s="294">
        <v>596</v>
      </c>
      <c r="D1680" s="279">
        <f t="shared" si="67"/>
        <v>2</v>
      </c>
      <c r="E1680" s="279">
        <f t="shared" si="68"/>
        <v>8</v>
      </c>
      <c r="F1680" s="281" t="str">
        <f t="shared" si="74"/>
        <v/>
      </c>
      <c r="G1680" s="282"/>
      <c r="H1680" s="280"/>
      <c r="I1680" s="280"/>
      <c r="J1680" s="280"/>
    </row>
    <row r="1681" spans="1:10" ht="14.4" x14ac:dyDescent="0.3">
      <c r="A1681" s="290" t="str">
        <f t="shared" si="73"/>
        <v>8/2004</v>
      </c>
      <c r="B1681" s="279" t="s">
        <v>1804</v>
      </c>
      <c r="C1681" s="294">
        <v>598</v>
      </c>
      <c r="D1681" s="279">
        <f t="shared" si="67"/>
        <v>3</v>
      </c>
      <c r="E1681" s="279">
        <f t="shared" si="68"/>
        <v>8</v>
      </c>
      <c r="F1681" s="281" t="str">
        <f t="shared" si="74"/>
        <v/>
      </c>
      <c r="G1681" s="282"/>
      <c r="H1681" s="280"/>
      <c r="I1681" s="280"/>
      <c r="J1681" s="280"/>
    </row>
    <row r="1682" spans="1:10" ht="14.4" x14ac:dyDescent="0.3">
      <c r="A1682" s="290" t="str">
        <f t="shared" si="73"/>
        <v>8/2004</v>
      </c>
      <c r="B1682" s="279" t="s">
        <v>1805</v>
      </c>
      <c r="C1682" s="294">
        <v>598</v>
      </c>
      <c r="D1682" s="279">
        <f t="shared" si="67"/>
        <v>4</v>
      </c>
      <c r="E1682" s="279">
        <f t="shared" si="68"/>
        <v>8</v>
      </c>
      <c r="F1682" s="281" t="str">
        <f t="shared" si="74"/>
        <v/>
      </c>
      <c r="G1682" s="282"/>
      <c r="H1682" s="280"/>
      <c r="I1682" s="280"/>
      <c r="J1682" s="280"/>
    </row>
    <row r="1683" spans="1:10" ht="14.4" x14ac:dyDescent="0.3">
      <c r="A1683" s="290" t="str">
        <f t="shared" si="73"/>
        <v>8/2004</v>
      </c>
      <c r="B1683" s="279" t="s">
        <v>1806</v>
      </c>
      <c r="C1683" s="294">
        <v>606</v>
      </c>
      <c r="D1683" s="279">
        <f t="shared" si="67"/>
        <v>5</v>
      </c>
      <c r="E1683" s="279">
        <f t="shared" si="68"/>
        <v>8</v>
      </c>
      <c r="F1683" s="281" t="str">
        <f t="shared" si="74"/>
        <v/>
      </c>
      <c r="G1683" s="282"/>
      <c r="H1683" s="280"/>
      <c r="I1683" s="280"/>
      <c r="J1683" s="280"/>
    </row>
    <row r="1684" spans="1:10" ht="14.4" x14ac:dyDescent="0.3">
      <c r="A1684" s="290" t="str">
        <f t="shared" si="73"/>
        <v>8/2004</v>
      </c>
      <c r="B1684" s="279" t="s">
        <v>1807</v>
      </c>
      <c r="C1684" s="294">
        <v>595</v>
      </c>
      <c r="D1684" s="279">
        <f t="shared" si="67"/>
        <v>6</v>
      </c>
      <c r="E1684" s="279">
        <f t="shared" si="68"/>
        <v>8</v>
      </c>
      <c r="F1684" s="281" t="str">
        <f t="shared" si="74"/>
        <v/>
      </c>
      <c r="G1684" s="282"/>
      <c r="H1684" s="280"/>
      <c r="I1684" s="280"/>
      <c r="J1684" s="280"/>
    </row>
    <row r="1685" spans="1:10" ht="14.4" x14ac:dyDescent="0.3">
      <c r="A1685" s="290" t="str">
        <f t="shared" si="73"/>
        <v>8/2004</v>
      </c>
      <c r="B1685" s="279" t="s">
        <v>1808</v>
      </c>
      <c r="C1685" s="294"/>
      <c r="D1685" s="279">
        <f t="shared" si="67"/>
        <v>7</v>
      </c>
      <c r="E1685" s="279">
        <f t="shared" si="68"/>
        <v>8</v>
      </c>
      <c r="F1685" s="281" t="str">
        <f t="shared" si="74"/>
        <v/>
      </c>
      <c r="G1685" s="282"/>
      <c r="H1685" s="280"/>
      <c r="I1685" s="280"/>
      <c r="J1685" s="280"/>
    </row>
    <row r="1686" spans="1:10" ht="14.4" x14ac:dyDescent="0.3">
      <c r="A1686" s="290" t="str">
        <f t="shared" si="73"/>
        <v>8/2004</v>
      </c>
      <c r="B1686" s="279" t="s">
        <v>1809</v>
      </c>
      <c r="C1686" s="294"/>
      <c r="D1686" s="279">
        <f t="shared" si="67"/>
        <v>8</v>
      </c>
      <c r="E1686" s="279">
        <f t="shared" si="68"/>
        <v>8</v>
      </c>
      <c r="F1686" s="281" t="str">
        <f t="shared" si="74"/>
        <v/>
      </c>
      <c r="G1686" s="282"/>
      <c r="H1686" s="280"/>
      <c r="I1686" s="280"/>
      <c r="J1686" s="280"/>
    </row>
    <row r="1687" spans="1:10" ht="14.4" x14ac:dyDescent="0.3">
      <c r="A1687" s="290" t="str">
        <f t="shared" si="73"/>
        <v>8/2004</v>
      </c>
      <c r="B1687" s="279" t="s">
        <v>1810</v>
      </c>
      <c r="C1687" s="294">
        <v>590</v>
      </c>
      <c r="D1687" s="279">
        <f t="shared" si="67"/>
        <v>9</v>
      </c>
      <c r="E1687" s="279">
        <f t="shared" si="68"/>
        <v>8</v>
      </c>
      <c r="F1687" s="281" t="str">
        <f t="shared" si="74"/>
        <v/>
      </c>
      <c r="G1687" s="282"/>
      <c r="H1687" s="280"/>
      <c r="I1687" s="280"/>
      <c r="J1687" s="280"/>
    </row>
    <row r="1688" spans="1:10" ht="14.4" x14ac:dyDescent="0.3">
      <c r="A1688" s="290" t="str">
        <f t="shared" si="73"/>
        <v>8/2004</v>
      </c>
      <c r="B1688" s="279" t="s">
        <v>1811</v>
      </c>
      <c r="C1688" s="294">
        <v>582</v>
      </c>
      <c r="D1688" s="279">
        <f t="shared" si="67"/>
        <v>10</v>
      </c>
      <c r="E1688" s="279">
        <f t="shared" si="68"/>
        <v>8</v>
      </c>
      <c r="F1688" s="281" t="str">
        <f t="shared" si="74"/>
        <v/>
      </c>
      <c r="G1688" s="282"/>
      <c r="H1688" s="280"/>
      <c r="I1688" s="280"/>
      <c r="J1688" s="280"/>
    </row>
    <row r="1689" spans="1:10" ht="14.4" x14ac:dyDescent="0.3">
      <c r="A1689" s="290" t="str">
        <f t="shared" si="73"/>
        <v>8/2004</v>
      </c>
      <c r="B1689" s="279" t="s">
        <v>1812</v>
      </c>
      <c r="C1689" s="294">
        <v>585</v>
      </c>
      <c r="D1689" s="279">
        <f t="shared" si="67"/>
        <v>11</v>
      </c>
      <c r="E1689" s="279">
        <f t="shared" si="68"/>
        <v>8</v>
      </c>
      <c r="F1689" s="281" t="str">
        <f t="shared" si="74"/>
        <v/>
      </c>
      <c r="G1689" s="282"/>
      <c r="H1689" s="280"/>
      <c r="I1689" s="280"/>
      <c r="J1689" s="280"/>
    </row>
    <row r="1690" spans="1:10" ht="14.4" x14ac:dyDescent="0.3">
      <c r="A1690" s="290" t="str">
        <f t="shared" si="73"/>
        <v>8/2004</v>
      </c>
      <c r="B1690" s="279" t="s">
        <v>1813</v>
      </c>
      <c r="C1690" s="294">
        <v>579</v>
      </c>
      <c r="D1690" s="279">
        <f t="shared" si="67"/>
        <v>12</v>
      </c>
      <c r="E1690" s="279">
        <f t="shared" si="68"/>
        <v>8</v>
      </c>
      <c r="F1690" s="281" t="str">
        <f t="shared" si="74"/>
        <v/>
      </c>
      <c r="G1690" s="282"/>
      <c r="H1690" s="280"/>
      <c r="I1690" s="280"/>
      <c r="J1690" s="280"/>
    </row>
    <row r="1691" spans="1:10" ht="14.4" x14ac:dyDescent="0.3">
      <c r="A1691" s="290" t="str">
        <f t="shared" si="73"/>
        <v>8/2004</v>
      </c>
      <c r="B1691" s="279" t="s">
        <v>1814</v>
      </c>
      <c r="C1691" s="294">
        <v>563</v>
      </c>
      <c r="D1691" s="279">
        <f t="shared" si="67"/>
        <v>13</v>
      </c>
      <c r="E1691" s="279">
        <f t="shared" si="68"/>
        <v>8</v>
      </c>
      <c r="F1691" s="281" t="str">
        <f t="shared" si="74"/>
        <v/>
      </c>
      <c r="G1691" s="282"/>
      <c r="H1691" s="280"/>
      <c r="I1691" s="280"/>
      <c r="J1691" s="280"/>
    </row>
    <row r="1692" spans="1:10" ht="14.4" x14ac:dyDescent="0.3">
      <c r="A1692" s="290" t="str">
        <f t="shared" si="73"/>
        <v>8/2004</v>
      </c>
      <c r="B1692" s="279" t="s">
        <v>1815</v>
      </c>
      <c r="C1692" s="294"/>
      <c r="D1692" s="279">
        <f t="shared" si="67"/>
        <v>14</v>
      </c>
      <c r="E1692" s="279">
        <f t="shared" si="68"/>
        <v>8</v>
      </c>
      <c r="F1692" s="281" t="str">
        <f t="shared" si="74"/>
        <v/>
      </c>
      <c r="G1692" s="282"/>
      <c r="H1692" s="280"/>
      <c r="I1692" s="280"/>
      <c r="J1692" s="280"/>
    </row>
    <row r="1693" spans="1:10" ht="14.4" x14ac:dyDescent="0.3">
      <c r="A1693" s="290" t="str">
        <f t="shared" si="73"/>
        <v>8/2004</v>
      </c>
      <c r="B1693" s="279" t="s">
        <v>1816</v>
      </c>
      <c r="C1693" s="294"/>
      <c r="D1693" s="279">
        <f t="shared" si="67"/>
        <v>15</v>
      </c>
      <c r="E1693" s="279">
        <f t="shared" si="68"/>
        <v>8</v>
      </c>
      <c r="F1693" s="281" t="str">
        <f t="shared" si="74"/>
        <v/>
      </c>
      <c r="G1693" s="282"/>
      <c r="H1693" s="280"/>
      <c r="I1693" s="280"/>
      <c r="J1693" s="280"/>
    </row>
    <row r="1694" spans="1:10" ht="14.4" x14ac:dyDescent="0.3">
      <c r="A1694" s="290" t="str">
        <f t="shared" si="73"/>
        <v>8/2004</v>
      </c>
      <c r="B1694" s="279" t="s">
        <v>1817</v>
      </c>
      <c r="C1694" s="294">
        <v>561</v>
      </c>
      <c r="D1694" s="279">
        <f t="shared" si="67"/>
        <v>16</v>
      </c>
      <c r="E1694" s="279">
        <f t="shared" si="68"/>
        <v>8</v>
      </c>
      <c r="F1694" s="281" t="str">
        <f t="shared" si="74"/>
        <v/>
      </c>
      <c r="G1694" s="282"/>
      <c r="H1694" s="280"/>
      <c r="I1694" s="280"/>
      <c r="J1694" s="280"/>
    </row>
    <row r="1695" spans="1:10" ht="14.4" x14ac:dyDescent="0.3">
      <c r="A1695" s="290" t="str">
        <f t="shared" si="73"/>
        <v>8/2004</v>
      </c>
      <c r="B1695" s="279" t="s">
        <v>1818</v>
      </c>
      <c r="C1695" s="294">
        <v>554</v>
      </c>
      <c r="D1695" s="279">
        <f t="shared" si="67"/>
        <v>17</v>
      </c>
      <c r="E1695" s="279">
        <f t="shared" si="68"/>
        <v>8</v>
      </c>
      <c r="F1695" s="281" t="str">
        <f t="shared" si="74"/>
        <v/>
      </c>
      <c r="G1695" s="282"/>
      <c r="H1695" s="280"/>
      <c r="I1695" s="280"/>
      <c r="J1695" s="280"/>
    </row>
    <row r="1696" spans="1:10" ht="14.4" x14ac:dyDescent="0.3">
      <c r="A1696" s="290" t="str">
        <f t="shared" si="73"/>
        <v>8/2004</v>
      </c>
      <c r="B1696" s="279" t="s">
        <v>1819</v>
      </c>
      <c r="C1696" s="294">
        <v>550</v>
      </c>
      <c r="D1696" s="279">
        <f t="shared" si="67"/>
        <v>18</v>
      </c>
      <c r="E1696" s="279">
        <f t="shared" si="68"/>
        <v>8</v>
      </c>
      <c r="F1696" s="281" t="str">
        <f t="shared" si="74"/>
        <v/>
      </c>
      <c r="G1696" s="282"/>
      <c r="H1696" s="280"/>
      <c r="I1696" s="280"/>
      <c r="J1696" s="280"/>
    </row>
    <row r="1697" spans="1:10" ht="14.4" x14ac:dyDescent="0.3">
      <c r="A1697" s="290" t="str">
        <f t="shared" si="73"/>
        <v>8/2004</v>
      </c>
      <c r="B1697" s="279" t="s">
        <v>1820</v>
      </c>
      <c r="C1697" s="294">
        <v>549</v>
      </c>
      <c r="D1697" s="279">
        <f t="shared" si="67"/>
        <v>19</v>
      </c>
      <c r="E1697" s="279">
        <f t="shared" si="68"/>
        <v>8</v>
      </c>
      <c r="F1697" s="281" t="str">
        <f t="shared" si="74"/>
        <v/>
      </c>
      <c r="G1697" s="282"/>
      <c r="H1697" s="280"/>
      <c r="I1697" s="280"/>
      <c r="J1697" s="280"/>
    </row>
    <row r="1698" spans="1:10" ht="14.4" x14ac:dyDescent="0.3">
      <c r="A1698" s="290" t="str">
        <f t="shared" si="73"/>
        <v>8/2004</v>
      </c>
      <c r="B1698" s="279" t="s">
        <v>1821</v>
      </c>
      <c r="C1698" s="294">
        <v>527</v>
      </c>
      <c r="D1698" s="279">
        <f t="shared" si="67"/>
        <v>20</v>
      </c>
      <c r="E1698" s="279">
        <f t="shared" si="68"/>
        <v>8</v>
      </c>
      <c r="F1698" s="281" t="str">
        <f t="shared" si="74"/>
        <v/>
      </c>
      <c r="G1698" s="282"/>
      <c r="H1698" s="280"/>
      <c r="I1698" s="280"/>
      <c r="J1698" s="280"/>
    </row>
    <row r="1699" spans="1:10" ht="14.4" x14ac:dyDescent="0.3">
      <c r="A1699" s="290" t="str">
        <f t="shared" si="73"/>
        <v>8/2004</v>
      </c>
      <c r="B1699" s="279" t="s">
        <v>1822</v>
      </c>
      <c r="C1699" s="294"/>
      <c r="D1699" s="279">
        <f t="shared" si="67"/>
        <v>21</v>
      </c>
      <c r="E1699" s="279">
        <f t="shared" si="68"/>
        <v>8</v>
      </c>
      <c r="F1699" s="281" t="str">
        <f t="shared" si="74"/>
        <v/>
      </c>
      <c r="G1699" s="282"/>
      <c r="H1699" s="280"/>
      <c r="I1699" s="280"/>
      <c r="J1699" s="280"/>
    </row>
    <row r="1700" spans="1:10" ht="14.4" x14ac:dyDescent="0.3">
      <c r="A1700" s="290" t="str">
        <f t="shared" si="73"/>
        <v>8/2004</v>
      </c>
      <c r="B1700" s="279" t="s">
        <v>1823</v>
      </c>
      <c r="C1700" s="294"/>
      <c r="D1700" s="279">
        <f t="shared" si="67"/>
        <v>22</v>
      </c>
      <c r="E1700" s="279">
        <f t="shared" si="68"/>
        <v>8</v>
      </c>
      <c r="F1700" s="281" t="str">
        <f t="shared" si="74"/>
        <v/>
      </c>
      <c r="G1700" s="282"/>
      <c r="H1700" s="280"/>
      <c r="I1700" s="280"/>
      <c r="J1700" s="280"/>
    </row>
    <row r="1701" spans="1:10" ht="14.4" x14ac:dyDescent="0.3">
      <c r="A1701" s="290" t="str">
        <f t="shared" si="73"/>
        <v>8/2004</v>
      </c>
      <c r="B1701" s="279" t="s">
        <v>1824</v>
      </c>
      <c r="C1701" s="294">
        <v>523</v>
      </c>
      <c r="D1701" s="279">
        <f t="shared" si="67"/>
        <v>23</v>
      </c>
      <c r="E1701" s="279">
        <f t="shared" si="68"/>
        <v>8</v>
      </c>
      <c r="F1701" s="281" t="str">
        <f t="shared" si="74"/>
        <v/>
      </c>
      <c r="G1701" s="282"/>
      <c r="H1701" s="280"/>
      <c r="I1701" s="280"/>
      <c r="J1701" s="280"/>
    </row>
    <row r="1702" spans="1:10" ht="14.4" x14ac:dyDescent="0.3">
      <c r="A1702" s="290" t="str">
        <f t="shared" si="73"/>
        <v>8/2004</v>
      </c>
      <c r="B1702" s="279" t="s">
        <v>1825</v>
      </c>
      <c r="C1702" s="294">
        <v>516</v>
      </c>
      <c r="D1702" s="279">
        <f t="shared" si="67"/>
        <v>24</v>
      </c>
      <c r="E1702" s="279">
        <f t="shared" si="68"/>
        <v>8</v>
      </c>
      <c r="F1702" s="281" t="str">
        <f t="shared" si="74"/>
        <v/>
      </c>
      <c r="G1702" s="282"/>
      <c r="H1702" s="280"/>
      <c r="I1702" s="280"/>
      <c r="J1702" s="280"/>
    </row>
    <row r="1703" spans="1:10" ht="14.4" x14ac:dyDescent="0.3">
      <c r="A1703" s="290" t="str">
        <f t="shared" si="73"/>
        <v>8/2004</v>
      </c>
      <c r="B1703" s="279" t="s">
        <v>1826</v>
      </c>
      <c r="C1703" s="294">
        <v>522</v>
      </c>
      <c r="D1703" s="279">
        <f t="shared" si="67"/>
        <v>25</v>
      </c>
      <c r="E1703" s="279">
        <f t="shared" si="68"/>
        <v>8</v>
      </c>
      <c r="F1703" s="281" t="str">
        <f t="shared" si="74"/>
        <v/>
      </c>
      <c r="G1703" s="282"/>
      <c r="H1703" s="280"/>
      <c r="I1703" s="280"/>
      <c r="J1703" s="280"/>
    </row>
    <row r="1704" spans="1:10" ht="14.4" x14ac:dyDescent="0.3">
      <c r="A1704" s="290" t="str">
        <f t="shared" si="73"/>
        <v>8/2004</v>
      </c>
      <c r="B1704" s="279" t="s">
        <v>1827</v>
      </c>
      <c r="C1704" s="294">
        <v>534</v>
      </c>
      <c r="D1704" s="279">
        <f t="shared" si="67"/>
        <v>26</v>
      </c>
      <c r="E1704" s="279">
        <f t="shared" si="68"/>
        <v>8</v>
      </c>
      <c r="F1704" s="281" t="str">
        <f t="shared" si="74"/>
        <v/>
      </c>
      <c r="G1704" s="282"/>
      <c r="H1704" s="280"/>
      <c r="I1704" s="280"/>
      <c r="J1704" s="280"/>
    </row>
    <row r="1705" spans="1:10" ht="14.4" x14ac:dyDescent="0.3">
      <c r="A1705" s="290" t="str">
        <f t="shared" si="73"/>
        <v>8/2004</v>
      </c>
      <c r="B1705" s="279" t="s">
        <v>1828</v>
      </c>
      <c r="C1705" s="294">
        <v>525</v>
      </c>
      <c r="D1705" s="279">
        <f t="shared" si="67"/>
        <v>27</v>
      </c>
      <c r="E1705" s="279">
        <f t="shared" si="68"/>
        <v>8</v>
      </c>
      <c r="F1705" s="281" t="str">
        <f t="shared" si="74"/>
        <v/>
      </c>
      <c r="G1705" s="282"/>
      <c r="H1705" s="280"/>
      <c r="I1705" s="280"/>
      <c r="J1705" s="280"/>
    </row>
    <row r="1706" spans="1:10" ht="14.4" x14ac:dyDescent="0.3">
      <c r="A1706" s="290" t="str">
        <f t="shared" si="73"/>
        <v>8/2004</v>
      </c>
      <c r="B1706" s="279" t="s">
        <v>1829</v>
      </c>
      <c r="C1706" s="294"/>
      <c r="D1706" s="279">
        <f t="shared" si="67"/>
        <v>28</v>
      </c>
      <c r="E1706" s="279">
        <f t="shared" si="68"/>
        <v>8</v>
      </c>
      <c r="F1706" s="281" t="str">
        <f t="shared" si="74"/>
        <v/>
      </c>
      <c r="G1706" s="282"/>
      <c r="H1706" s="280"/>
      <c r="I1706" s="280"/>
      <c r="J1706" s="280"/>
    </row>
    <row r="1707" spans="1:10" ht="14.4" x14ac:dyDescent="0.3">
      <c r="A1707" s="290" t="str">
        <f t="shared" si="73"/>
        <v>8/2004</v>
      </c>
      <c r="B1707" s="279" t="s">
        <v>1830</v>
      </c>
      <c r="C1707" s="294"/>
      <c r="D1707" s="279">
        <f t="shared" si="67"/>
        <v>29</v>
      </c>
      <c r="E1707" s="279">
        <f t="shared" si="68"/>
        <v>8</v>
      </c>
      <c r="F1707" s="281" t="str">
        <f t="shared" si="74"/>
        <v/>
      </c>
      <c r="G1707" s="282"/>
      <c r="H1707" s="280"/>
      <c r="I1707" s="280"/>
      <c r="J1707" s="280"/>
    </row>
    <row r="1708" spans="1:10" ht="14.4" x14ac:dyDescent="0.3">
      <c r="A1708" s="290" t="str">
        <f t="shared" si="73"/>
        <v>8/2004</v>
      </c>
      <c r="B1708" s="279" t="s">
        <v>1831</v>
      </c>
      <c r="C1708" s="294">
        <v>509</v>
      </c>
      <c r="D1708" s="279">
        <f t="shared" si="67"/>
        <v>30</v>
      </c>
      <c r="E1708" s="279">
        <f t="shared" si="68"/>
        <v>8</v>
      </c>
      <c r="F1708" s="281" t="str">
        <f t="shared" si="74"/>
        <v/>
      </c>
      <c r="G1708" s="282"/>
      <c r="H1708" s="280"/>
      <c r="I1708" s="280"/>
      <c r="J1708" s="280"/>
    </row>
    <row r="1709" spans="1:10" ht="14.4" x14ac:dyDescent="0.3">
      <c r="A1709" s="290" t="str">
        <f t="shared" si="73"/>
        <v>8/2004</v>
      </c>
      <c r="B1709" s="279" t="s">
        <v>1832</v>
      </c>
      <c r="C1709" s="294">
        <v>521</v>
      </c>
      <c r="D1709" s="279">
        <f t="shared" si="67"/>
        <v>31</v>
      </c>
      <c r="E1709" s="279">
        <f t="shared" si="68"/>
        <v>8</v>
      </c>
      <c r="F1709" s="281">
        <f t="shared" si="74"/>
        <v>5.21E-2</v>
      </c>
      <c r="G1709" s="282"/>
      <c r="H1709" s="280"/>
      <c r="I1709" s="280"/>
      <c r="J1709" s="280"/>
    </row>
    <row r="1710" spans="1:10" ht="14.4" x14ac:dyDescent="0.3">
      <c r="A1710" s="290" t="str">
        <f t="shared" si="73"/>
        <v>9/2004</v>
      </c>
      <c r="B1710" s="279" t="s">
        <v>1833</v>
      </c>
      <c r="C1710" s="294">
        <v>521</v>
      </c>
      <c r="D1710" s="279">
        <f t="shared" si="67"/>
        <v>1</v>
      </c>
      <c r="E1710" s="279">
        <f t="shared" si="68"/>
        <v>9</v>
      </c>
      <c r="F1710" s="281" t="str">
        <f t="shared" si="74"/>
        <v/>
      </c>
      <c r="G1710" s="282"/>
      <c r="H1710" s="280"/>
      <c r="I1710" s="280"/>
      <c r="J1710" s="280"/>
    </row>
    <row r="1711" spans="1:10" ht="14.4" x14ac:dyDescent="0.3">
      <c r="A1711" s="290" t="str">
        <f t="shared" si="73"/>
        <v>9/2004</v>
      </c>
      <c r="B1711" s="279" t="s">
        <v>1834</v>
      </c>
      <c r="C1711" s="294">
        <v>522</v>
      </c>
      <c r="D1711" s="279">
        <f t="shared" si="67"/>
        <v>2</v>
      </c>
      <c r="E1711" s="279">
        <f t="shared" si="68"/>
        <v>9</v>
      </c>
      <c r="F1711" s="281" t="str">
        <f t="shared" si="74"/>
        <v/>
      </c>
      <c r="G1711" s="282"/>
      <c r="H1711" s="280"/>
      <c r="I1711" s="280"/>
      <c r="J1711" s="280"/>
    </row>
    <row r="1712" spans="1:10" ht="14.4" x14ac:dyDescent="0.3">
      <c r="A1712" s="290" t="str">
        <f t="shared" si="73"/>
        <v>9/2004</v>
      </c>
      <c r="B1712" s="279" t="s">
        <v>1835</v>
      </c>
      <c r="C1712" s="294">
        <v>511</v>
      </c>
      <c r="D1712" s="279">
        <f t="shared" si="67"/>
        <v>3</v>
      </c>
      <c r="E1712" s="279">
        <f t="shared" si="68"/>
        <v>9</v>
      </c>
      <c r="F1712" s="281" t="str">
        <f t="shared" si="74"/>
        <v/>
      </c>
      <c r="G1712" s="282"/>
      <c r="H1712" s="280"/>
      <c r="I1712" s="280"/>
      <c r="J1712" s="280"/>
    </row>
    <row r="1713" spans="1:10" ht="14.4" x14ac:dyDescent="0.3">
      <c r="A1713" s="290" t="str">
        <f t="shared" si="73"/>
        <v>9/2004</v>
      </c>
      <c r="B1713" s="279" t="s">
        <v>1836</v>
      </c>
      <c r="C1713" s="294"/>
      <c r="D1713" s="279">
        <f t="shared" si="67"/>
        <v>4</v>
      </c>
      <c r="E1713" s="279">
        <f t="shared" si="68"/>
        <v>9</v>
      </c>
      <c r="F1713" s="281" t="str">
        <f t="shared" si="74"/>
        <v/>
      </c>
      <c r="G1713" s="282"/>
      <c r="H1713" s="280"/>
      <c r="I1713" s="280"/>
      <c r="J1713" s="280"/>
    </row>
    <row r="1714" spans="1:10" ht="14.4" x14ac:dyDescent="0.3">
      <c r="A1714" s="290" t="str">
        <f t="shared" si="73"/>
        <v>9/2004</v>
      </c>
      <c r="B1714" s="279" t="s">
        <v>1837</v>
      </c>
      <c r="C1714" s="294"/>
      <c r="D1714" s="279">
        <f t="shared" si="67"/>
        <v>5</v>
      </c>
      <c r="E1714" s="279">
        <f t="shared" si="68"/>
        <v>9</v>
      </c>
      <c r="F1714" s="281" t="str">
        <f t="shared" si="74"/>
        <v/>
      </c>
      <c r="G1714" s="282"/>
      <c r="H1714" s="280"/>
      <c r="I1714" s="280"/>
      <c r="J1714" s="280"/>
    </row>
    <row r="1715" spans="1:10" ht="14.4" x14ac:dyDescent="0.3">
      <c r="A1715" s="290" t="str">
        <f t="shared" si="73"/>
        <v>9/2004</v>
      </c>
      <c r="B1715" s="279" t="s">
        <v>1838</v>
      </c>
      <c r="C1715" s="294"/>
      <c r="D1715" s="279">
        <f t="shared" si="67"/>
        <v>6</v>
      </c>
      <c r="E1715" s="279">
        <f t="shared" si="68"/>
        <v>9</v>
      </c>
      <c r="F1715" s="281" t="str">
        <f t="shared" si="74"/>
        <v/>
      </c>
      <c r="G1715" s="282"/>
      <c r="H1715" s="280"/>
      <c r="I1715" s="280"/>
      <c r="J1715" s="280"/>
    </row>
    <row r="1716" spans="1:10" ht="14.4" x14ac:dyDescent="0.3">
      <c r="A1716" s="290" t="str">
        <f t="shared" si="73"/>
        <v>9/2004</v>
      </c>
      <c r="B1716" s="279" t="s">
        <v>1839</v>
      </c>
      <c r="C1716" s="294">
        <v>496</v>
      </c>
      <c r="D1716" s="279">
        <f t="shared" si="67"/>
        <v>7</v>
      </c>
      <c r="E1716" s="279">
        <f t="shared" si="68"/>
        <v>9</v>
      </c>
      <c r="F1716" s="281" t="str">
        <f t="shared" si="74"/>
        <v/>
      </c>
      <c r="G1716" s="282"/>
      <c r="H1716" s="280"/>
      <c r="I1716" s="280"/>
      <c r="J1716" s="280"/>
    </row>
    <row r="1717" spans="1:10" ht="14.4" x14ac:dyDescent="0.3">
      <c r="A1717" s="290" t="str">
        <f t="shared" si="73"/>
        <v>9/2004</v>
      </c>
      <c r="B1717" s="279" t="s">
        <v>1840</v>
      </c>
      <c r="C1717" s="294">
        <v>496</v>
      </c>
      <c r="D1717" s="279">
        <f t="shared" si="67"/>
        <v>8</v>
      </c>
      <c r="E1717" s="279">
        <f t="shared" si="68"/>
        <v>9</v>
      </c>
      <c r="F1717" s="281" t="str">
        <f t="shared" si="74"/>
        <v/>
      </c>
      <c r="G1717" s="282"/>
      <c r="H1717" s="280"/>
      <c r="I1717" s="280"/>
      <c r="J1717" s="280"/>
    </row>
    <row r="1718" spans="1:10" ht="14.4" x14ac:dyDescent="0.3">
      <c r="A1718" s="290" t="str">
        <f t="shared" si="73"/>
        <v>9/2004</v>
      </c>
      <c r="B1718" s="279" t="s">
        <v>1841</v>
      </c>
      <c r="C1718" s="294">
        <v>499</v>
      </c>
      <c r="D1718" s="279">
        <f t="shared" si="67"/>
        <v>9</v>
      </c>
      <c r="E1718" s="279">
        <f t="shared" si="68"/>
        <v>9</v>
      </c>
      <c r="F1718" s="281" t="str">
        <f t="shared" si="74"/>
        <v/>
      </c>
      <c r="G1718" s="282"/>
      <c r="H1718" s="280"/>
      <c r="I1718" s="280"/>
      <c r="J1718" s="280"/>
    </row>
    <row r="1719" spans="1:10" ht="14.4" x14ac:dyDescent="0.3">
      <c r="A1719" s="290" t="str">
        <f t="shared" si="73"/>
        <v>9/2004</v>
      </c>
      <c r="B1719" s="279" t="s">
        <v>1842</v>
      </c>
      <c r="C1719" s="294">
        <v>501</v>
      </c>
      <c r="D1719" s="279">
        <f t="shared" si="67"/>
        <v>10</v>
      </c>
      <c r="E1719" s="279">
        <f t="shared" si="68"/>
        <v>9</v>
      </c>
      <c r="F1719" s="281" t="str">
        <f t="shared" si="74"/>
        <v/>
      </c>
      <c r="G1719" s="282"/>
      <c r="H1719" s="280"/>
      <c r="I1719" s="280"/>
      <c r="J1719" s="280"/>
    </row>
    <row r="1720" spans="1:10" ht="14.4" x14ac:dyDescent="0.3">
      <c r="A1720" s="290" t="str">
        <f t="shared" si="73"/>
        <v>9/2004</v>
      </c>
      <c r="B1720" s="279" t="s">
        <v>1843</v>
      </c>
      <c r="C1720" s="294"/>
      <c r="D1720" s="279">
        <f t="shared" si="67"/>
        <v>11</v>
      </c>
      <c r="E1720" s="279">
        <f t="shared" si="68"/>
        <v>9</v>
      </c>
      <c r="F1720" s="281" t="str">
        <f t="shared" si="74"/>
        <v/>
      </c>
      <c r="G1720" s="282"/>
      <c r="H1720" s="280"/>
      <c r="I1720" s="280"/>
      <c r="J1720" s="280"/>
    </row>
    <row r="1721" spans="1:10" ht="14.4" x14ac:dyDescent="0.3">
      <c r="A1721" s="290" t="str">
        <f t="shared" si="73"/>
        <v>9/2004</v>
      </c>
      <c r="B1721" s="279" t="s">
        <v>1844</v>
      </c>
      <c r="C1721" s="294"/>
      <c r="D1721" s="279">
        <f t="shared" si="67"/>
        <v>12</v>
      </c>
      <c r="E1721" s="279">
        <f t="shared" si="68"/>
        <v>9</v>
      </c>
      <c r="F1721" s="281" t="str">
        <f t="shared" si="74"/>
        <v/>
      </c>
      <c r="G1721" s="282"/>
      <c r="H1721" s="280"/>
      <c r="I1721" s="280"/>
      <c r="J1721" s="280"/>
    </row>
    <row r="1722" spans="1:10" ht="14.4" x14ac:dyDescent="0.3">
      <c r="A1722" s="290" t="str">
        <f t="shared" si="73"/>
        <v>9/2004</v>
      </c>
      <c r="B1722" s="279" t="s">
        <v>1845</v>
      </c>
      <c r="C1722" s="294">
        <v>508</v>
      </c>
      <c r="D1722" s="279">
        <f t="shared" si="67"/>
        <v>13</v>
      </c>
      <c r="E1722" s="279">
        <f t="shared" si="68"/>
        <v>9</v>
      </c>
      <c r="F1722" s="281" t="str">
        <f t="shared" si="74"/>
        <v/>
      </c>
      <c r="G1722" s="282"/>
      <c r="H1722" s="280"/>
      <c r="I1722" s="280"/>
      <c r="J1722" s="280"/>
    </row>
    <row r="1723" spans="1:10" ht="14.4" x14ac:dyDescent="0.3">
      <c r="A1723" s="290" t="str">
        <f t="shared" si="73"/>
        <v>9/2004</v>
      </c>
      <c r="B1723" s="279" t="s">
        <v>1846</v>
      </c>
      <c r="C1723" s="294">
        <v>502</v>
      </c>
      <c r="D1723" s="279">
        <f t="shared" si="67"/>
        <v>14</v>
      </c>
      <c r="E1723" s="279">
        <f t="shared" si="68"/>
        <v>9</v>
      </c>
      <c r="F1723" s="281" t="str">
        <f t="shared" si="74"/>
        <v/>
      </c>
      <c r="G1723" s="282"/>
      <c r="H1723" s="280"/>
      <c r="I1723" s="280"/>
      <c r="J1723" s="280"/>
    </row>
    <row r="1724" spans="1:10" ht="14.4" x14ac:dyDescent="0.3">
      <c r="A1724" s="290" t="str">
        <f t="shared" si="73"/>
        <v>9/2004</v>
      </c>
      <c r="B1724" s="279" t="s">
        <v>1847</v>
      </c>
      <c r="C1724" s="294">
        <v>494</v>
      </c>
      <c r="D1724" s="279">
        <f t="shared" si="67"/>
        <v>15</v>
      </c>
      <c r="E1724" s="279">
        <f t="shared" si="68"/>
        <v>9</v>
      </c>
      <c r="F1724" s="281" t="str">
        <f t="shared" si="74"/>
        <v/>
      </c>
      <c r="G1724" s="282"/>
      <c r="H1724" s="280"/>
      <c r="I1724" s="280"/>
      <c r="J1724" s="280"/>
    </row>
    <row r="1725" spans="1:10" ht="14.4" x14ac:dyDescent="0.3">
      <c r="A1725" s="290" t="str">
        <f t="shared" si="73"/>
        <v>9/2004</v>
      </c>
      <c r="B1725" s="279" t="s">
        <v>1848</v>
      </c>
      <c r="C1725" s="294">
        <v>484</v>
      </c>
      <c r="D1725" s="279">
        <f t="shared" si="67"/>
        <v>16</v>
      </c>
      <c r="E1725" s="279">
        <f t="shared" si="68"/>
        <v>9</v>
      </c>
      <c r="F1725" s="281" t="str">
        <f t="shared" si="74"/>
        <v/>
      </c>
      <c r="G1725" s="282"/>
      <c r="H1725" s="280"/>
      <c r="I1725" s="280"/>
      <c r="J1725" s="280"/>
    </row>
    <row r="1726" spans="1:10" ht="14.4" x14ac:dyDescent="0.3">
      <c r="A1726" s="290" t="str">
        <f t="shared" si="73"/>
        <v>9/2004</v>
      </c>
      <c r="B1726" s="279" t="s">
        <v>1849</v>
      </c>
      <c r="C1726" s="294">
        <v>466</v>
      </c>
      <c r="D1726" s="279">
        <f t="shared" si="67"/>
        <v>17</v>
      </c>
      <c r="E1726" s="279">
        <f t="shared" si="68"/>
        <v>9</v>
      </c>
      <c r="F1726" s="281" t="str">
        <f t="shared" si="74"/>
        <v/>
      </c>
      <c r="G1726" s="282"/>
      <c r="H1726" s="280"/>
      <c r="I1726" s="280"/>
      <c r="J1726" s="280"/>
    </row>
    <row r="1727" spans="1:10" ht="14.4" x14ac:dyDescent="0.3">
      <c r="A1727" s="290" t="str">
        <f t="shared" si="73"/>
        <v>9/2004</v>
      </c>
      <c r="B1727" s="279" t="s">
        <v>1850</v>
      </c>
      <c r="C1727" s="294"/>
      <c r="D1727" s="279">
        <f t="shared" si="67"/>
        <v>18</v>
      </c>
      <c r="E1727" s="279">
        <f t="shared" si="68"/>
        <v>9</v>
      </c>
      <c r="F1727" s="281" t="str">
        <f t="shared" si="74"/>
        <v/>
      </c>
      <c r="G1727" s="282"/>
      <c r="H1727" s="280"/>
      <c r="I1727" s="280"/>
      <c r="J1727" s="280"/>
    </row>
    <row r="1728" spans="1:10" ht="14.4" x14ac:dyDescent="0.3">
      <c r="A1728" s="290" t="str">
        <f t="shared" si="73"/>
        <v>9/2004</v>
      </c>
      <c r="B1728" s="279" t="s">
        <v>1851</v>
      </c>
      <c r="C1728" s="294"/>
      <c r="D1728" s="279">
        <f t="shared" si="67"/>
        <v>19</v>
      </c>
      <c r="E1728" s="279">
        <f t="shared" si="68"/>
        <v>9</v>
      </c>
      <c r="F1728" s="281" t="str">
        <f t="shared" si="74"/>
        <v/>
      </c>
      <c r="G1728" s="282"/>
      <c r="H1728" s="280"/>
      <c r="I1728" s="280"/>
      <c r="J1728" s="280"/>
    </row>
    <row r="1729" spans="1:10" ht="14.4" x14ac:dyDescent="0.3">
      <c r="A1729" s="290" t="str">
        <f t="shared" si="73"/>
        <v>9/2004</v>
      </c>
      <c r="B1729" s="279" t="s">
        <v>1852</v>
      </c>
      <c r="C1729" s="294">
        <v>458</v>
      </c>
      <c r="D1729" s="279">
        <f t="shared" si="67"/>
        <v>20</v>
      </c>
      <c r="E1729" s="279">
        <f t="shared" si="68"/>
        <v>9</v>
      </c>
      <c r="F1729" s="281" t="str">
        <f t="shared" si="74"/>
        <v/>
      </c>
      <c r="G1729" s="282"/>
      <c r="H1729" s="280"/>
      <c r="I1729" s="280"/>
      <c r="J1729" s="280"/>
    </row>
    <row r="1730" spans="1:10" ht="14.4" x14ac:dyDescent="0.3">
      <c r="A1730" s="290" t="str">
        <f t="shared" si="73"/>
        <v>9/2004</v>
      </c>
      <c r="B1730" s="279" t="s">
        <v>1853</v>
      </c>
      <c r="C1730" s="294">
        <v>463</v>
      </c>
      <c r="D1730" s="279">
        <f t="shared" si="67"/>
        <v>21</v>
      </c>
      <c r="E1730" s="279">
        <f t="shared" si="68"/>
        <v>9</v>
      </c>
      <c r="F1730" s="281" t="str">
        <f t="shared" si="74"/>
        <v/>
      </c>
      <c r="G1730" s="282"/>
      <c r="H1730" s="280"/>
      <c r="I1730" s="280"/>
      <c r="J1730" s="280"/>
    </row>
    <row r="1731" spans="1:10" ht="14.4" x14ac:dyDescent="0.3">
      <c r="A1731" s="290" t="str">
        <f t="shared" si="73"/>
        <v>9/2004</v>
      </c>
      <c r="B1731" s="279" t="s">
        <v>1854</v>
      </c>
      <c r="C1731" s="294">
        <v>461</v>
      </c>
      <c r="D1731" s="279">
        <f t="shared" si="67"/>
        <v>22</v>
      </c>
      <c r="E1731" s="279">
        <f t="shared" si="68"/>
        <v>9</v>
      </c>
      <c r="F1731" s="281" t="str">
        <f t="shared" si="74"/>
        <v/>
      </c>
      <c r="G1731" s="282"/>
      <c r="H1731" s="280"/>
      <c r="I1731" s="280"/>
      <c r="J1731" s="280"/>
    </row>
    <row r="1732" spans="1:10" ht="14.4" x14ac:dyDescent="0.3">
      <c r="A1732" s="290" t="str">
        <f t="shared" si="73"/>
        <v>9/2004</v>
      </c>
      <c r="B1732" s="279" t="s">
        <v>1855</v>
      </c>
      <c r="C1732" s="294">
        <v>472</v>
      </c>
      <c r="D1732" s="279">
        <f t="shared" si="67"/>
        <v>23</v>
      </c>
      <c r="E1732" s="279">
        <f t="shared" si="68"/>
        <v>9</v>
      </c>
      <c r="F1732" s="281" t="str">
        <f t="shared" si="74"/>
        <v/>
      </c>
      <c r="G1732" s="282"/>
      <c r="H1732" s="280"/>
      <c r="I1732" s="280"/>
      <c r="J1732" s="280"/>
    </row>
    <row r="1733" spans="1:10" ht="14.4" x14ac:dyDescent="0.3">
      <c r="A1733" s="290" t="str">
        <f t="shared" si="73"/>
        <v>9/2004</v>
      </c>
      <c r="B1733" s="279" t="s">
        <v>1856</v>
      </c>
      <c r="C1733" s="294">
        <v>477</v>
      </c>
      <c r="D1733" s="279">
        <f t="shared" si="67"/>
        <v>24</v>
      </c>
      <c r="E1733" s="279">
        <f t="shared" si="68"/>
        <v>9</v>
      </c>
      <c r="F1733" s="281" t="str">
        <f t="shared" si="74"/>
        <v/>
      </c>
      <c r="G1733" s="282"/>
      <c r="H1733" s="280"/>
      <c r="I1733" s="280"/>
      <c r="J1733" s="280"/>
    </row>
    <row r="1734" spans="1:10" ht="14.4" x14ac:dyDescent="0.3">
      <c r="A1734" s="290" t="str">
        <f t="shared" ref="A1734:A1797" si="75">CONCATENATE(MONTH(B1734),"/",YEAR(B1734))</f>
        <v>9/2004</v>
      </c>
      <c r="B1734" s="279" t="s">
        <v>1857</v>
      </c>
      <c r="C1734" s="294"/>
      <c r="D1734" s="279">
        <f t="shared" si="67"/>
        <v>25</v>
      </c>
      <c r="E1734" s="279">
        <f t="shared" si="68"/>
        <v>9</v>
      </c>
      <c r="F1734" s="281" t="str">
        <f t="shared" si="74"/>
        <v/>
      </c>
      <c r="G1734" s="282"/>
      <c r="H1734" s="280"/>
      <c r="I1734" s="280"/>
      <c r="J1734" s="280"/>
    </row>
    <row r="1735" spans="1:10" ht="14.4" x14ac:dyDescent="0.3">
      <c r="A1735" s="290" t="str">
        <f t="shared" si="75"/>
        <v>9/2004</v>
      </c>
      <c r="B1735" s="279" t="s">
        <v>1858</v>
      </c>
      <c r="C1735" s="294"/>
      <c r="D1735" s="279">
        <f t="shared" si="67"/>
        <v>26</v>
      </c>
      <c r="E1735" s="279">
        <f t="shared" si="68"/>
        <v>9</v>
      </c>
      <c r="F1735" s="281" t="str">
        <f t="shared" si="74"/>
        <v/>
      </c>
      <c r="G1735" s="282"/>
      <c r="H1735" s="280"/>
      <c r="I1735" s="280"/>
      <c r="J1735" s="280"/>
    </row>
    <row r="1736" spans="1:10" ht="14.4" x14ac:dyDescent="0.3">
      <c r="A1736" s="290" t="str">
        <f t="shared" si="75"/>
        <v>9/2004</v>
      </c>
      <c r="B1736" s="279" t="s">
        <v>1859</v>
      </c>
      <c r="C1736" s="294">
        <v>486</v>
      </c>
      <c r="D1736" s="279">
        <f t="shared" si="67"/>
        <v>27</v>
      </c>
      <c r="E1736" s="279">
        <f t="shared" si="68"/>
        <v>9</v>
      </c>
      <c r="F1736" s="281" t="str">
        <f t="shared" si="74"/>
        <v/>
      </c>
      <c r="G1736" s="282"/>
      <c r="H1736" s="280"/>
      <c r="I1736" s="280"/>
      <c r="J1736" s="280"/>
    </row>
    <row r="1737" spans="1:10" ht="14.4" x14ac:dyDescent="0.3">
      <c r="A1737" s="290" t="str">
        <f t="shared" si="75"/>
        <v>9/2004</v>
      </c>
      <c r="B1737" s="279" t="s">
        <v>1860</v>
      </c>
      <c r="C1737" s="294">
        <v>483</v>
      </c>
      <c r="D1737" s="279">
        <f t="shared" si="67"/>
        <v>28</v>
      </c>
      <c r="E1737" s="279">
        <f t="shared" si="68"/>
        <v>9</v>
      </c>
      <c r="F1737" s="281" t="str">
        <f t="shared" si="74"/>
        <v/>
      </c>
      <c r="G1737" s="282"/>
      <c r="H1737" s="280"/>
      <c r="I1737" s="280"/>
      <c r="J1737" s="280"/>
    </row>
    <row r="1738" spans="1:10" ht="14.4" x14ac:dyDescent="0.3">
      <c r="A1738" s="290" t="str">
        <f t="shared" si="75"/>
        <v>9/2004</v>
      </c>
      <c r="B1738" s="279" t="s">
        <v>1861</v>
      </c>
      <c r="C1738" s="294">
        <v>475</v>
      </c>
      <c r="D1738" s="279">
        <f t="shared" si="67"/>
        <v>29</v>
      </c>
      <c r="E1738" s="279">
        <f t="shared" si="68"/>
        <v>9</v>
      </c>
      <c r="F1738" s="281" t="str">
        <f t="shared" si="74"/>
        <v/>
      </c>
      <c r="G1738" s="282"/>
      <c r="H1738" s="280"/>
      <c r="I1738" s="280"/>
      <c r="J1738" s="280"/>
    </row>
    <row r="1739" spans="1:10" ht="14.4" x14ac:dyDescent="0.3">
      <c r="A1739" s="290" t="str">
        <f t="shared" si="75"/>
        <v>9/2004</v>
      </c>
      <c r="B1739" s="279" t="s">
        <v>1862</v>
      </c>
      <c r="C1739" s="294">
        <v>469</v>
      </c>
      <c r="D1739" s="279">
        <f t="shared" si="67"/>
        <v>30</v>
      </c>
      <c r="E1739" s="279">
        <f t="shared" si="68"/>
        <v>9</v>
      </c>
      <c r="F1739" s="281">
        <f t="shared" si="74"/>
        <v>4.6899999999999997E-2</v>
      </c>
      <c r="G1739" s="282"/>
      <c r="H1739" s="280"/>
      <c r="I1739" s="280"/>
      <c r="J1739" s="280"/>
    </row>
    <row r="1740" spans="1:10" ht="14.4" x14ac:dyDescent="0.3">
      <c r="A1740" s="290" t="str">
        <f t="shared" si="75"/>
        <v>10/2004</v>
      </c>
      <c r="B1740" s="279" t="s">
        <v>1863</v>
      </c>
      <c r="C1740" s="294">
        <v>464</v>
      </c>
      <c r="D1740" s="279">
        <f t="shared" si="67"/>
        <v>1</v>
      </c>
      <c r="E1740" s="279">
        <f t="shared" si="68"/>
        <v>10</v>
      </c>
      <c r="F1740" s="281" t="str">
        <f t="shared" si="74"/>
        <v/>
      </c>
      <c r="G1740" s="282"/>
      <c r="H1740" s="280"/>
      <c r="I1740" s="280"/>
      <c r="J1740" s="280"/>
    </row>
    <row r="1741" spans="1:10" ht="14.4" x14ac:dyDescent="0.3">
      <c r="A1741" s="290" t="str">
        <f t="shared" si="75"/>
        <v>10/2004</v>
      </c>
      <c r="B1741" s="279" t="s">
        <v>1864</v>
      </c>
      <c r="C1741" s="294"/>
      <c r="D1741" s="279">
        <f t="shared" si="67"/>
        <v>2</v>
      </c>
      <c r="E1741" s="279">
        <f t="shared" si="68"/>
        <v>10</v>
      </c>
      <c r="F1741" s="281" t="str">
        <f t="shared" ref="F1741:F1804" si="76">IF(D1741=(D1742-1),"",IF(AND(C1741="",C1740="",C1739=""),C1738/10000,(IF(AND(C1741="",C1740=""),C1739/10000,IF(C1741="",C1740/10000,C1741/10000)))))</f>
        <v/>
      </c>
      <c r="G1741" s="282"/>
      <c r="H1741" s="280"/>
      <c r="I1741" s="280"/>
      <c r="J1741" s="280"/>
    </row>
    <row r="1742" spans="1:10" ht="14.4" x14ac:dyDescent="0.3">
      <c r="A1742" s="290" t="str">
        <f t="shared" si="75"/>
        <v>10/2004</v>
      </c>
      <c r="B1742" s="279" t="s">
        <v>1865</v>
      </c>
      <c r="C1742" s="294"/>
      <c r="D1742" s="279">
        <f t="shared" si="67"/>
        <v>3</v>
      </c>
      <c r="E1742" s="279">
        <f t="shared" si="68"/>
        <v>10</v>
      </c>
      <c r="F1742" s="281" t="str">
        <f t="shared" si="76"/>
        <v/>
      </c>
      <c r="G1742" s="282"/>
      <c r="H1742" s="280"/>
      <c r="I1742" s="280"/>
      <c r="J1742" s="280"/>
    </row>
    <row r="1743" spans="1:10" ht="14.4" x14ac:dyDescent="0.3">
      <c r="A1743" s="290" t="str">
        <f t="shared" si="75"/>
        <v>10/2004</v>
      </c>
      <c r="B1743" s="279" t="s">
        <v>1866</v>
      </c>
      <c r="C1743" s="294">
        <v>445</v>
      </c>
      <c r="D1743" s="279">
        <f t="shared" si="67"/>
        <v>4</v>
      </c>
      <c r="E1743" s="279">
        <f t="shared" si="68"/>
        <v>10</v>
      </c>
      <c r="F1743" s="281" t="str">
        <f t="shared" si="76"/>
        <v/>
      </c>
      <c r="G1743" s="282"/>
      <c r="H1743" s="280"/>
      <c r="I1743" s="280"/>
      <c r="J1743" s="280"/>
    </row>
    <row r="1744" spans="1:10" ht="14.4" x14ac:dyDescent="0.3">
      <c r="A1744" s="290" t="str">
        <f t="shared" si="75"/>
        <v>10/2004</v>
      </c>
      <c r="B1744" s="279" t="s">
        <v>1867</v>
      </c>
      <c r="C1744" s="294">
        <v>445</v>
      </c>
      <c r="D1744" s="279">
        <f t="shared" si="67"/>
        <v>5</v>
      </c>
      <c r="E1744" s="279">
        <f t="shared" si="68"/>
        <v>10</v>
      </c>
      <c r="F1744" s="281" t="str">
        <f t="shared" si="76"/>
        <v/>
      </c>
      <c r="G1744" s="282"/>
      <c r="H1744" s="280"/>
      <c r="I1744" s="280"/>
      <c r="J1744" s="280"/>
    </row>
    <row r="1745" spans="1:10" ht="14.4" x14ac:dyDescent="0.3">
      <c r="A1745" s="290" t="str">
        <f t="shared" si="75"/>
        <v>10/2004</v>
      </c>
      <c r="B1745" s="279" t="s">
        <v>1868</v>
      </c>
      <c r="C1745" s="294">
        <v>451</v>
      </c>
      <c r="D1745" s="279">
        <f t="shared" si="67"/>
        <v>6</v>
      </c>
      <c r="E1745" s="279">
        <f t="shared" si="68"/>
        <v>10</v>
      </c>
      <c r="F1745" s="281" t="str">
        <f t="shared" si="76"/>
        <v/>
      </c>
      <c r="G1745" s="282"/>
      <c r="H1745" s="280"/>
      <c r="I1745" s="280"/>
      <c r="J1745" s="280"/>
    </row>
    <row r="1746" spans="1:10" ht="14.4" x14ac:dyDescent="0.3">
      <c r="A1746" s="290" t="str">
        <f t="shared" si="75"/>
        <v>10/2004</v>
      </c>
      <c r="B1746" s="279" t="s">
        <v>1869</v>
      </c>
      <c r="C1746" s="294">
        <v>457</v>
      </c>
      <c r="D1746" s="279">
        <f t="shared" si="67"/>
        <v>7</v>
      </c>
      <c r="E1746" s="279">
        <f t="shared" si="68"/>
        <v>10</v>
      </c>
      <c r="F1746" s="281" t="str">
        <f t="shared" si="76"/>
        <v/>
      </c>
      <c r="G1746" s="282"/>
      <c r="H1746" s="280"/>
      <c r="I1746" s="280"/>
      <c r="J1746" s="280"/>
    </row>
    <row r="1747" spans="1:10" ht="14.4" x14ac:dyDescent="0.3">
      <c r="A1747" s="290" t="str">
        <f t="shared" si="75"/>
        <v>10/2004</v>
      </c>
      <c r="B1747" s="279" t="s">
        <v>1870</v>
      </c>
      <c r="C1747" s="294">
        <v>443</v>
      </c>
      <c r="D1747" s="279">
        <f t="shared" si="67"/>
        <v>8</v>
      </c>
      <c r="E1747" s="279">
        <f t="shared" si="68"/>
        <v>10</v>
      </c>
      <c r="F1747" s="281" t="str">
        <f t="shared" si="76"/>
        <v/>
      </c>
      <c r="G1747" s="282"/>
      <c r="H1747" s="280"/>
      <c r="I1747" s="280"/>
      <c r="J1747" s="280"/>
    </row>
    <row r="1748" spans="1:10" ht="14.4" x14ac:dyDescent="0.3">
      <c r="A1748" s="290" t="str">
        <f t="shared" si="75"/>
        <v>10/2004</v>
      </c>
      <c r="B1748" s="279" t="s">
        <v>1871</v>
      </c>
      <c r="C1748" s="294"/>
      <c r="D1748" s="279">
        <f t="shared" si="67"/>
        <v>9</v>
      </c>
      <c r="E1748" s="279">
        <f t="shared" si="68"/>
        <v>10</v>
      </c>
      <c r="F1748" s="281" t="str">
        <f t="shared" si="76"/>
        <v/>
      </c>
      <c r="G1748" s="282"/>
      <c r="H1748" s="280"/>
      <c r="I1748" s="280"/>
      <c r="J1748" s="280"/>
    </row>
    <row r="1749" spans="1:10" ht="14.4" x14ac:dyDescent="0.3">
      <c r="A1749" s="290" t="str">
        <f t="shared" si="75"/>
        <v>10/2004</v>
      </c>
      <c r="B1749" s="279" t="s">
        <v>1872</v>
      </c>
      <c r="C1749" s="294"/>
      <c r="D1749" s="279">
        <f t="shared" si="67"/>
        <v>10</v>
      </c>
      <c r="E1749" s="279">
        <f t="shared" si="68"/>
        <v>10</v>
      </c>
      <c r="F1749" s="281" t="str">
        <f t="shared" si="76"/>
        <v/>
      </c>
      <c r="G1749" s="282"/>
      <c r="H1749" s="280"/>
      <c r="I1749" s="280"/>
      <c r="J1749" s="280"/>
    </row>
    <row r="1750" spans="1:10" ht="14.4" x14ac:dyDescent="0.3">
      <c r="A1750" s="290" t="str">
        <f t="shared" si="75"/>
        <v>10/2004</v>
      </c>
      <c r="B1750" s="279" t="s">
        <v>1873</v>
      </c>
      <c r="C1750" s="294"/>
      <c r="D1750" s="279">
        <f t="shared" si="67"/>
        <v>11</v>
      </c>
      <c r="E1750" s="279">
        <f t="shared" si="68"/>
        <v>10</v>
      </c>
      <c r="F1750" s="281" t="str">
        <f t="shared" si="76"/>
        <v/>
      </c>
      <c r="G1750" s="282"/>
      <c r="H1750" s="280"/>
      <c r="I1750" s="280"/>
      <c r="J1750" s="280"/>
    </row>
    <row r="1751" spans="1:10" ht="14.4" x14ac:dyDescent="0.3">
      <c r="A1751" s="290" t="str">
        <f t="shared" si="75"/>
        <v>10/2004</v>
      </c>
      <c r="B1751" s="279" t="s">
        <v>1874</v>
      </c>
      <c r="C1751" s="294">
        <v>436</v>
      </c>
      <c r="D1751" s="279">
        <f t="shared" si="67"/>
        <v>12</v>
      </c>
      <c r="E1751" s="279">
        <f t="shared" si="68"/>
        <v>10</v>
      </c>
      <c r="F1751" s="281" t="str">
        <f t="shared" si="76"/>
        <v/>
      </c>
      <c r="G1751" s="282"/>
      <c r="H1751" s="280"/>
      <c r="I1751" s="280"/>
      <c r="J1751" s="280"/>
    </row>
    <row r="1752" spans="1:10" ht="14.4" x14ac:dyDescent="0.3">
      <c r="A1752" s="290" t="str">
        <f t="shared" si="75"/>
        <v>10/2004</v>
      </c>
      <c r="B1752" s="279" t="s">
        <v>1875</v>
      </c>
      <c r="C1752" s="294">
        <v>452</v>
      </c>
      <c r="D1752" s="279">
        <f t="shared" si="67"/>
        <v>13</v>
      </c>
      <c r="E1752" s="279">
        <f t="shared" si="68"/>
        <v>10</v>
      </c>
      <c r="F1752" s="281" t="str">
        <f t="shared" si="76"/>
        <v/>
      </c>
      <c r="G1752" s="282"/>
      <c r="H1752" s="280"/>
      <c r="I1752" s="280"/>
      <c r="J1752" s="280"/>
    </row>
    <row r="1753" spans="1:10" ht="14.4" x14ac:dyDescent="0.3">
      <c r="A1753" s="290" t="str">
        <f t="shared" si="75"/>
        <v>10/2004</v>
      </c>
      <c r="B1753" s="279" t="s">
        <v>1876</v>
      </c>
      <c r="C1753" s="294">
        <v>481</v>
      </c>
      <c r="D1753" s="279">
        <f t="shared" si="67"/>
        <v>14</v>
      </c>
      <c r="E1753" s="279">
        <f t="shared" si="68"/>
        <v>10</v>
      </c>
      <c r="F1753" s="281" t="str">
        <f t="shared" si="76"/>
        <v/>
      </c>
      <c r="G1753" s="282"/>
      <c r="H1753" s="280"/>
      <c r="I1753" s="280"/>
      <c r="J1753" s="280"/>
    </row>
    <row r="1754" spans="1:10" ht="14.4" x14ac:dyDescent="0.3">
      <c r="A1754" s="290" t="str">
        <f t="shared" si="75"/>
        <v>10/2004</v>
      </c>
      <c r="B1754" s="279" t="s">
        <v>1877</v>
      </c>
      <c r="C1754" s="294">
        <v>464</v>
      </c>
      <c r="D1754" s="279">
        <f t="shared" si="67"/>
        <v>15</v>
      </c>
      <c r="E1754" s="279">
        <f t="shared" si="68"/>
        <v>10</v>
      </c>
      <c r="F1754" s="281" t="str">
        <f t="shared" si="76"/>
        <v/>
      </c>
      <c r="G1754" s="282"/>
      <c r="H1754" s="280"/>
      <c r="I1754" s="280"/>
      <c r="J1754" s="280"/>
    </row>
    <row r="1755" spans="1:10" ht="14.4" x14ac:dyDescent="0.3">
      <c r="A1755" s="290" t="str">
        <f t="shared" si="75"/>
        <v>10/2004</v>
      </c>
      <c r="B1755" s="279" t="s">
        <v>1878</v>
      </c>
      <c r="C1755" s="294"/>
      <c r="D1755" s="279">
        <f t="shared" si="67"/>
        <v>16</v>
      </c>
      <c r="E1755" s="279">
        <f t="shared" si="68"/>
        <v>10</v>
      </c>
      <c r="F1755" s="281" t="str">
        <f t="shared" si="76"/>
        <v/>
      </c>
      <c r="G1755" s="282"/>
      <c r="H1755" s="280"/>
      <c r="I1755" s="280"/>
      <c r="J1755" s="280"/>
    </row>
    <row r="1756" spans="1:10" ht="14.4" x14ac:dyDescent="0.3">
      <c r="A1756" s="290" t="str">
        <f t="shared" si="75"/>
        <v>10/2004</v>
      </c>
      <c r="B1756" s="279" t="s">
        <v>1879</v>
      </c>
      <c r="C1756" s="294"/>
      <c r="D1756" s="279">
        <f t="shared" si="67"/>
        <v>17</v>
      </c>
      <c r="E1756" s="279">
        <f t="shared" si="68"/>
        <v>10</v>
      </c>
      <c r="F1756" s="281" t="str">
        <f t="shared" si="76"/>
        <v/>
      </c>
      <c r="G1756" s="282"/>
      <c r="H1756" s="280"/>
      <c r="I1756" s="280"/>
      <c r="J1756" s="280"/>
    </row>
    <row r="1757" spans="1:10" ht="14.4" x14ac:dyDescent="0.3">
      <c r="A1757" s="290" t="str">
        <f t="shared" si="75"/>
        <v>10/2004</v>
      </c>
      <c r="B1757" s="279" t="s">
        <v>1880</v>
      </c>
      <c r="C1757" s="294">
        <v>466</v>
      </c>
      <c r="D1757" s="279">
        <f t="shared" si="67"/>
        <v>18</v>
      </c>
      <c r="E1757" s="279">
        <f t="shared" si="68"/>
        <v>10</v>
      </c>
      <c r="F1757" s="281" t="str">
        <f t="shared" si="76"/>
        <v/>
      </c>
      <c r="G1757" s="282"/>
      <c r="H1757" s="280"/>
      <c r="I1757" s="280"/>
      <c r="J1757" s="280"/>
    </row>
    <row r="1758" spans="1:10" ht="14.4" x14ac:dyDescent="0.3">
      <c r="A1758" s="290" t="str">
        <f t="shared" si="75"/>
        <v>10/2004</v>
      </c>
      <c r="B1758" s="279" t="s">
        <v>1881</v>
      </c>
      <c r="C1758" s="294">
        <v>484</v>
      </c>
      <c r="D1758" s="279">
        <f t="shared" si="67"/>
        <v>19</v>
      </c>
      <c r="E1758" s="279">
        <f t="shared" si="68"/>
        <v>10</v>
      </c>
      <c r="F1758" s="281" t="str">
        <f t="shared" si="76"/>
        <v/>
      </c>
      <c r="G1758" s="282"/>
      <c r="H1758" s="280"/>
      <c r="I1758" s="280"/>
      <c r="J1758" s="280"/>
    </row>
    <row r="1759" spans="1:10" ht="14.4" x14ac:dyDescent="0.3">
      <c r="A1759" s="290" t="str">
        <f t="shared" si="75"/>
        <v>10/2004</v>
      </c>
      <c r="B1759" s="279" t="s">
        <v>1882</v>
      </c>
      <c r="C1759" s="294">
        <v>489</v>
      </c>
      <c r="D1759" s="279">
        <f t="shared" si="67"/>
        <v>20</v>
      </c>
      <c r="E1759" s="279">
        <f t="shared" si="68"/>
        <v>10</v>
      </c>
      <c r="F1759" s="281" t="str">
        <f t="shared" si="76"/>
        <v/>
      </c>
      <c r="G1759" s="282"/>
      <c r="H1759" s="280"/>
      <c r="I1759" s="280"/>
      <c r="J1759" s="280"/>
    </row>
    <row r="1760" spans="1:10" ht="14.4" x14ac:dyDescent="0.3">
      <c r="A1760" s="290" t="str">
        <f t="shared" si="75"/>
        <v>10/2004</v>
      </c>
      <c r="B1760" s="279" t="s">
        <v>1883</v>
      </c>
      <c r="C1760" s="294">
        <v>486</v>
      </c>
      <c r="D1760" s="279">
        <f t="shared" si="67"/>
        <v>21</v>
      </c>
      <c r="E1760" s="279">
        <f t="shared" si="68"/>
        <v>10</v>
      </c>
      <c r="F1760" s="281" t="str">
        <f t="shared" si="76"/>
        <v/>
      </c>
      <c r="G1760" s="282"/>
      <c r="H1760" s="280"/>
      <c r="I1760" s="280"/>
      <c r="J1760" s="280"/>
    </row>
    <row r="1761" spans="1:10" ht="14.4" x14ac:dyDescent="0.3">
      <c r="A1761" s="290" t="str">
        <f t="shared" si="75"/>
        <v>10/2004</v>
      </c>
      <c r="B1761" s="279" t="s">
        <v>1884</v>
      </c>
      <c r="C1761" s="294">
        <v>490</v>
      </c>
      <c r="D1761" s="279">
        <f t="shared" si="67"/>
        <v>22</v>
      </c>
      <c r="E1761" s="279">
        <f t="shared" si="68"/>
        <v>10</v>
      </c>
      <c r="F1761" s="281" t="str">
        <f t="shared" si="76"/>
        <v/>
      </c>
      <c r="G1761" s="282"/>
      <c r="H1761" s="280"/>
      <c r="I1761" s="280"/>
      <c r="J1761" s="280"/>
    </row>
    <row r="1762" spans="1:10" ht="14.4" x14ac:dyDescent="0.3">
      <c r="A1762" s="290" t="str">
        <f t="shared" si="75"/>
        <v>10/2004</v>
      </c>
      <c r="B1762" s="279" t="s">
        <v>1885</v>
      </c>
      <c r="C1762" s="294"/>
      <c r="D1762" s="279">
        <f t="shared" si="67"/>
        <v>23</v>
      </c>
      <c r="E1762" s="279">
        <f t="shared" si="68"/>
        <v>10</v>
      </c>
      <c r="F1762" s="281" t="str">
        <f t="shared" si="76"/>
        <v/>
      </c>
      <c r="G1762" s="282"/>
      <c r="H1762" s="280"/>
      <c r="I1762" s="280"/>
      <c r="J1762" s="280"/>
    </row>
    <row r="1763" spans="1:10" ht="14.4" x14ac:dyDescent="0.3">
      <c r="A1763" s="290" t="str">
        <f t="shared" si="75"/>
        <v>10/2004</v>
      </c>
      <c r="B1763" s="279" t="s">
        <v>1886</v>
      </c>
      <c r="C1763" s="294"/>
      <c r="D1763" s="279">
        <f t="shared" si="67"/>
        <v>24</v>
      </c>
      <c r="E1763" s="279">
        <f t="shared" si="68"/>
        <v>10</v>
      </c>
      <c r="F1763" s="281" t="str">
        <f t="shared" si="76"/>
        <v/>
      </c>
      <c r="G1763" s="282"/>
      <c r="H1763" s="280"/>
      <c r="I1763" s="280"/>
      <c r="J1763" s="280"/>
    </row>
    <row r="1764" spans="1:10" ht="14.4" x14ac:dyDescent="0.3">
      <c r="A1764" s="290" t="str">
        <f t="shared" si="75"/>
        <v>10/2004</v>
      </c>
      <c r="B1764" s="279" t="s">
        <v>1887</v>
      </c>
      <c r="C1764" s="294">
        <v>510</v>
      </c>
      <c r="D1764" s="279">
        <f t="shared" si="67"/>
        <v>25</v>
      </c>
      <c r="E1764" s="279">
        <f t="shared" si="68"/>
        <v>10</v>
      </c>
      <c r="F1764" s="281" t="str">
        <f t="shared" si="76"/>
        <v/>
      </c>
      <c r="G1764" s="282"/>
      <c r="H1764" s="280"/>
      <c r="I1764" s="280"/>
      <c r="J1764" s="280"/>
    </row>
    <row r="1765" spans="1:10" ht="14.4" x14ac:dyDescent="0.3">
      <c r="A1765" s="290" t="str">
        <f t="shared" si="75"/>
        <v>10/2004</v>
      </c>
      <c r="B1765" s="279" t="s">
        <v>1888</v>
      </c>
      <c r="C1765" s="294">
        <v>504</v>
      </c>
      <c r="D1765" s="279">
        <f t="shared" si="67"/>
        <v>26</v>
      </c>
      <c r="E1765" s="279">
        <f t="shared" si="68"/>
        <v>10</v>
      </c>
      <c r="F1765" s="281" t="str">
        <f t="shared" si="76"/>
        <v/>
      </c>
      <c r="G1765" s="282"/>
      <c r="H1765" s="280"/>
      <c r="I1765" s="280"/>
      <c r="J1765" s="280"/>
    </row>
    <row r="1766" spans="1:10" ht="14.4" x14ac:dyDescent="0.3">
      <c r="A1766" s="290" t="str">
        <f t="shared" si="75"/>
        <v>10/2004</v>
      </c>
      <c r="B1766" s="279" t="s">
        <v>1889</v>
      </c>
      <c r="C1766" s="294">
        <v>481</v>
      </c>
      <c r="D1766" s="279">
        <f t="shared" si="67"/>
        <v>27</v>
      </c>
      <c r="E1766" s="279">
        <f t="shared" si="68"/>
        <v>10</v>
      </c>
      <c r="F1766" s="281" t="str">
        <f t="shared" si="76"/>
        <v/>
      </c>
      <c r="G1766" s="282"/>
      <c r="H1766" s="280"/>
      <c r="I1766" s="280"/>
      <c r="J1766" s="280"/>
    </row>
    <row r="1767" spans="1:10" ht="14.4" x14ac:dyDescent="0.3">
      <c r="A1767" s="290" t="str">
        <f t="shared" si="75"/>
        <v>10/2004</v>
      </c>
      <c r="B1767" s="279" t="s">
        <v>1890</v>
      </c>
      <c r="C1767" s="294">
        <v>483</v>
      </c>
      <c r="D1767" s="279">
        <f t="shared" si="67"/>
        <v>28</v>
      </c>
      <c r="E1767" s="279">
        <f t="shared" si="68"/>
        <v>10</v>
      </c>
      <c r="F1767" s="281" t="str">
        <f t="shared" si="76"/>
        <v/>
      </c>
      <c r="G1767" s="282"/>
      <c r="H1767" s="280"/>
      <c r="I1767" s="280"/>
      <c r="J1767" s="280"/>
    </row>
    <row r="1768" spans="1:10" ht="14.4" x14ac:dyDescent="0.3">
      <c r="A1768" s="290" t="str">
        <f t="shared" si="75"/>
        <v>10/2004</v>
      </c>
      <c r="B1768" s="279" t="s">
        <v>1891</v>
      </c>
      <c r="C1768" s="294">
        <v>473</v>
      </c>
      <c r="D1768" s="279">
        <f t="shared" si="67"/>
        <v>29</v>
      </c>
      <c r="E1768" s="279">
        <f t="shared" si="68"/>
        <v>10</v>
      </c>
      <c r="F1768" s="281" t="str">
        <f t="shared" si="76"/>
        <v/>
      </c>
      <c r="G1768" s="282"/>
      <c r="H1768" s="280"/>
      <c r="I1768" s="280"/>
      <c r="J1768" s="280"/>
    </row>
    <row r="1769" spans="1:10" ht="14.4" x14ac:dyDescent="0.3">
      <c r="A1769" s="290" t="str">
        <f t="shared" si="75"/>
        <v>10/2004</v>
      </c>
      <c r="B1769" s="279" t="s">
        <v>1892</v>
      </c>
      <c r="C1769" s="294"/>
      <c r="D1769" s="279">
        <f t="shared" si="67"/>
        <v>30</v>
      </c>
      <c r="E1769" s="279">
        <f t="shared" si="68"/>
        <v>10</v>
      </c>
      <c r="F1769" s="281" t="str">
        <f t="shared" si="76"/>
        <v/>
      </c>
      <c r="G1769" s="282"/>
      <c r="H1769" s="280"/>
      <c r="I1769" s="280"/>
      <c r="J1769" s="280"/>
    </row>
    <row r="1770" spans="1:10" ht="14.4" x14ac:dyDescent="0.3">
      <c r="A1770" s="290" t="str">
        <f t="shared" si="75"/>
        <v>10/2004</v>
      </c>
      <c r="B1770" s="279" t="s">
        <v>1893</v>
      </c>
      <c r="C1770" s="294"/>
      <c r="D1770" s="279">
        <f t="shared" si="67"/>
        <v>31</v>
      </c>
      <c r="E1770" s="279">
        <f t="shared" si="68"/>
        <v>10</v>
      </c>
      <c r="F1770" s="281">
        <f t="shared" si="76"/>
        <v>4.7300000000000002E-2</v>
      </c>
      <c r="G1770" s="282"/>
      <c r="H1770" s="280"/>
      <c r="I1770" s="280"/>
      <c r="J1770" s="280"/>
    </row>
    <row r="1771" spans="1:10" ht="14.4" x14ac:dyDescent="0.3">
      <c r="A1771" s="290" t="str">
        <f t="shared" si="75"/>
        <v>11/2004</v>
      </c>
      <c r="B1771" s="279" t="s">
        <v>1894</v>
      </c>
      <c r="C1771" s="294">
        <v>462</v>
      </c>
      <c r="D1771" s="279">
        <f t="shared" si="67"/>
        <v>1</v>
      </c>
      <c r="E1771" s="279">
        <f t="shared" si="68"/>
        <v>11</v>
      </c>
      <c r="F1771" s="281" t="str">
        <f t="shared" si="76"/>
        <v/>
      </c>
      <c r="G1771" s="282"/>
      <c r="H1771" s="280"/>
      <c r="I1771" s="280"/>
      <c r="J1771" s="280"/>
    </row>
    <row r="1772" spans="1:10" ht="14.4" x14ac:dyDescent="0.3">
      <c r="A1772" s="290" t="str">
        <f t="shared" si="75"/>
        <v>11/2004</v>
      </c>
      <c r="B1772" s="279" t="s">
        <v>1895</v>
      </c>
      <c r="C1772" s="294">
        <v>453</v>
      </c>
      <c r="D1772" s="279">
        <f t="shared" si="67"/>
        <v>2</v>
      </c>
      <c r="E1772" s="279">
        <f t="shared" si="68"/>
        <v>11</v>
      </c>
      <c r="F1772" s="281" t="str">
        <f t="shared" si="76"/>
        <v/>
      </c>
      <c r="G1772" s="282"/>
      <c r="H1772" s="280"/>
      <c r="I1772" s="280"/>
      <c r="J1772" s="280"/>
    </row>
    <row r="1773" spans="1:10" ht="14.4" x14ac:dyDescent="0.3">
      <c r="A1773" s="290" t="str">
        <f t="shared" si="75"/>
        <v>11/2004</v>
      </c>
      <c r="B1773" s="279" t="s">
        <v>1896</v>
      </c>
      <c r="C1773" s="294">
        <v>457</v>
      </c>
      <c r="D1773" s="279">
        <f t="shared" si="67"/>
        <v>3</v>
      </c>
      <c r="E1773" s="279">
        <f t="shared" si="68"/>
        <v>11</v>
      </c>
      <c r="F1773" s="281" t="str">
        <f t="shared" si="76"/>
        <v/>
      </c>
      <c r="G1773" s="282"/>
      <c r="H1773" s="280"/>
      <c r="I1773" s="280"/>
      <c r="J1773" s="280"/>
    </row>
    <row r="1774" spans="1:10" ht="14.4" x14ac:dyDescent="0.3">
      <c r="A1774" s="290" t="str">
        <f t="shared" si="75"/>
        <v>11/2004</v>
      </c>
      <c r="B1774" s="279" t="s">
        <v>1897</v>
      </c>
      <c r="C1774" s="294">
        <v>448</v>
      </c>
      <c r="D1774" s="279">
        <f t="shared" si="67"/>
        <v>4</v>
      </c>
      <c r="E1774" s="279">
        <f t="shared" si="68"/>
        <v>11</v>
      </c>
      <c r="F1774" s="281" t="str">
        <f t="shared" si="76"/>
        <v/>
      </c>
      <c r="G1774" s="282"/>
      <c r="H1774" s="280"/>
      <c r="I1774" s="280"/>
      <c r="J1774" s="280"/>
    </row>
    <row r="1775" spans="1:10" ht="14.4" x14ac:dyDescent="0.3">
      <c r="A1775" s="290" t="str">
        <f t="shared" si="75"/>
        <v>11/2004</v>
      </c>
      <c r="B1775" s="279" t="s">
        <v>1898</v>
      </c>
      <c r="C1775" s="294">
        <v>455</v>
      </c>
      <c r="D1775" s="279">
        <f t="shared" si="67"/>
        <v>5</v>
      </c>
      <c r="E1775" s="279">
        <f t="shared" si="68"/>
        <v>11</v>
      </c>
      <c r="F1775" s="281" t="str">
        <f t="shared" si="76"/>
        <v/>
      </c>
      <c r="G1775" s="282"/>
      <c r="H1775" s="280"/>
      <c r="I1775" s="280"/>
      <c r="J1775" s="280"/>
    </row>
    <row r="1776" spans="1:10" ht="14.4" x14ac:dyDescent="0.3">
      <c r="A1776" s="290" t="str">
        <f t="shared" si="75"/>
        <v>11/2004</v>
      </c>
      <c r="B1776" s="279" t="s">
        <v>1899</v>
      </c>
      <c r="C1776" s="294"/>
      <c r="D1776" s="279">
        <f t="shared" si="67"/>
        <v>6</v>
      </c>
      <c r="E1776" s="279">
        <f t="shared" si="68"/>
        <v>11</v>
      </c>
      <c r="F1776" s="281" t="str">
        <f t="shared" si="76"/>
        <v/>
      </c>
      <c r="G1776" s="282"/>
      <c r="H1776" s="280"/>
      <c r="I1776" s="280"/>
      <c r="J1776" s="280"/>
    </row>
    <row r="1777" spans="1:10" ht="14.4" x14ac:dyDescent="0.3">
      <c r="A1777" s="290" t="str">
        <f t="shared" si="75"/>
        <v>11/2004</v>
      </c>
      <c r="B1777" s="279" t="s">
        <v>1900</v>
      </c>
      <c r="C1777" s="294"/>
      <c r="D1777" s="279">
        <f t="shared" si="67"/>
        <v>7</v>
      </c>
      <c r="E1777" s="279">
        <f t="shared" si="68"/>
        <v>11</v>
      </c>
      <c r="F1777" s="281" t="str">
        <f t="shared" si="76"/>
        <v/>
      </c>
      <c r="G1777" s="282"/>
      <c r="H1777" s="280"/>
      <c r="I1777" s="280"/>
      <c r="J1777" s="280"/>
    </row>
    <row r="1778" spans="1:10" ht="14.4" x14ac:dyDescent="0.3">
      <c r="A1778" s="290" t="str">
        <f t="shared" si="75"/>
        <v>11/2004</v>
      </c>
      <c r="B1778" s="279" t="s">
        <v>1901</v>
      </c>
      <c r="C1778" s="294">
        <v>459</v>
      </c>
      <c r="D1778" s="279">
        <f t="shared" si="67"/>
        <v>8</v>
      </c>
      <c r="E1778" s="279">
        <f t="shared" si="68"/>
        <v>11</v>
      </c>
      <c r="F1778" s="281" t="str">
        <f t="shared" si="76"/>
        <v/>
      </c>
      <c r="G1778" s="282"/>
      <c r="H1778" s="280"/>
      <c r="I1778" s="280"/>
      <c r="J1778" s="280"/>
    </row>
    <row r="1779" spans="1:10" ht="14.4" x14ac:dyDescent="0.3">
      <c r="A1779" s="290" t="str">
        <f t="shared" si="75"/>
        <v>11/2004</v>
      </c>
      <c r="B1779" s="279" t="s">
        <v>1902</v>
      </c>
      <c r="C1779" s="294">
        <v>462</v>
      </c>
      <c r="D1779" s="279">
        <f t="shared" si="67"/>
        <v>9</v>
      </c>
      <c r="E1779" s="279">
        <f t="shared" si="68"/>
        <v>11</v>
      </c>
      <c r="F1779" s="281" t="str">
        <f t="shared" si="76"/>
        <v/>
      </c>
      <c r="G1779" s="282"/>
      <c r="H1779" s="280"/>
      <c r="I1779" s="280"/>
      <c r="J1779" s="280"/>
    </row>
    <row r="1780" spans="1:10" ht="14.4" x14ac:dyDescent="0.3">
      <c r="A1780" s="290" t="str">
        <f t="shared" si="75"/>
        <v>11/2004</v>
      </c>
      <c r="B1780" s="279" t="s">
        <v>1903</v>
      </c>
      <c r="C1780" s="294">
        <v>456</v>
      </c>
      <c r="D1780" s="279">
        <f t="shared" si="67"/>
        <v>10</v>
      </c>
      <c r="E1780" s="279">
        <f t="shared" si="68"/>
        <v>11</v>
      </c>
      <c r="F1780" s="281" t="str">
        <f t="shared" si="76"/>
        <v/>
      </c>
      <c r="G1780" s="282"/>
      <c r="H1780" s="280"/>
      <c r="I1780" s="280"/>
      <c r="J1780" s="280"/>
    </row>
    <row r="1781" spans="1:10" ht="14.4" x14ac:dyDescent="0.3">
      <c r="A1781" s="290" t="str">
        <f t="shared" si="75"/>
        <v>11/2004</v>
      </c>
      <c r="B1781" s="279" t="s">
        <v>1904</v>
      </c>
      <c r="C1781" s="294"/>
      <c r="D1781" s="279">
        <f t="shared" si="67"/>
        <v>11</v>
      </c>
      <c r="E1781" s="279">
        <f t="shared" si="68"/>
        <v>11</v>
      </c>
      <c r="F1781" s="281" t="str">
        <f t="shared" si="76"/>
        <v/>
      </c>
      <c r="G1781" s="282"/>
      <c r="H1781" s="280"/>
      <c r="I1781" s="280"/>
      <c r="J1781" s="280"/>
    </row>
    <row r="1782" spans="1:10" ht="14.4" x14ac:dyDescent="0.3">
      <c r="A1782" s="290" t="str">
        <f t="shared" si="75"/>
        <v>11/2004</v>
      </c>
      <c r="B1782" s="279" t="s">
        <v>1905</v>
      </c>
      <c r="C1782" s="294">
        <v>441</v>
      </c>
      <c r="D1782" s="279">
        <f t="shared" si="67"/>
        <v>12</v>
      </c>
      <c r="E1782" s="279">
        <f t="shared" si="68"/>
        <v>11</v>
      </c>
      <c r="F1782" s="281" t="str">
        <f t="shared" si="76"/>
        <v/>
      </c>
      <c r="G1782" s="282"/>
      <c r="H1782" s="280"/>
      <c r="I1782" s="280"/>
      <c r="J1782" s="280"/>
    </row>
    <row r="1783" spans="1:10" ht="14.4" x14ac:dyDescent="0.3">
      <c r="A1783" s="290" t="str">
        <f t="shared" si="75"/>
        <v>11/2004</v>
      </c>
      <c r="B1783" s="279" t="s">
        <v>1906</v>
      </c>
      <c r="C1783" s="294"/>
      <c r="D1783" s="279">
        <f t="shared" si="67"/>
        <v>13</v>
      </c>
      <c r="E1783" s="279">
        <f t="shared" si="68"/>
        <v>11</v>
      </c>
      <c r="F1783" s="281" t="str">
        <f t="shared" si="76"/>
        <v/>
      </c>
      <c r="G1783" s="282"/>
      <c r="H1783" s="280"/>
      <c r="I1783" s="280"/>
      <c r="J1783" s="280"/>
    </row>
    <row r="1784" spans="1:10" ht="14.4" x14ac:dyDescent="0.3">
      <c r="A1784" s="290" t="str">
        <f t="shared" si="75"/>
        <v>11/2004</v>
      </c>
      <c r="B1784" s="279" t="s">
        <v>1907</v>
      </c>
      <c r="C1784" s="294"/>
      <c r="D1784" s="279">
        <f t="shared" si="67"/>
        <v>14</v>
      </c>
      <c r="E1784" s="279">
        <f t="shared" si="68"/>
        <v>11</v>
      </c>
      <c r="F1784" s="281" t="str">
        <f t="shared" si="76"/>
        <v/>
      </c>
      <c r="G1784" s="282"/>
      <c r="H1784" s="280"/>
      <c r="I1784" s="280"/>
      <c r="J1784" s="280"/>
    </row>
    <row r="1785" spans="1:10" ht="14.4" x14ac:dyDescent="0.3">
      <c r="A1785" s="290" t="str">
        <f t="shared" si="75"/>
        <v>11/2004</v>
      </c>
      <c r="B1785" s="279" t="s">
        <v>1908</v>
      </c>
      <c r="C1785" s="294">
        <v>436</v>
      </c>
      <c r="D1785" s="279">
        <f t="shared" si="67"/>
        <v>15</v>
      </c>
      <c r="E1785" s="279">
        <f t="shared" si="68"/>
        <v>11</v>
      </c>
      <c r="F1785" s="281" t="str">
        <f t="shared" si="76"/>
        <v/>
      </c>
      <c r="G1785" s="282"/>
      <c r="H1785" s="280"/>
      <c r="I1785" s="280"/>
      <c r="J1785" s="280"/>
    </row>
    <row r="1786" spans="1:10" ht="14.4" x14ac:dyDescent="0.3">
      <c r="A1786" s="290" t="str">
        <f t="shared" si="75"/>
        <v>11/2004</v>
      </c>
      <c r="B1786" s="279" t="s">
        <v>1909</v>
      </c>
      <c r="C1786" s="294">
        <v>438</v>
      </c>
      <c r="D1786" s="279">
        <f t="shared" si="67"/>
        <v>16</v>
      </c>
      <c r="E1786" s="279">
        <f t="shared" si="68"/>
        <v>11</v>
      </c>
      <c r="F1786" s="281" t="str">
        <f t="shared" si="76"/>
        <v/>
      </c>
      <c r="G1786" s="282"/>
      <c r="H1786" s="280"/>
      <c r="I1786" s="280"/>
      <c r="J1786" s="280"/>
    </row>
    <row r="1787" spans="1:10" ht="14.4" x14ac:dyDescent="0.3">
      <c r="A1787" s="290" t="str">
        <f t="shared" si="75"/>
        <v>11/2004</v>
      </c>
      <c r="B1787" s="279" t="s">
        <v>1910</v>
      </c>
      <c r="C1787" s="294">
        <v>430</v>
      </c>
      <c r="D1787" s="279">
        <f t="shared" si="67"/>
        <v>17</v>
      </c>
      <c r="E1787" s="279">
        <f t="shared" si="68"/>
        <v>11</v>
      </c>
      <c r="F1787" s="281" t="str">
        <f t="shared" si="76"/>
        <v/>
      </c>
      <c r="G1787" s="282"/>
      <c r="H1787" s="280"/>
      <c r="I1787" s="280"/>
      <c r="J1787" s="280"/>
    </row>
    <row r="1788" spans="1:10" ht="14.4" x14ac:dyDescent="0.3">
      <c r="A1788" s="290" t="str">
        <f t="shared" si="75"/>
        <v>11/2004</v>
      </c>
      <c r="B1788" s="279" t="s">
        <v>1911</v>
      </c>
      <c r="C1788" s="294">
        <v>431</v>
      </c>
      <c r="D1788" s="279">
        <f t="shared" si="67"/>
        <v>18</v>
      </c>
      <c r="E1788" s="279">
        <f t="shared" si="68"/>
        <v>11</v>
      </c>
      <c r="F1788" s="281" t="str">
        <f t="shared" si="76"/>
        <v/>
      </c>
      <c r="G1788" s="282"/>
      <c r="H1788" s="280"/>
      <c r="I1788" s="280"/>
      <c r="J1788" s="280"/>
    </row>
    <row r="1789" spans="1:10" ht="14.4" x14ac:dyDescent="0.3">
      <c r="A1789" s="290" t="str">
        <f t="shared" si="75"/>
        <v>11/2004</v>
      </c>
      <c r="B1789" s="279" t="s">
        <v>1912</v>
      </c>
      <c r="C1789" s="294">
        <v>433</v>
      </c>
      <c r="D1789" s="279">
        <f t="shared" si="67"/>
        <v>19</v>
      </c>
      <c r="E1789" s="279">
        <f t="shared" si="68"/>
        <v>11</v>
      </c>
      <c r="F1789" s="281" t="str">
        <f t="shared" si="76"/>
        <v/>
      </c>
      <c r="G1789" s="282"/>
      <c r="H1789" s="280"/>
      <c r="I1789" s="280"/>
      <c r="J1789" s="280"/>
    </row>
    <row r="1790" spans="1:10" ht="14.4" x14ac:dyDescent="0.3">
      <c r="A1790" s="290" t="str">
        <f t="shared" si="75"/>
        <v>11/2004</v>
      </c>
      <c r="B1790" s="279" t="s">
        <v>1913</v>
      </c>
      <c r="C1790" s="294"/>
      <c r="D1790" s="279">
        <f t="shared" ref="D1790:D2044" si="77">DAY(B1790)</f>
        <v>20</v>
      </c>
      <c r="E1790" s="279">
        <f t="shared" ref="E1790:E2044" si="78">MONTH(B1790)</f>
        <v>11</v>
      </c>
      <c r="F1790" s="281" t="str">
        <f t="shared" si="76"/>
        <v/>
      </c>
      <c r="G1790" s="282"/>
      <c r="H1790" s="280"/>
      <c r="I1790" s="280"/>
      <c r="J1790" s="280"/>
    </row>
    <row r="1791" spans="1:10" ht="14.4" x14ac:dyDescent="0.3">
      <c r="A1791" s="290" t="str">
        <f t="shared" si="75"/>
        <v>11/2004</v>
      </c>
      <c r="B1791" s="279" t="s">
        <v>1914</v>
      </c>
      <c r="C1791" s="294"/>
      <c r="D1791" s="279">
        <f t="shared" si="77"/>
        <v>21</v>
      </c>
      <c r="E1791" s="279">
        <f t="shared" si="78"/>
        <v>11</v>
      </c>
      <c r="F1791" s="281" t="str">
        <f t="shared" si="76"/>
        <v/>
      </c>
      <c r="G1791" s="282"/>
      <c r="H1791" s="280"/>
      <c r="I1791" s="280"/>
      <c r="J1791" s="280"/>
    </row>
    <row r="1792" spans="1:10" ht="14.4" x14ac:dyDescent="0.3">
      <c r="A1792" s="290" t="str">
        <f t="shared" si="75"/>
        <v>11/2004</v>
      </c>
      <c r="B1792" s="279" t="s">
        <v>1915</v>
      </c>
      <c r="C1792" s="294">
        <v>433</v>
      </c>
      <c r="D1792" s="279">
        <f t="shared" si="77"/>
        <v>22</v>
      </c>
      <c r="E1792" s="279">
        <f t="shared" si="78"/>
        <v>11</v>
      </c>
      <c r="F1792" s="281" t="str">
        <f t="shared" si="76"/>
        <v/>
      </c>
      <c r="G1792" s="282"/>
      <c r="H1792" s="280"/>
      <c r="I1792" s="280"/>
      <c r="J1792" s="280"/>
    </row>
    <row r="1793" spans="1:10" ht="14.4" x14ac:dyDescent="0.3">
      <c r="A1793" s="290" t="str">
        <f t="shared" si="75"/>
        <v>11/2004</v>
      </c>
      <c r="B1793" s="279" t="s">
        <v>1916</v>
      </c>
      <c r="C1793" s="294">
        <v>426</v>
      </c>
      <c r="D1793" s="279">
        <f t="shared" si="77"/>
        <v>23</v>
      </c>
      <c r="E1793" s="279">
        <f t="shared" si="78"/>
        <v>11</v>
      </c>
      <c r="F1793" s="281" t="str">
        <f t="shared" si="76"/>
        <v/>
      </c>
      <c r="G1793" s="282"/>
      <c r="H1793" s="280"/>
      <c r="I1793" s="280"/>
      <c r="J1793" s="280"/>
    </row>
    <row r="1794" spans="1:10" ht="14.4" x14ac:dyDescent="0.3">
      <c r="A1794" s="290" t="str">
        <f t="shared" si="75"/>
        <v>11/2004</v>
      </c>
      <c r="B1794" s="279" t="s">
        <v>1917</v>
      </c>
      <c r="C1794" s="294">
        <v>416</v>
      </c>
      <c r="D1794" s="279">
        <f t="shared" si="77"/>
        <v>24</v>
      </c>
      <c r="E1794" s="279">
        <f t="shared" si="78"/>
        <v>11</v>
      </c>
      <c r="F1794" s="281" t="str">
        <f t="shared" si="76"/>
        <v/>
      </c>
      <c r="G1794" s="282"/>
      <c r="H1794" s="280"/>
      <c r="I1794" s="280"/>
      <c r="J1794" s="280"/>
    </row>
    <row r="1795" spans="1:10" ht="14.4" x14ac:dyDescent="0.3">
      <c r="A1795" s="290" t="str">
        <f t="shared" si="75"/>
        <v>11/2004</v>
      </c>
      <c r="B1795" s="279" t="s">
        <v>1918</v>
      </c>
      <c r="C1795" s="294"/>
      <c r="D1795" s="279">
        <f t="shared" si="77"/>
        <v>25</v>
      </c>
      <c r="E1795" s="279">
        <f t="shared" si="78"/>
        <v>11</v>
      </c>
      <c r="F1795" s="281" t="str">
        <f t="shared" si="76"/>
        <v/>
      </c>
      <c r="G1795" s="282"/>
      <c r="H1795" s="280"/>
      <c r="I1795" s="280"/>
      <c r="J1795" s="280"/>
    </row>
    <row r="1796" spans="1:10" ht="14.4" x14ac:dyDescent="0.3">
      <c r="A1796" s="290" t="str">
        <f t="shared" si="75"/>
        <v>11/2004</v>
      </c>
      <c r="B1796" s="279" t="s">
        <v>1919</v>
      </c>
      <c r="C1796" s="294">
        <v>412</v>
      </c>
      <c r="D1796" s="279">
        <f t="shared" si="77"/>
        <v>26</v>
      </c>
      <c r="E1796" s="279">
        <f t="shared" si="78"/>
        <v>11</v>
      </c>
      <c r="F1796" s="281" t="str">
        <f t="shared" si="76"/>
        <v/>
      </c>
      <c r="G1796" s="282"/>
      <c r="H1796" s="280"/>
      <c r="I1796" s="280"/>
      <c r="J1796" s="280"/>
    </row>
    <row r="1797" spans="1:10" ht="14.4" x14ac:dyDescent="0.3">
      <c r="A1797" s="290" t="str">
        <f t="shared" si="75"/>
        <v>11/2004</v>
      </c>
      <c r="B1797" s="279" t="s">
        <v>1920</v>
      </c>
      <c r="C1797" s="294"/>
      <c r="D1797" s="279">
        <f t="shared" si="77"/>
        <v>27</v>
      </c>
      <c r="E1797" s="279">
        <f t="shared" si="78"/>
        <v>11</v>
      </c>
      <c r="F1797" s="281" t="str">
        <f t="shared" si="76"/>
        <v/>
      </c>
      <c r="G1797" s="282"/>
      <c r="H1797" s="280"/>
      <c r="I1797" s="280"/>
      <c r="J1797" s="280"/>
    </row>
    <row r="1798" spans="1:10" ht="14.4" x14ac:dyDescent="0.3">
      <c r="A1798" s="290" t="str">
        <f t="shared" ref="A1798:A1861" si="79">CONCATENATE(MONTH(B1798),"/",YEAR(B1798))</f>
        <v>11/2004</v>
      </c>
      <c r="B1798" s="279" t="s">
        <v>1921</v>
      </c>
      <c r="C1798" s="294"/>
      <c r="D1798" s="279">
        <f t="shared" si="77"/>
        <v>28</v>
      </c>
      <c r="E1798" s="279">
        <f t="shared" si="78"/>
        <v>11</v>
      </c>
      <c r="F1798" s="281" t="str">
        <f t="shared" si="76"/>
        <v/>
      </c>
      <c r="G1798" s="282"/>
      <c r="H1798" s="280"/>
      <c r="I1798" s="280"/>
      <c r="J1798" s="280"/>
    </row>
    <row r="1799" spans="1:10" ht="14.4" x14ac:dyDescent="0.3">
      <c r="A1799" s="290" t="str">
        <f t="shared" si="79"/>
        <v>11/2004</v>
      </c>
      <c r="B1799" s="279" t="s">
        <v>1922</v>
      </c>
      <c r="C1799" s="294">
        <v>418</v>
      </c>
      <c r="D1799" s="279">
        <f t="shared" si="77"/>
        <v>29</v>
      </c>
      <c r="E1799" s="279">
        <f t="shared" si="78"/>
        <v>11</v>
      </c>
      <c r="F1799" s="281" t="str">
        <f t="shared" si="76"/>
        <v/>
      </c>
      <c r="G1799" s="282"/>
      <c r="H1799" s="280"/>
      <c r="I1799" s="280"/>
      <c r="J1799" s="280"/>
    </row>
    <row r="1800" spans="1:10" ht="14.4" x14ac:dyDescent="0.3">
      <c r="A1800" s="290" t="str">
        <f t="shared" si="79"/>
        <v>11/2004</v>
      </c>
      <c r="B1800" s="279" t="s">
        <v>1923</v>
      </c>
      <c r="C1800" s="294">
        <v>414</v>
      </c>
      <c r="D1800" s="279">
        <f t="shared" si="77"/>
        <v>30</v>
      </c>
      <c r="E1800" s="279">
        <f t="shared" si="78"/>
        <v>11</v>
      </c>
      <c r="F1800" s="281">
        <f t="shared" si="76"/>
        <v>4.1399999999999999E-2</v>
      </c>
      <c r="G1800" s="282"/>
      <c r="H1800" s="280"/>
      <c r="I1800" s="280"/>
      <c r="J1800" s="280"/>
    </row>
    <row r="1801" spans="1:10" ht="14.4" x14ac:dyDescent="0.3">
      <c r="A1801" s="290" t="str">
        <f t="shared" si="79"/>
        <v>12/2004</v>
      </c>
      <c r="B1801" s="279" t="s">
        <v>1924</v>
      </c>
      <c r="C1801" s="294">
        <v>405</v>
      </c>
      <c r="D1801" s="279">
        <f t="shared" si="77"/>
        <v>1</v>
      </c>
      <c r="E1801" s="279">
        <f t="shared" si="78"/>
        <v>12</v>
      </c>
      <c r="F1801" s="281" t="str">
        <f t="shared" si="76"/>
        <v/>
      </c>
      <c r="G1801" s="282"/>
      <c r="H1801" s="280"/>
      <c r="I1801" s="280"/>
      <c r="J1801" s="280"/>
    </row>
    <row r="1802" spans="1:10" ht="14.4" x14ac:dyDescent="0.3">
      <c r="A1802" s="290" t="str">
        <f t="shared" si="79"/>
        <v>12/2004</v>
      </c>
      <c r="B1802" s="279" t="s">
        <v>1925</v>
      </c>
      <c r="C1802" s="294">
        <v>412</v>
      </c>
      <c r="D1802" s="279">
        <f t="shared" si="77"/>
        <v>2</v>
      </c>
      <c r="E1802" s="279">
        <f t="shared" si="78"/>
        <v>12</v>
      </c>
      <c r="F1802" s="281" t="str">
        <f t="shared" si="76"/>
        <v/>
      </c>
      <c r="G1802" s="282"/>
      <c r="H1802" s="280"/>
      <c r="I1802" s="280"/>
      <c r="J1802" s="280"/>
    </row>
    <row r="1803" spans="1:10" ht="14.4" x14ac:dyDescent="0.3">
      <c r="A1803" s="290" t="str">
        <f t="shared" si="79"/>
        <v>12/2004</v>
      </c>
      <c r="B1803" s="279" t="s">
        <v>1926</v>
      </c>
      <c r="C1803" s="294">
        <v>413</v>
      </c>
      <c r="D1803" s="279">
        <f t="shared" si="77"/>
        <v>3</v>
      </c>
      <c r="E1803" s="279">
        <f t="shared" si="78"/>
        <v>12</v>
      </c>
      <c r="F1803" s="281" t="str">
        <f t="shared" si="76"/>
        <v/>
      </c>
      <c r="G1803" s="282"/>
      <c r="H1803" s="280"/>
      <c r="I1803" s="280"/>
      <c r="J1803" s="280"/>
    </row>
    <row r="1804" spans="1:10" ht="14.4" x14ac:dyDescent="0.3">
      <c r="A1804" s="290" t="str">
        <f t="shared" si="79"/>
        <v>12/2004</v>
      </c>
      <c r="B1804" s="279" t="s">
        <v>1927</v>
      </c>
      <c r="C1804" s="294"/>
      <c r="D1804" s="279">
        <f t="shared" si="77"/>
        <v>4</v>
      </c>
      <c r="E1804" s="279">
        <f t="shared" si="78"/>
        <v>12</v>
      </c>
      <c r="F1804" s="281" t="str">
        <f t="shared" si="76"/>
        <v/>
      </c>
      <c r="G1804" s="282"/>
      <c r="H1804" s="280"/>
      <c r="I1804" s="280"/>
      <c r="J1804" s="280"/>
    </row>
    <row r="1805" spans="1:10" ht="14.4" x14ac:dyDescent="0.3">
      <c r="A1805" s="290" t="str">
        <f t="shared" si="79"/>
        <v>12/2004</v>
      </c>
      <c r="B1805" s="279" t="s">
        <v>1928</v>
      </c>
      <c r="C1805" s="294"/>
      <c r="D1805" s="279">
        <f t="shared" si="77"/>
        <v>5</v>
      </c>
      <c r="E1805" s="279">
        <f t="shared" si="78"/>
        <v>12</v>
      </c>
      <c r="F1805" s="281" t="str">
        <f t="shared" ref="F1805:F1868" si="80">IF(D1805=(D1806-1),"",IF(AND(C1805="",C1804="",C1803=""),C1802/10000,(IF(AND(C1805="",C1804=""),C1803/10000,IF(C1805="",C1804/10000,C1805/10000)))))</f>
        <v/>
      </c>
      <c r="G1805" s="282"/>
      <c r="H1805" s="280"/>
      <c r="I1805" s="280"/>
      <c r="J1805" s="280"/>
    </row>
    <row r="1806" spans="1:10" ht="14.4" x14ac:dyDescent="0.3">
      <c r="A1806" s="290" t="str">
        <f t="shared" si="79"/>
        <v>12/2004</v>
      </c>
      <c r="B1806" s="279" t="s">
        <v>1929</v>
      </c>
      <c r="C1806" s="294">
        <v>412</v>
      </c>
      <c r="D1806" s="279">
        <f t="shared" si="77"/>
        <v>6</v>
      </c>
      <c r="E1806" s="279">
        <f t="shared" si="78"/>
        <v>12</v>
      </c>
      <c r="F1806" s="281" t="str">
        <f t="shared" si="80"/>
        <v/>
      </c>
      <c r="G1806" s="282"/>
      <c r="H1806" s="280"/>
      <c r="I1806" s="280"/>
      <c r="J1806" s="280"/>
    </row>
    <row r="1807" spans="1:10" ht="14.4" x14ac:dyDescent="0.3">
      <c r="A1807" s="290" t="str">
        <f t="shared" si="79"/>
        <v>12/2004</v>
      </c>
      <c r="B1807" s="279" t="s">
        <v>1930</v>
      </c>
      <c r="C1807" s="294">
        <v>407</v>
      </c>
      <c r="D1807" s="279">
        <f t="shared" si="77"/>
        <v>7</v>
      </c>
      <c r="E1807" s="279">
        <f t="shared" si="78"/>
        <v>12</v>
      </c>
      <c r="F1807" s="281" t="str">
        <f t="shared" si="80"/>
        <v/>
      </c>
      <c r="G1807" s="282"/>
      <c r="H1807" s="280"/>
      <c r="I1807" s="280"/>
      <c r="J1807" s="280"/>
    </row>
    <row r="1808" spans="1:10" ht="14.4" x14ac:dyDescent="0.3">
      <c r="A1808" s="290" t="str">
        <f t="shared" si="79"/>
        <v>12/2004</v>
      </c>
      <c r="B1808" s="279" t="s">
        <v>1931</v>
      </c>
      <c r="C1808" s="294">
        <v>415</v>
      </c>
      <c r="D1808" s="279">
        <f t="shared" si="77"/>
        <v>8</v>
      </c>
      <c r="E1808" s="279">
        <f t="shared" si="78"/>
        <v>12</v>
      </c>
      <c r="F1808" s="281" t="str">
        <f t="shared" si="80"/>
        <v/>
      </c>
      <c r="G1808" s="282"/>
      <c r="H1808" s="280"/>
      <c r="I1808" s="280"/>
      <c r="J1808" s="280"/>
    </row>
    <row r="1809" spans="1:10" ht="14.4" x14ac:dyDescent="0.3">
      <c r="A1809" s="290" t="str">
        <f t="shared" si="79"/>
        <v>12/2004</v>
      </c>
      <c r="B1809" s="279" t="s">
        <v>1932</v>
      </c>
      <c r="C1809" s="294">
        <v>419</v>
      </c>
      <c r="D1809" s="279">
        <f t="shared" si="77"/>
        <v>9</v>
      </c>
      <c r="E1809" s="279">
        <f t="shared" si="78"/>
        <v>12</v>
      </c>
      <c r="F1809" s="281" t="str">
        <f t="shared" si="80"/>
        <v/>
      </c>
      <c r="G1809" s="282"/>
      <c r="H1809" s="280"/>
      <c r="I1809" s="280"/>
      <c r="J1809" s="280"/>
    </row>
    <row r="1810" spans="1:10" ht="14.4" x14ac:dyDescent="0.3">
      <c r="A1810" s="290" t="str">
        <f t="shared" si="79"/>
        <v>12/2004</v>
      </c>
      <c r="B1810" s="279" t="s">
        <v>1933</v>
      </c>
      <c r="C1810" s="294">
        <v>412</v>
      </c>
      <c r="D1810" s="279">
        <f t="shared" si="77"/>
        <v>10</v>
      </c>
      <c r="E1810" s="279">
        <f t="shared" si="78"/>
        <v>12</v>
      </c>
      <c r="F1810" s="281" t="str">
        <f t="shared" si="80"/>
        <v/>
      </c>
      <c r="G1810" s="282"/>
      <c r="H1810" s="280"/>
      <c r="I1810" s="280"/>
      <c r="J1810" s="280"/>
    </row>
    <row r="1811" spans="1:10" ht="14.4" x14ac:dyDescent="0.3">
      <c r="A1811" s="290" t="str">
        <f t="shared" si="79"/>
        <v>12/2004</v>
      </c>
      <c r="B1811" s="279" t="s">
        <v>1934</v>
      </c>
      <c r="C1811" s="294"/>
      <c r="D1811" s="279">
        <f t="shared" si="77"/>
        <v>11</v>
      </c>
      <c r="E1811" s="279">
        <f t="shared" si="78"/>
        <v>12</v>
      </c>
      <c r="F1811" s="281" t="str">
        <f t="shared" si="80"/>
        <v/>
      </c>
      <c r="G1811" s="282"/>
      <c r="H1811" s="280"/>
      <c r="I1811" s="280"/>
      <c r="J1811" s="280"/>
    </row>
    <row r="1812" spans="1:10" ht="14.4" x14ac:dyDescent="0.3">
      <c r="A1812" s="290" t="str">
        <f t="shared" si="79"/>
        <v>12/2004</v>
      </c>
      <c r="B1812" s="279" t="s">
        <v>1935</v>
      </c>
      <c r="C1812" s="294"/>
      <c r="D1812" s="279">
        <f t="shared" si="77"/>
        <v>12</v>
      </c>
      <c r="E1812" s="279">
        <f t="shared" si="78"/>
        <v>12</v>
      </c>
      <c r="F1812" s="281" t="str">
        <f t="shared" si="80"/>
        <v/>
      </c>
      <c r="G1812" s="282"/>
      <c r="H1812" s="280"/>
      <c r="I1812" s="280"/>
      <c r="J1812" s="280"/>
    </row>
    <row r="1813" spans="1:10" ht="14.4" x14ac:dyDescent="0.3">
      <c r="A1813" s="290" t="str">
        <f t="shared" si="79"/>
        <v>12/2004</v>
      </c>
      <c r="B1813" s="279" t="s">
        <v>1936</v>
      </c>
      <c r="C1813" s="294">
        <v>410</v>
      </c>
      <c r="D1813" s="279">
        <f t="shared" si="77"/>
        <v>13</v>
      </c>
      <c r="E1813" s="279">
        <f t="shared" si="78"/>
        <v>12</v>
      </c>
      <c r="F1813" s="281" t="str">
        <f t="shared" si="80"/>
        <v/>
      </c>
      <c r="G1813" s="282"/>
      <c r="H1813" s="280"/>
      <c r="I1813" s="280"/>
      <c r="J1813" s="280"/>
    </row>
    <row r="1814" spans="1:10" ht="14.4" x14ac:dyDescent="0.3">
      <c r="A1814" s="290" t="str">
        <f t="shared" si="79"/>
        <v>12/2004</v>
      </c>
      <c r="B1814" s="279" t="s">
        <v>1937</v>
      </c>
      <c r="C1814" s="294">
        <v>411</v>
      </c>
      <c r="D1814" s="279">
        <f t="shared" si="77"/>
        <v>14</v>
      </c>
      <c r="E1814" s="279">
        <f t="shared" si="78"/>
        <v>12</v>
      </c>
      <c r="F1814" s="281" t="str">
        <f t="shared" si="80"/>
        <v/>
      </c>
      <c r="G1814" s="282"/>
      <c r="H1814" s="280"/>
      <c r="I1814" s="280"/>
      <c r="J1814" s="280"/>
    </row>
    <row r="1815" spans="1:10" ht="14.4" x14ac:dyDescent="0.3">
      <c r="A1815" s="290" t="str">
        <f t="shared" si="79"/>
        <v>12/2004</v>
      </c>
      <c r="B1815" s="279" t="s">
        <v>1938</v>
      </c>
      <c r="C1815" s="294">
        <v>407</v>
      </c>
      <c r="D1815" s="279">
        <f t="shared" si="77"/>
        <v>15</v>
      </c>
      <c r="E1815" s="279">
        <f t="shared" si="78"/>
        <v>12</v>
      </c>
      <c r="F1815" s="281" t="str">
        <f t="shared" si="80"/>
        <v/>
      </c>
      <c r="G1815" s="282"/>
      <c r="H1815" s="280"/>
      <c r="I1815" s="280"/>
      <c r="J1815" s="280"/>
    </row>
    <row r="1816" spans="1:10" ht="14.4" x14ac:dyDescent="0.3">
      <c r="A1816" s="290" t="str">
        <f t="shared" si="79"/>
        <v>12/2004</v>
      </c>
      <c r="B1816" s="279" t="s">
        <v>1939</v>
      </c>
      <c r="C1816" s="294">
        <v>402</v>
      </c>
      <c r="D1816" s="279">
        <f t="shared" si="77"/>
        <v>16</v>
      </c>
      <c r="E1816" s="279">
        <f t="shared" si="78"/>
        <v>12</v>
      </c>
      <c r="F1816" s="281" t="str">
        <f t="shared" si="80"/>
        <v/>
      </c>
      <c r="G1816" s="282"/>
      <c r="H1816" s="280"/>
      <c r="I1816" s="280"/>
      <c r="J1816" s="280"/>
    </row>
    <row r="1817" spans="1:10" ht="14.4" x14ac:dyDescent="0.3">
      <c r="A1817" s="290" t="str">
        <f t="shared" si="79"/>
        <v>12/2004</v>
      </c>
      <c r="B1817" s="279" t="s">
        <v>1940</v>
      </c>
      <c r="C1817" s="294">
        <v>396</v>
      </c>
      <c r="D1817" s="279">
        <f t="shared" si="77"/>
        <v>17</v>
      </c>
      <c r="E1817" s="279">
        <f t="shared" si="78"/>
        <v>12</v>
      </c>
      <c r="F1817" s="281" t="str">
        <f t="shared" si="80"/>
        <v/>
      </c>
      <c r="G1817" s="282"/>
      <c r="H1817" s="280"/>
      <c r="I1817" s="280"/>
      <c r="J1817" s="280"/>
    </row>
    <row r="1818" spans="1:10" ht="14.4" x14ac:dyDescent="0.3">
      <c r="A1818" s="290" t="str">
        <f t="shared" si="79"/>
        <v>12/2004</v>
      </c>
      <c r="B1818" s="279" t="s">
        <v>1941</v>
      </c>
      <c r="C1818" s="294"/>
      <c r="D1818" s="279">
        <f t="shared" si="77"/>
        <v>18</v>
      </c>
      <c r="E1818" s="279">
        <f t="shared" si="78"/>
        <v>12</v>
      </c>
      <c r="F1818" s="281" t="str">
        <f t="shared" si="80"/>
        <v/>
      </c>
      <c r="G1818" s="282"/>
      <c r="H1818" s="280"/>
      <c r="I1818" s="280"/>
      <c r="J1818" s="280"/>
    </row>
    <row r="1819" spans="1:10" ht="14.4" x14ac:dyDescent="0.3">
      <c r="A1819" s="290" t="str">
        <f t="shared" si="79"/>
        <v>12/2004</v>
      </c>
      <c r="B1819" s="279" t="s">
        <v>1942</v>
      </c>
      <c r="C1819" s="294"/>
      <c r="D1819" s="279">
        <f t="shared" si="77"/>
        <v>19</v>
      </c>
      <c r="E1819" s="279">
        <f t="shared" si="78"/>
        <v>12</v>
      </c>
      <c r="F1819" s="281" t="str">
        <f t="shared" si="80"/>
        <v/>
      </c>
      <c r="G1819" s="282"/>
      <c r="H1819" s="280"/>
      <c r="I1819" s="280"/>
      <c r="J1819" s="280"/>
    </row>
    <row r="1820" spans="1:10" ht="14.4" x14ac:dyDescent="0.3">
      <c r="A1820" s="290" t="str">
        <f t="shared" si="79"/>
        <v>12/2004</v>
      </c>
      <c r="B1820" s="279" t="s">
        <v>1943</v>
      </c>
      <c r="C1820" s="294">
        <v>388</v>
      </c>
      <c r="D1820" s="279">
        <f t="shared" si="77"/>
        <v>20</v>
      </c>
      <c r="E1820" s="279">
        <f t="shared" si="78"/>
        <v>12</v>
      </c>
      <c r="F1820" s="281" t="str">
        <f t="shared" si="80"/>
        <v/>
      </c>
      <c r="G1820" s="282"/>
      <c r="H1820" s="280"/>
      <c r="I1820" s="280"/>
      <c r="J1820" s="280"/>
    </row>
    <row r="1821" spans="1:10" ht="14.4" x14ac:dyDescent="0.3">
      <c r="A1821" s="290" t="str">
        <f t="shared" si="79"/>
        <v>12/2004</v>
      </c>
      <c r="B1821" s="279" t="s">
        <v>1944</v>
      </c>
      <c r="C1821" s="294">
        <v>389</v>
      </c>
      <c r="D1821" s="279">
        <f t="shared" si="77"/>
        <v>21</v>
      </c>
      <c r="E1821" s="279">
        <f t="shared" si="78"/>
        <v>12</v>
      </c>
      <c r="F1821" s="281" t="str">
        <f t="shared" si="80"/>
        <v/>
      </c>
      <c r="G1821" s="282"/>
      <c r="H1821" s="280"/>
      <c r="I1821" s="280"/>
      <c r="J1821" s="280"/>
    </row>
    <row r="1822" spans="1:10" ht="14.4" x14ac:dyDescent="0.3">
      <c r="A1822" s="290" t="str">
        <f t="shared" si="79"/>
        <v>12/2004</v>
      </c>
      <c r="B1822" s="279" t="s">
        <v>1945</v>
      </c>
      <c r="C1822" s="294">
        <v>386</v>
      </c>
      <c r="D1822" s="279">
        <f t="shared" si="77"/>
        <v>22</v>
      </c>
      <c r="E1822" s="279">
        <f t="shared" si="78"/>
        <v>12</v>
      </c>
      <c r="F1822" s="281" t="str">
        <f t="shared" si="80"/>
        <v/>
      </c>
      <c r="G1822" s="282"/>
      <c r="H1822" s="280"/>
      <c r="I1822" s="280"/>
      <c r="J1822" s="280"/>
    </row>
    <row r="1823" spans="1:10" ht="14.4" x14ac:dyDescent="0.3">
      <c r="A1823" s="290" t="str">
        <f t="shared" si="79"/>
        <v>12/2004</v>
      </c>
      <c r="B1823" s="279" t="s">
        <v>1946</v>
      </c>
      <c r="C1823" s="294">
        <v>386</v>
      </c>
      <c r="D1823" s="279">
        <f t="shared" si="77"/>
        <v>23</v>
      </c>
      <c r="E1823" s="279">
        <f t="shared" si="78"/>
        <v>12</v>
      </c>
      <c r="F1823" s="281" t="str">
        <f t="shared" si="80"/>
        <v/>
      </c>
      <c r="G1823" s="282"/>
      <c r="H1823" s="280"/>
      <c r="I1823" s="280"/>
      <c r="J1823" s="280"/>
    </row>
    <row r="1824" spans="1:10" ht="14.4" x14ac:dyDescent="0.3">
      <c r="A1824" s="290" t="str">
        <f t="shared" si="79"/>
        <v>12/2004</v>
      </c>
      <c r="B1824" s="279" t="s">
        <v>1947</v>
      </c>
      <c r="C1824" s="294"/>
      <c r="D1824" s="279">
        <f t="shared" si="77"/>
        <v>24</v>
      </c>
      <c r="E1824" s="279">
        <f t="shared" si="78"/>
        <v>12</v>
      </c>
      <c r="F1824" s="281" t="str">
        <f t="shared" si="80"/>
        <v/>
      </c>
      <c r="G1824" s="282"/>
      <c r="H1824" s="280"/>
      <c r="I1824" s="280"/>
      <c r="J1824" s="280"/>
    </row>
    <row r="1825" spans="1:10" ht="14.4" x14ac:dyDescent="0.3">
      <c r="A1825" s="290" t="str">
        <f t="shared" si="79"/>
        <v>12/2004</v>
      </c>
      <c r="B1825" s="279" t="s">
        <v>1948</v>
      </c>
      <c r="C1825" s="294"/>
      <c r="D1825" s="279">
        <f t="shared" si="77"/>
        <v>25</v>
      </c>
      <c r="E1825" s="279">
        <f t="shared" si="78"/>
        <v>12</v>
      </c>
      <c r="F1825" s="281" t="str">
        <f t="shared" si="80"/>
        <v/>
      </c>
      <c r="G1825" s="282"/>
      <c r="H1825" s="280"/>
      <c r="I1825" s="280"/>
      <c r="J1825" s="280"/>
    </row>
    <row r="1826" spans="1:10" ht="14.4" x14ac:dyDescent="0.3">
      <c r="A1826" s="290" t="str">
        <f t="shared" si="79"/>
        <v>12/2004</v>
      </c>
      <c r="B1826" s="279" t="s">
        <v>1949</v>
      </c>
      <c r="C1826" s="294"/>
      <c r="D1826" s="279">
        <f t="shared" si="77"/>
        <v>26</v>
      </c>
      <c r="E1826" s="279">
        <f t="shared" si="78"/>
        <v>12</v>
      </c>
      <c r="F1826" s="281" t="str">
        <f t="shared" si="80"/>
        <v/>
      </c>
      <c r="G1826" s="282"/>
      <c r="H1826" s="280"/>
      <c r="I1826" s="280"/>
      <c r="J1826" s="280"/>
    </row>
    <row r="1827" spans="1:10" ht="14.4" x14ac:dyDescent="0.3">
      <c r="A1827" s="290" t="str">
        <f t="shared" si="79"/>
        <v>12/2004</v>
      </c>
      <c r="B1827" s="279" t="s">
        <v>1950</v>
      </c>
      <c r="C1827" s="294">
        <v>377</v>
      </c>
      <c r="D1827" s="279">
        <f t="shared" si="77"/>
        <v>27</v>
      </c>
      <c r="E1827" s="279">
        <f t="shared" si="78"/>
        <v>12</v>
      </c>
      <c r="F1827" s="281" t="str">
        <f t="shared" si="80"/>
        <v/>
      </c>
      <c r="G1827" s="282"/>
      <c r="H1827" s="280"/>
      <c r="I1827" s="280"/>
      <c r="J1827" s="280"/>
    </row>
    <row r="1828" spans="1:10" ht="14.4" x14ac:dyDescent="0.3">
      <c r="A1828" s="290" t="str">
        <f t="shared" si="79"/>
        <v>12/2004</v>
      </c>
      <c r="B1828" s="279" t="s">
        <v>1951</v>
      </c>
      <c r="C1828" s="294">
        <v>381</v>
      </c>
      <c r="D1828" s="279">
        <f t="shared" si="77"/>
        <v>28</v>
      </c>
      <c r="E1828" s="279">
        <f t="shared" si="78"/>
        <v>12</v>
      </c>
      <c r="F1828" s="281" t="str">
        <f t="shared" si="80"/>
        <v/>
      </c>
      <c r="G1828" s="282"/>
      <c r="H1828" s="280"/>
      <c r="I1828" s="280"/>
      <c r="J1828" s="280"/>
    </row>
    <row r="1829" spans="1:10" ht="14.4" x14ac:dyDescent="0.3">
      <c r="A1829" s="290" t="str">
        <f t="shared" si="79"/>
        <v>12/2004</v>
      </c>
      <c r="B1829" s="279" t="s">
        <v>1952</v>
      </c>
      <c r="C1829" s="294">
        <v>378</v>
      </c>
      <c r="D1829" s="279">
        <f t="shared" si="77"/>
        <v>29</v>
      </c>
      <c r="E1829" s="279">
        <f t="shared" si="78"/>
        <v>12</v>
      </c>
      <c r="F1829" s="281" t="str">
        <f t="shared" si="80"/>
        <v/>
      </c>
      <c r="G1829" s="282"/>
      <c r="H1829" s="280"/>
      <c r="I1829" s="280"/>
      <c r="J1829" s="280"/>
    </row>
    <row r="1830" spans="1:10" ht="14.4" x14ac:dyDescent="0.3">
      <c r="A1830" s="290" t="str">
        <f t="shared" si="79"/>
        <v>12/2004</v>
      </c>
      <c r="B1830" s="279" t="s">
        <v>1953</v>
      </c>
      <c r="C1830" s="294">
        <v>379</v>
      </c>
      <c r="D1830" s="279">
        <f t="shared" si="77"/>
        <v>30</v>
      </c>
      <c r="E1830" s="279">
        <f t="shared" si="78"/>
        <v>12</v>
      </c>
      <c r="F1830" s="281" t="str">
        <f t="shared" si="80"/>
        <v/>
      </c>
      <c r="G1830" s="282"/>
      <c r="H1830" s="280"/>
      <c r="I1830" s="280"/>
      <c r="J1830" s="280"/>
    </row>
    <row r="1831" spans="1:10" ht="14.4" x14ac:dyDescent="0.3">
      <c r="A1831" s="290" t="str">
        <f t="shared" si="79"/>
        <v>12/2004</v>
      </c>
      <c r="B1831" s="279" t="s">
        <v>1954</v>
      </c>
      <c r="C1831" s="294">
        <v>382</v>
      </c>
      <c r="D1831" s="279">
        <f t="shared" si="77"/>
        <v>31</v>
      </c>
      <c r="E1831" s="279">
        <f t="shared" si="78"/>
        <v>12</v>
      </c>
      <c r="F1831" s="281">
        <f t="shared" si="80"/>
        <v>3.8199999999999998E-2</v>
      </c>
      <c r="G1831" s="282"/>
      <c r="H1831" s="280"/>
      <c r="I1831" s="280"/>
      <c r="J1831" s="280"/>
    </row>
    <row r="1832" spans="1:10" ht="14.4" x14ac:dyDescent="0.3">
      <c r="A1832" s="290" t="str">
        <f t="shared" si="79"/>
        <v>1/2005</v>
      </c>
      <c r="B1832" s="279" t="s">
        <v>1955</v>
      </c>
      <c r="C1832" s="294"/>
      <c r="D1832" s="279">
        <f t="shared" si="77"/>
        <v>1</v>
      </c>
      <c r="E1832" s="279">
        <f t="shared" si="78"/>
        <v>1</v>
      </c>
      <c r="F1832" s="281" t="str">
        <f t="shared" si="80"/>
        <v/>
      </c>
      <c r="G1832" s="282"/>
      <c r="H1832" s="280"/>
      <c r="I1832" s="280"/>
      <c r="J1832" s="280"/>
    </row>
    <row r="1833" spans="1:10" ht="14.4" x14ac:dyDescent="0.3">
      <c r="A1833" s="290" t="str">
        <f t="shared" si="79"/>
        <v>1/2005</v>
      </c>
      <c r="B1833" s="279" t="s">
        <v>1956</v>
      </c>
      <c r="C1833" s="294"/>
      <c r="D1833" s="279">
        <f t="shared" si="77"/>
        <v>2</v>
      </c>
      <c r="E1833" s="279">
        <f t="shared" si="78"/>
        <v>1</v>
      </c>
      <c r="F1833" s="281" t="str">
        <f t="shared" si="80"/>
        <v/>
      </c>
      <c r="G1833" s="282"/>
      <c r="H1833" s="280"/>
      <c r="I1833" s="280"/>
      <c r="J1833" s="280"/>
    </row>
    <row r="1834" spans="1:10" ht="14.4" x14ac:dyDescent="0.3">
      <c r="A1834" s="290" t="str">
        <f t="shared" si="79"/>
        <v>1/2005</v>
      </c>
      <c r="B1834" s="279" t="s">
        <v>1957</v>
      </c>
      <c r="C1834" s="294">
        <v>385</v>
      </c>
      <c r="D1834" s="279">
        <f t="shared" si="77"/>
        <v>3</v>
      </c>
      <c r="E1834" s="279">
        <f t="shared" si="78"/>
        <v>1</v>
      </c>
      <c r="F1834" s="281" t="str">
        <f t="shared" si="80"/>
        <v/>
      </c>
      <c r="G1834" s="282"/>
      <c r="H1834" s="280"/>
      <c r="I1834" s="280"/>
      <c r="J1834" s="280"/>
    </row>
    <row r="1835" spans="1:10" ht="14.4" x14ac:dyDescent="0.3">
      <c r="A1835" s="290" t="str">
        <f t="shared" si="79"/>
        <v>1/2005</v>
      </c>
      <c r="B1835" s="279" t="s">
        <v>1958</v>
      </c>
      <c r="C1835" s="294">
        <v>395</v>
      </c>
      <c r="D1835" s="279">
        <f t="shared" si="77"/>
        <v>4</v>
      </c>
      <c r="E1835" s="279">
        <f t="shared" si="78"/>
        <v>1</v>
      </c>
      <c r="F1835" s="281" t="str">
        <f t="shared" si="80"/>
        <v/>
      </c>
      <c r="G1835" s="282"/>
      <c r="H1835" s="280"/>
      <c r="I1835" s="280"/>
      <c r="J1835" s="280"/>
    </row>
    <row r="1836" spans="1:10" ht="14.4" x14ac:dyDescent="0.3">
      <c r="A1836" s="290" t="str">
        <f t="shared" si="79"/>
        <v>1/2005</v>
      </c>
      <c r="B1836" s="279" t="s">
        <v>1959</v>
      </c>
      <c r="C1836" s="294">
        <v>416</v>
      </c>
      <c r="D1836" s="279">
        <f t="shared" si="77"/>
        <v>5</v>
      </c>
      <c r="E1836" s="279">
        <f t="shared" si="78"/>
        <v>1</v>
      </c>
      <c r="F1836" s="281" t="str">
        <f t="shared" si="80"/>
        <v/>
      </c>
      <c r="G1836" s="282"/>
      <c r="H1836" s="280"/>
      <c r="I1836" s="280"/>
      <c r="J1836" s="280"/>
    </row>
    <row r="1837" spans="1:10" ht="14.4" x14ac:dyDescent="0.3">
      <c r="A1837" s="290" t="str">
        <f t="shared" si="79"/>
        <v>1/2005</v>
      </c>
      <c r="B1837" s="279" t="s">
        <v>1960</v>
      </c>
      <c r="C1837" s="294">
        <v>422</v>
      </c>
      <c r="D1837" s="279">
        <f t="shared" si="77"/>
        <v>6</v>
      </c>
      <c r="E1837" s="279">
        <f t="shared" si="78"/>
        <v>1</v>
      </c>
      <c r="F1837" s="281" t="str">
        <f t="shared" si="80"/>
        <v/>
      </c>
      <c r="G1837" s="282"/>
      <c r="H1837" s="280"/>
      <c r="I1837" s="280"/>
      <c r="J1837" s="280"/>
    </row>
    <row r="1838" spans="1:10" ht="14.4" x14ac:dyDescent="0.3">
      <c r="A1838" s="290" t="str">
        <f t="shared" si="79"/>
        <v>1/2005</v>
      </c>
      <c r="B1838" s="279" t="s">
        <v>1961</v>
      </c>
      <c r="C1838" s="294">
        <v>417</v>
      </c>
      <c r="D1838" s="279">
        <f t="shared" si="77"/>
        <v>7</v>
      </c>
      <c r="E1838" s="279">
        <f t="shared" si="78"/>
        <v>1</v>
      </c>
      <c r="F1838" s="281" t="str">
        <f t="shared" si="80"/>
        <v/>
      </c>
      <c r="G1838" s="282"/>
      <c r="H1838" s="280"/>
      <c r="I1838" s="280"/>
      <c r="J1838" s="280"/>
    </row>
    <row r="1839" spans="1:10" ht="14.4" x14ac:dyDescent="0.3">
      <c r="A1839" s="290" t="str">
        <f t="shared" si="79"/>
        <v>1/2005</v>
      </c>
      <c r="B1839" s="279" t="s">
        <v>1962</v>
      </c>
      <c r="C1839" s="294"/>
      <c r="D1839" s="279">
        <f t="shared" si="77"/>
        <v>8</v>
      </c>
      <c r="E1839" s="279">
        <f t="shared" si="78"/>
        <v>1</v>
      </c>
      <c r="F1839" s="281" t="str">
        <f t="shared" si="80"/>
        <v/>
      </c>
      <c r="G1839" s="282"/>
      <c r="H1839" s="280"/>
      <c r="I1839" s="280"/>
      <c r="J1839" s="280"/>
    </row>
    <row r="1840" spans="1:10" ht="14.4" x14ac:dyDescent="0.3">
      <c r="A1840" s="290" t="str">
        <f t="shared" si="79"/>
        <v>1/2005</v>
      </c>
      <c r="B1840" s="279" t="s">
        <v>1963</v>
      </c>
      <c r="C1840" s="294"/>
      <c r="D1840" s="279">
        <f t="shared" si="77"/>
        <v>9</v>
      </c>
      <c r="E1840" s="279">
        <f t="shared" si="78"/>
        <v>1</v>
      </c>
      <c r="F1840" s="281" t="str">
        <f t="shared" si="80"/>
        <v/>
      </c>
      <c r="G1840" s="282"/>
      <c r="H1840" s="280"/>
      <c r="I1840" s="280"/>
      <c r="J1840" s="280"/>
    </row>
    <row r="1841" spans="1:10" ht="14.4" x14ac:dyDescent="0.3">
      <c r="A1841" s="290" t="str">
        <f t="shared" si="79"/>
        <v>1/2005</v>
      </c>
      <c r="B1841" s="279" t="s">
        <v>1964</v>
      </c>
      <c r="C1841" s="294">
        <v>433</v>
      </c>
      <c r="D1841" s="279">
        <f t="shared" si="77"/>
        <v>10</v>
      </c>
      <c r="E1841" s="279">
        <f t="shared" si="78"/>
        <v>1</v>
      </c>
      <c r="F1841" s="281" t="str">
        <f t="shared" si="80"/>
        <v/>
      </c>
      <c r="G1841" s="282"/>
      <c r="H1841" s="280"/>
      <c r="I1841" s="280"/>
      <c r="J1841" s="280"/>
    </row>
    <row r="1842" spans="1:10" ht="14.4" x14ac:dyDescent="0.3">
      <c r="A1842" s="290" t="str">
        <f t="shared" si="79"/>
        <v>1/2005</v>
      </c>
      <c r="B1842" s="279" t="s">
        <v>1965</v>
      </c>
      <c r="C1842" s="294">
        <v>433</v>
      </c>
      <c r="D1842" s="279">
        <f t="shared" si="77"/>
        <v>11</v>
      </c>
      <c r="E1842" s="279">
        <f t="shared" si="78"/>
        <v>1</v>
      </c>
      <c r="F1842" s="281" t="str">
        <f t="shared" si="80"/>
        <v/>
      </c>
      <c r="G1842" s="282"/>
      <c r="H1842" s="280"/>
      <c r="I1842" s="280"/>
      <c r="J1842" s="280"/>
    </row>
    <row r="1843" spans="1:10" ht="14.4" x14ac:dyDescent="0.3">
      <c r="A1843" s="290" t="str">
        <f t="shared" si="79"/>
        <v>1/2005</v>
      </c>
      <c r="B1843" s="279" t="s">
        <v>1966</v>
      </c>
      <c r="C1843" s="294">
        <v>420</v>
      </c>
      <c r="D1843" s="279">
        <f t="shared" si="77"/>
        <v>12</v>
      </c>
      <c r="E1843" s="279">
        <f t="shared" si="78"/>
        <v>1</v>
      </c>
      <c r="F1843" s="281" t="str">
        <f t="shared" si="80"/>
        <v/>
      </c>
      <c r="G1843" s="282"/>
      <c r="H1843" s="280"/>
      <c r="I1843" s="280"/>
      <c r="J1843" s="280"/>
    </row>
    <row r="1844" spans="1:10" ht="14.4" x14ac:dyDescent="0.3">
      <c r="A1844" s="290" t="str">
        <f t="shared" si="79"/>
        <v>1/2005</v>
      </c>
      <c r="B1844" s="279" t="s">
        <v>1967</v>
      </c>
      <c r="C1844" s="294">
        <v>424</v>
      </c>
      <c r="D1844" s="279">
        <f t="shared" si="77"/>
        <v>13</v>
      </c>
      <c r="E1844" s="279">
        <f t="shared" si="78"/>
        <v>1</v>
      </c>
      <c r="F1844" s="281" t="str">
        <f t="shared" si="80"/>
        <v/>
      </c>
      <c r="G1844" s="282"/>
      <c r="H1844" s="280"/>
      <c r="I1844" s="280"/>
      <c r="J1844" s="280"/>
    </row>
    <row r="1845" spans="1:10" ht="14.4" x14ac:dyDescent="0.3">
      <c r="A1845" s="290" t="str">
        <f t="shared" si="79"/>
        <v>1/2005</v>
      </c>
      <c r="B1845" s="279" t="s">
        <v>1968</v>
      </c>
      <c r="C1845" s="294">
        <v>434</v>
      </c>
      <c r="D1845" s="279">
        <f t="shared" si="77"/>
        <v>14</v>
      </c>
      <c r="E1845" s="279">
        <f t="shared" si="78"/>
        <v>1</v>
      </c>
      <c r="F1845" s="281" t="str">
        <f t="shared" si="80"/>
        <v/>
      </c>
      <c r="G1845" s="282"/>
      <c r="H1845" s="280"/>
      <c r="I1845" s="280"/>
      <c r="J1845" s="280"/>
    </row>
    <row r="1846" spans="1:10" ht="14.4" x14ac:dyDescent="0.3">
      <c r="A1846" s="290" t="str">
        <f t="shared" si="79"/>
        <v>1/2005</v>
      </c>
      <c r="B1846" s="279" t="s">
        <v>1969</v>
      </c>
      <c r="C1846" s="294"/>
      <c r="D1846" s="279">
        <f t="shared" si="77"/>
        <v>15</v>
      </c>
      <c r="E1846" s="279">
        <f t="shared" si="78"/>
        <v>1</v>
      </c>
      <c r="F1846" s="281" t="str">
        <f t="shared" si="80"/>
        <v/>
      </c>
      <c r="G1846" s="282"/>
      <c r="H1846" s="280"/>
      <c r="I1846" s="280"/>
      <c r="J1846" s="280"/>
    </row>
    <row r="1847" spans="1:10" ht="14.4" x14ac:dyDescent="0.3">
      <c r="A1847" s="290" t="str">
        <f t="shared" si="79"/>
        <v>1/2005</v>
      </c>
      <c r="B1847" s="279" t="s">
        <v>1970</v>
      </c>
      <c r="C1847" s="294"/>
      <c r="D1847" s="279">
        <f t="shared" si="77"/>
        <v>16</v>
      </c>
      <c r="E1847" s="279">
        <f t="shared" si="78"/>
        <v>1</v>
      </c>
      <c r="F1847" s="281" t="str">
        <f t="shared" si="80"/>
        <v/>
      </c>
      <c r="G1847" s="282"/>
      <c r="H1847" s="280"/>
      <c r="I1847" s="280"/>
      <c r="J1847" s="280"/>
    </row>
    <row r="1848" spans="1:10" ht="14.4" x14ac:dyDescent="0.3">
      <c r="A1848" s="290" t="str">
        <f t="shared" si="79"/>
        <v>1/2005</v>
      </c>
      <c r="B1848" s="279" t="s">
        <v>1971</v>
      </c>
      <c r="C1848" s="294"/>
      <c r="D1848" s="279">
        <f t="shared" si="77"/>
        <v>17</v>
      </c>
      <c r="E1848" s="279">
        <f t="shared" si="78"/>
        <v>1</v>
      </c>
      <c r="F1848" s="281" t="str">
        <f t="shared" si="80"/>
        <v/>
      </c>
      <c r="G1848" s="282"/>
      <c r="H1848" s="280"/>
      <c r="I1848" s="280"/>
      <c r="J1848" s="280"/>
    </row>
    <row r="1849" spans="1:10" ht="14.4" x14ac:dyDescent="0.3">
      <c r="A1849" s="290" t="str">
        <f t="shared" si="79"/>
        <v>1/2005</v>
      </c>
      <c r="B1849" s="279" t="s">
        <v>1972</v>
      </c>
      <c r="C1849" s="294">
        <v>440</v>
      </c>
      <c r="D1849" s="279">
        <f t="shared" si="77"/>
        <v>18</v>
      </c>
      <c r="E1849" s="279">
        <f t="shared" si="78"/>
        <v>1</v>
      </c>
      <c r="F1849" s="281" t="str">
        <f t="shared" si="80"/>
        <v/>
      </c>
      <c r="G1849" s="282"/>
      <c r="H1849" s="280"/>
      <c r="I1849" s="280"/>
      <c r="J1849" s="280"/>
    </row>
    <row r="1850" spans="1:10" ht="14.4" x14ac:dyDescent="0.3">
      <c r="A1850" s="290" t="str">
        <f t="shared" si="79"/>
        <v>1/2005</v>
      </c>
      <c r="B1850" s="279" t="s">
        <v>1973</v>
      </c>
      <c r="C1850" s="294">
        <v>439</v>
      </c>
      <c r="D1850" s="279">
        <f t="shared" si="77"/>
        <v>19</v>
      </c>
      <c r="E1850" s="279">
        <f t="shared" si="78"/>
        <v>1</v>
      </c>
      <c r="F1850" s="281" t="str">
        <f t="shared" si="80"/>
        <v/>
      </c>
      <c r="G1850" s="282"/>
      <c r="H1850" s="280"/>
      <c r="I1850" s="280"/>
      <c r="J1850" s="280"/>
    </row>
    <row r="1851" spans="1:10" ht="14.4" x14ac:dyDescent="0.3">
      <c r="A1851" s="290" t="str">
        <f t="shared" si="79"/>
        <v>1/2005</v>
      </c>
      <c r="B1851" s="279" t="s">
        <v>1974</v>
      </c>
      <c r="C1851" s="294">
        <v>436</v>
      </c>
      <c r="D1851" s="279">
        <f t="shared" si="77"/>
        <v>20</v>
      </c>
      <c r="E1851" s="279">
        <f t="shared" si="78"/>
        <v>1</v>
      </c>
      <c r="F1851" s="281" t="str">
        <f t="shared" si="80"/>
        <v/>
      </c>
      <c r="G1851" s="282"/>
      <c r="H1851" s="280"/>
      <c r="I1851" s="280"/>
      <c r="J1851" s="280"/>
    </row>
    <row r="1852" spans="1:10" ht="14.4" x14ac:dyDescent="0.3">
      <c r="A1852" s="290" t="str">
        <f t="shared" si="79"/>
        <v>1/2005</v>
      </c>
      <c r="B1852" s="279" t="s">
        <v>1975</v>
      </c>
      <c r="C1852" s="294">
        <v>431</v>
      </c>
      <c r="D1852" s="279">
        <f t="shared" si="77"/>
        <v>21</v>
      </c>
      <c r="E1852" s="279">
        <f t="shared" si="78"/>
        <v>1</v>
      </c>
      <c r="F1852" s="281" t="str">
        <f t="shared" si="80"/>
        <v/>
      </c>
      <c r="G1852" s="282"/>
      <c r="H1852" s="280"/>
      <c r="I1852" s="280"/>
      <c r="J1852" s="280"/>
    </row>
    <row r="1853" spans="1:10" ht="14.4" x14ac:dyDescent="0.3">
      <c r="A1853" s="290" t="str">
        <f t="shared" si="79"/>
        <v>1/2005</v>
      </c>
      <c r="B1853" s="279" t="s">
        <v>1976</v>
      </c>
      <c r="C1853" s="294"/>
      <c r="D1853" s="279">
        <f t="shared" si="77"/>
        <v>22</v>
      </c>
      <c r="E1853" s="279">
        <f t="shared" si="78"/>
        <v>1</v>
      </c>
      <c r="F1853" s="281" t="str">
        <f t="shared" si="80"/>
        <v/>
      </c>
      <c r="G1853" s="282"/>
      <c r="H1853" s="280"/>
      <c r="I1853" s="280"/>
      <c r="J1853" s="280"/>
    </row>
    <row r="1854" spans="1:10" ht="14.4" x14ac:dyDescent="0.3">
      <c r="A1854" s="290" t="str">
        <f t="shared" si="79"/>
        <v>1/2005</v>
      </c>
      <c r="B1854" s="279" t="s">
        <v>1977</v>
      </c>
      <c r="C1854" s="294"/>
      <c r="D1854" s="279">
        <f t="shared" si="77"/>
        <v>23</v>
      </c>
      <c r="E1854" s="279">
        <f t="shared" si="78"/>
        <v>1</v>
      </c>
      <c r="F1854" s="281" t="str">
        <f t="shared" si="80"/>
        <v/>
      </c>
      <c r="G1854" s="282"/>
      <c r="H1854" s="280"/>
      <c r="I1854" s="280"/>
      <c r="J1854" s="280"/>
    </row>
    <row r="1855" spans="1:10" ht="14.4" x14ac:dyDescent="0.3">
      <c r="A1855" s="290" t="str">
        <f t="shared" si="79"/>
        <v>1/2005</v>
      </c>
      <c r="B1855" s="279" t="s">
        <v>1978</v>
      </c>
      <c r="C1855" s="294">
        <v>428</v>
      </c>
      <c r="D1855" s="279">
        <f t="shared" si="77"/>
        <v>24</v>
      </c>
      <c r="E1855" s="279">
        <f t="shared" si="78"/>
        <v>1</v>
      </c>
      <c r="F1855" s="281" t="str">
        <f t="shared" si="80"/>
        <v/>
      </c>
      <c r="G1855" s="282"/>
      <c r="H1855" s="280"/>
      <c r="I1855" s="280"/>
      <c r="J1855" s="280"/>
    </row>
    <row r="1856" spans="1:10" ht="14.4" x14ac:dyDescent="0.3">
      <c r="A1856" s="290" t="str">
        <f t="shared" si="79"/>
        <v>1/2005</v>
      </c>
      <c r="B1856" s="279" t="s">
        <v>1979</v>
      </c>
      <c r="C1856" s="294">
        <v>419</v>
      </c>
      <c r="D1856" s="279">
        <f t="shared" si="77"/>
        <v>25</v>
      </c>
      <c r="E1856" s="279">
        <f t="shared" si="78"/>
        <v>1</v>
      </c>
      <c r="F1856" s="281" t="str">
        <f t="shared" si="80"/>
        <v/>
      </c>
      <c r="G1856" s="282"/>
      <c r="H1856" s="280"/>
      <c r="I1856" s="280"/>
      <c r="J1856" s="280"/>
    </row>
    <row r="1857" spans="1:10" ht="14.4" x14ac:dyDescent="0.3">
      <c r="A1857" s="290" t="str">
        <f t="shared" si="79"/>
        <v>1/2005</v>
      </c>
      <c r="B1857" s="279" t="s">
        <v>1980</v>
      </c>
      <c r="C1857" s="294">
        <v>412</v>
      </c>
      <c r="D1857" s="279">
        <f t="shared" si="77"/>
        <v>26</v>
      </c>
      <c r="E1857" s="279">
        <f t="shared" si="78"/>
        <v>1</v>
      </c>
      <c r="F1857" s="281" t="str">
        <f t="shared" si="80"/>
        <v/>
      </c>
      <c r="G1857" s="282"/>
      <c r="H1857" s="280"/>
      <c r="I1857" s="280"/>
      <c r="J1857" s="280"/>
    </row>
    <row r="1858" spans="1:10" ht="14.4" x14ac:dyDescent="0.3">
      <c r="A1858" s="290" t="str">
        <f t="shared" si="79"/>
        <v>1/2005</v>
      </c>
      <c r="B1858" s="279" t="s">
        <v>1981</v>
      </c>
      <c r="C1858" s="294">
        <v>414</v>
      </c>
      <c r="D1858" s="279">
        <f t="shared" si="77"/>
        <v>27</v>
      </c>
      <c r="E1858" s="279">
        <f t="shared" si="78"/>
        <v>1</v>
      </c>
      <c r="F1858" s="281" t="str">
        <f t="shared" si="80"/>
        <v/>
      </c>
      <c r="G1858" s="282"/>
      <c r="H1858" s="280"/>
      <c r="I1858" s="280"/>
      <c r="J1858" s="280"/>
    </row>
    <row r="1859" spans="1:10" ht="14.4" x14ac:dyDescent="0.3">
      <c r="A1859" s="290" t="str">
        <f t="shared" si="79"/>
        <v>1/2005</v>
      </c>
      <c r="B1859" s="279" t="s">
        <v>1982</v>
      </c>
      <c r="C1859" s="294">
        <v>419</v>
      </c>
      <c r="D1859" s="279">
        <f t="shared" si="77"/>
        <v>28</v>
      </c>
      <c r="E1859" s="279">
        <f t="shared" si="78"/>
        <v>1</v>
      </c>
      <c r="F1859" s="281" t="str">
        <f t="shared" si="80"/>
        <v/>
      </c>
      <c r="G1859" s="282"/>
      <c r="H1859" s="280"/>
      <c r="I1859" s="280"/>
      <c r="J1859" s="280"/>
    </row>
    <row r="1860" spans="1:10" ht="14.4" x14ac:dyDescent="0.3">
      <c r="A1860" s="290" t="str">
        <f t="shared" si="79"/>
        <v>1/2005</v>
      </c>
      <c r="B1860" s="279" t="s">
        <v>1983</v>
      </c>
      <c r="C1860" s="294"/>
      <c r="D1860" s="279">
        <f t="shared" si="77"/>
        <v>29</v>
      </c>
      <c r="E1860" s="279">
        <f t="shared" si="78"/>
        <v>1</v>
      </c>
      <c r="F1860" s="281" t="str">
        <f t="shared" si="80"/>
        <v/>
      </c>
      <c r="G1860" s="282"/>
      <c r="H1860" s="280"/>
      <c r="I1860" s="280"/>
      <c r="J1860" s="280"/>
    </row>
    <row r="1861" spans="1:10" ht="14.4" x14ac:dyDescent="0.3">
      <c r="A1861" s="290" t="str">
        <f t="shared" si="79"/>
        <v>1/2005</v>
      </c>
      <c r="B1861" s="279" t="s">
        <v>1984</v>
      </c>
      <c r="C1861" s="294"/>
      <c r="D1861" s="279">
        <f t="shared" si="77"/>
        <v>30</v>
      </c>
      <c r="E1861" s="279">
        <f t="shared" si="78"/>
        <v>1</v>
      </c>
      <c r="F1861" s="281" t="str">
        <f t="shared" si="80"/>
        <v/>
      </c>
      <c r="G1861" s="282"/>
      <c r="H1861" s="280"/>
      <c r="I1861" s="280"/>
      <c r="J1861" s="280"/>
    </row>
    <row r="1862" spans="1:10" ht="14.4" x14ac:dyDescent="0.3">
      <c r="A1862" s="290" t="str">
        <f t="shared" ref="A1862:A1925" si="81">CONCATENATE(MONTH(B1862),"/",YEAR(B1862))</f>
        <v>1/2005</v>
      </c>
      <c r="B1862" s="279" t="s">
        <v>1985</v>
      </c>
      <c r="C1862" s="294">
        <v>418</v>
      </c>
      <c r="D1862" s="279">
        <f t="shared" si="77"/>
        <v>31</v>
      </c>
      <c r="E1862" s="279">
        <f t="shared" si="78"/>
        <v>1</v>
      </c>
      <c r="F1862" s="281">
        <f t="shared" si="80"/>
        <v>4.1799999999999997E-2</v>
      </c>
      <c r="G1862" s="282"/>
      <c r="H1862" s="280"/>
      <c r="I1862" s="280"/>
      <c r="J1862" s="280"/>
    </row>
    <row r="1863" spans="1:10" ht="14.4" x14ac:dyDescent="0.3">
      <c r="A1863" s="290" t="str">
        <f t="shared" si="81"/>
        <v>2/2005</v>
      </c>
      <c r="B1863" s="279" t="s">
        <v>1986</v>
      </c>
      <c r="C1863" s="294">
        <v>421</v>
      </c>
      <c r="D1863" s="279">
        <f t="shared" si="77"/>
        <v>1</v>
      </c>
      <c r="E1863" s="279">
        <f t="shared" si="78"/>
        <v>2</v>
      </c>
      <c r="F1863" s="281" t="str">
        <f t="shared" si="80"/>
        <v/>
      </c>
      <c r="G1863" s="282"/>
      <c r="H1863" s="280"/>
      <c r="I1863" s="280"/>
      <c r="J1863" s="280"/>
    </row>
    <row r="1864" spans="1:10" ht="14.4" x14ac:dyDescent="0.3">
      <c r="A1864" s="290" t="str">
        <f t="shared" si="81"/>
        <v>2/2005</v>
      </c>
      <c r="B1864" s="279" t="s">
        <v>1987</v>
      </c>
      <c r="C1864" s="294">
        <v>425</v>
      </c>
      <c r="D1864" s="279">
        <f t="shared" si="77"/>
        <v>2</v>
      </c>
      <c r="E1864" s="279">
        <f t="shared" si="78"/>
        <v>2</v>
      </c>
      <c r="F1864" s="281" t="str">
        <f t="shared" si="80"/>
        <v/>
      </c>
      <c r="G1864" s="282"/>
      <c r="H1864" s="280"/>
      <c r="I1864" s="280"/>
      <c r="J1864" s="280"/>
    </row>
    <row r="1865" spans="1:10" ht="14.4" x14ac:dyDescent="0.3">
      <c r="A1865" s="290" t="str">
        <f t="shared" si="81"/>
        <v>2/2005</v>
      </c>
      <c r="B1865" s="279" t="s">
        <v>1988</v>
      </c>
      <c r="C1865" s="294">
        <v>423</v>
      </c>
      <c r="D1865" s="279">
        <f t="shared" si="77"/>
        <v>3</v>
      </c>
      <c r="E1865" s="279">
        <f t="shared" si="78"/>
        <v>2</v>
      </c>
      <c r="F1865" s="281" t="str">
        <f t="shared" si="80"/>
        <v/>
      </c>
      <c r="G1865" s="282"/>
      <c r="H1865" s="280"/>
      <c r="I1865" s="280"/>
      <c r="J1865" s="280"/>
    </row>
    <row r="1866" spans="1:10" ht="14.4" x14ac:dyDescent="0.3">
      <c r="A1866" s="290" t="str">
        <f t="shared" si="81"/>
        <v>2/2005</v>
      </c>
      <c r="B1866" s="279" t="s">
        <v>1989</v>
      </c>
      <c r="C1866" s="294">
        <v>411</v>
      </c>
      <c r="D1866" s="279">
        <f t="shared" si="77"/>
        <v>4</v>
      </c>
      <c r="E1866" s="279">
        <f t="shared" si="78"/>
        <v>2</v>
      </c>
      <c r="F1866" s="281" t="str">
        <f t="shared" si="80"/>
        <v/>
      </c>
      <c r="G1866" s="282"/>
      <c r="H1866" s="280"/>
      <c r="I1866" s="280"/>
      <c r="J1866" s="280"/>
    </row>
    <row r="1867" spans="1:10" ht="14.4" x14ac:dyDescent="0.3">
      <c r="A1867" s="290" t="str">
        <f t="shared" si="81"/>
        <v>2/2005</v>
      </c>
      <c r="B1867" s="279" t="s">
        <v>1990</v>
      </c>
      <c r="C1867" s="294"/>
      <c r="D1867" s="279">
        <f t="shared" si="77"/>
        <v>5</v>
      </c>
      <c r="E1867" s="279">
        <f t="shared" si="78"/>
        <v>2</v>
      </c>
      <c r="F1867" s="281" t="str">
        <f t="shared" si="80"/>
        <v/>
      </c>
      <c r="G1867" s="282"/>
      <c r="H1867" s="280"/>
      <c r="I1867" s="280"/>
      <c r="J1867" s="280"/>
    </row>
    <row r="1868" spans="1:10" ht="14.4" x14ac:dyDescent="0.3">
      <c r="A1868" s="290" t="str">
        <f t="shared" si="81"/>
        <v>2/2005</v>
      </c>
      <c r="B1868" s="279" t="s">
        <v>1991</v>
      </c>
      <c r="C1868" s="294"/>
      <c r="D1868" s="279">
        <f t="shared" si="77"/>
        <v>6</v>
      </c>
      <c r="E1868" s="279">
        <f t="shared" si="78"/>
        <v>2</v>
      </c>
      <c r="F1868" s="281" t="str">
        <f t="shared" si="80"/>
        <v/>
      </c>
      <c r="G1868" s="282"/>
      <c r="H1868" s="280"/>
      <c r="I1868" s="280"/>
      <c r="J1868" s="280"/>
    </row>
    <row r="1869" spans="1:10" ht="14.4" x14ac:dyDescent="0.3">
      <c r="A1869" s="290" t="str">
        <f t="shared" si="81"/>
        <v>2/2005</v>
      </c>
      <c r="B1869" s="279" t="s">
        <v>1992</v>
      </c>
      <c r="C1869" s="294">
        <v>405</v>
      </c>
      <c r="D1869" s="279">
        <f t="shared" si="77"/>
        <v>7</v>
      </c>
      <c r="E1869" s="279">
        <f t="shared" si="78"/>
        <v>2</v>
      </c>
      <c r="F1869" s="281" t="str">
        <f t="shared" ref="F1869:F1932" si="82">IF(D1869=(D1870-1),"",IF(AND(C1869="",C1868="",C1867=""),C1866/10000,(IF(AND(C1869="",C1868=""),C1867/10000,IF(C1869="",C1868/10000,C1869/10000)))))</f>
        <v/>
      </c>
      <c r="G1869" s="282"/>
      <c r="H1869" s="280"/>
      <c r="I1869" s="280"/>
      <c r="J1869" s="280"/>
    </row>
    <row r="1870" spans="1:10" ht="14.4" x14ac:dyDescent="0.3">
      <c r="A1870" s="290" t="str">
        <f t="shared" si="81"/>
        <v>2/2005</v>
      </c>
      <c r="B1870" s="279" t="s">
        <v>1993</v>
      </c>
      <c r="C1870" s="294">
        <v>413</v>
      </c>
      <c r="D1870" s="279">
        <f t="shared" si="77"/>
        <v>8</v>
      </c>
      <c r="E1870" s="279">
        <f t="shared" si="78"/>
        <v>2</v>
      </c>
      <c r="F1870" s="281" t="str">
        <f t="shared" si="82"/>
        <v/>
      </c>
      <c r="G1870" s="282"/>
      <c r="H1870" s="280"/>
      <c r="I1870" s="280"/>
      <c r="J1870" s="280"/>
    </row>
    <row r="1871" spans="1:10" ht="14.4" x14ac:dyDescent="0.3">
      <c r="A1871" s="290" t="str">
        <f t="shared" si="81"/>
        <v>2/2005</v>
      </c>
      <c r="B1871" s="279" t="s">
        <v>1994</v>
      </c>
      <c r="C1871" s="294">
        <v>413</v>
      </c>
      <c r="D1871" s="279">
        <f t="shared" si="77"/>
        <v>9</v>
      </c>
      <c r="E1871" s="279">
        <f t="shared" si="78"/>
        <v>2</v>
      </c>
      <c r="F1871" s="281" t="str">
        <f t="shared" si="82"/>
        <v/>
      </c>
      <c r="G1871" s="282"/>
      <c r="H1871" s="280"/>
      <c r="I1871" s="280"/>
      <c r="J1871" s="280"/>
    </row>
    <row r="1872" spans="1:10" ht="14.4" x14ac:dyDescent="0.3">
      <c r="A1872" s="290" t="str">
        <f t="shared" si="81"/>
        <v>2/2005</v>
      </c>
      <c r="B1872" s="279" t="s">
        <v>1995</v>
      </c>
      <c r="C1872" s="294">
        <v>409</v>
      </c>
      <c r="D1872" s="279">
        <f t="shared" si="77"/>
        <v>10</v>
      </c>
      <c r="E1872" s="279">
        <f t="shared" si="78"/>
        <v>2</v>
      </c>
      <c r="F1872" s="281" t="str">
        <f t="shared" si="82"/>
        <v/>
      </c>
      <c r="G1872" s="282"/>
      <c r="H1872" s="280"/>
      <c r="I1872" s="280"/>
      <c r="J1872" s="280"/>
    </row>
    <row r="1873" spans="1:10" ht="14.4" x14ac:dyDescent="0.3">
      <c r="A1873" s="290" t="str">
        <f t="shared" si="81"/>
        <v>2/2005</v>
      </c>
      <c r="B1873" s="279" t="s">
        <v>1996</v>
      </c>
      <c r="C1873" s="294">
        <v>404</v>
      </c>
      <c r="D1873" s="279">
        <f t="shared" si="77"/>
        <v>11</v>
      </c>
      <c r="E1873" s="279">
        <f t="shared" si="78"/>
        <v>2</v>
      </c>
      <c r="F1873" s="281" t="str">
        <f t="shared" si="82"/>
        <v/>
      </c>
      <c r="G1873" s="282"/>
      <c r="H1873" s="280"/>
      <c r="I1873" s="280"/>
      <c r="J1873" s="280"/>
    </row>
    <row r="1874" spans="1:10" ht="14.4" x14ac:dyDescent="0.3">
      <c r="A1874" s="290" t="str">
        <f t="shared" si="81"/>
        <v>2/2005</v>
      </c>
      <c r="B1874" s="279" t="s">
        <v>1997</v>
      </c>
      <c r="C1874" s="294"/>
      <c r="D1874" s="279">
        <f t="shared" si="77"/>
        <v>12</v>
      </c>
      <c r="E1874" s="279">
        <f t="shared" si="78"/>
        <v>2</v>
      </c>
      <c r="F1874" s="281" t="str">
        <f t="shared" si="82"/>
        <v/>
      </c>
      <c r="G1874" s="282"/>
      <c r="H1874" s="280"/>
      <c r="I1874" s="280"/>
      <c r="J1874" s="280"/>
    </row>
    <row r="1875" spans="1:10" ht="14.4" x14ac:dyDescent="0.3">
      <c r="A1875" s="290" t="str">
        <f t="shared" si="81"/>
        <v>2/2005</v>
      </c>
      <c r="B1875" s="279" t="s">
        <v>1998</v>
      </c>
      <c r="C1875" s="294"/>
      <c r="D1875" s="279">
        <f t="shared" si="77"/>
        <v>13</v>
      </c>
      <c r="E1875" s="279">
        <f t="shared" si="78"/>
        <v>2</v>
      </c>
      <c r="F1875" s="281" t="str">
        <f t="shared" si="82"/>
        <v/>
      </c>
      <c r="G1875" s="282"/>
      <c r="H1875" s="280"/>
      <c r="I1875" s="280"/>
      <c r="J1875" s="280"/>
    </row>
    <row r="1876" spans="1:10" ht="14.4" x14ac:dyDescent="0.3">
      <c r="A1876" s="290" t="str">
        <f t="shared" si="81"/>
        <v>2/2005</v>
      </c>
      <c r="B1876" s="279" t="s">
        <v>1999</v>
      </c>
      <c r="C1876" s="294">
        <v>405</v>
      </c>
      <c r="D1876" s="279">
        <f t="shared" si="77"/>
        <v>14</v>
      </c>
      <c r="E1876" s="279">
        <f t="shared" si="78"/>
        <v>2</v>
      </c>
      <c r="F1876" s="281" t="str">
        <f t="shared" si="82"/>
        <v/>
      </c>
      <c r="G1876" s="282"/>
      <c r="H1876" s="280"/>
      <c r="I1876" s="280"/>
      <c r="J1876" s="280"/>
    </row>
    <row r="1877" spans="1:10" ht="14.4" x14ac:dyDescent="0.3">
      <c r="A1877" s="290" t="str">
        <f t="shared" si="81"/>
        <v>2/2005</v>
      </c>
      <c r="B1877" s="279" t="s">
        <v>2000</v>
      </c>
      <c r="C1877" s="294">
        <v>406</v>
      </c>
      <c r="D1877" s="279">
        <f t="shared" si="77"/>
        <v>15</v>
      </c>
      <c r="E1877" s="279">
        <f t="shared" si="78"/>
        <v>2</v>
      </c>
      <c r="F1877" s="281" t="str">
        <f t="shared" si="82"/>
        <v/>
      </c>
      <c r="G1877" s="282"/>
      <c r="H1877" s="280"/>
      <c r="I1877" s="280"/>
      <c r="J1877" s="280"/>
    </row>
    <row r="1878" spans="1:10" ht="14.4" x14ac:dyDescent="0.3">
      <c r="A1878" s="290" t="str">
        <f t="shared" si="81"/>
        <v>2/2005</v>
      </c>
      <c r="B1878" s="279" t="s">
        <v>2001</v>
      </c>
      <c r="C1878" s="294">
        <v>404</v>
      </c>
      <c r="D1878" s="279">
        <f t="shared" si="77"/>
        <v>16</v>
      </c>
      <c r="E1878" s="279">
        <f t="shared" si="78"/>
        <v>2</v>
      </c>
      <c r="F1878" s="281" t="str">
        <f t="shared" si="82"/>
        <v/>
      </c>
      <c r="G1878" s="282"/>
      <c r="H1878" s="280"/>
      <c r="I1878" s="280"/>
      <c r="J1878" s="280"/>
    </row>
    <row r="1879" spans="1:10" ht="14.4" x14ac:dyDescent="0.3">
      <c r="A1879" s="290" t="str">
        <f t="shared" si="81"/>
        <v>2/2005</v>
      </c>
      <c r="B1879" s="279" t="s">
        <v>2002</v>
      </c>
      <c r="C1879" s="294">
        <v>393</v>
      </c>
      <c r="D1879" s="279">
        <f t="shared" si="77"/>
        <v>17</v>
      </c>
      <c r="E1879" s="279">
        <f t="shared" si="78"/>
        <v>2</v>
      </c>
      <c r="F1879" s="281" t="str">
        <f t="shared" si="82"/>
        <v/>
      </c>
      <c r="G1879" s="282"/>
      <c r="H1879" s="280"/>
      <c r="I1879" s="280"/>
      <c r="J1879" s="280"/>
    </row>
    <row r="1880" spans="1:10" ht="14.4" x14ac:dyDescent="0.3">
      <c r="A1880" s="290" t="str">
        <f t="shared" si="81"/>
        <v>2/2005</v>
      </c>
      <c r="B1880" s="279" t="s">
        <v>2003</v>
      </c>
      <c r="C1880" s="294">
        <v>396</v>
      </c>
      <c r="D1880" s="279">
        <f t="shared" si="77"/>
        <v>18</v>
      </c>
      <c r="E1880" s="279">
        <f t="shared" si="78"/>
        <v>2</v>
      </c>
      <c r="F1880" s="281" t="str">
        <f t="shared" si="82"/>
        <v/>
      </c>
      <c r="G1880" s="282"/>
      <c r="H1880" s="280"/>
      <c r="I1880" s="280"/>
      <c r="J1880" s="280"/>
    </row>
    <row r="1881" spans="1:10" ht="14.4" x14ac:dyDescent="0.3">
      <c r="A1881" s="290" t="str">
        <f t="shared" si="81"/>
        <v>2/2005</v>
      </c>
      <c r="B1881" s="279" t="s">
        <v>2004</v>
      </c>
      <c r="C1881" s="294"/>
      <c r="D1881" s="279">
        <f t="shared" si="77"/>
        <v>19</v>
      </c>
      <c r="E1881" s="279">
        <f t="shared" si="78"/>
        <v>2</v>
      </c>
      <c r="F1881" s="281" t="str">
        <f t="shared" si="82"/>
        <v/>
      </c>
      <c r="G1881" s="282"/>
      <c r="H1881" s="280"/>
      <c r="I1881" s="280"/>
      <c r="J1881" s="280"/>
    </row>
    <row r="1882" spans="1:10" ht="14.4" x14ac:dyDescent="0.3">
      <c r="A1882" s="290" t="str">
        <f t="shared" si="81"/>
        <v>2/2005</v>
      </c>
      <c r="B1882" s="279" t="s">
        <v>2005</v>
      </c>
      <c r="C1882" s="294"/>
      <c r="D1882" s="279">
        <f t="shared" si="77"/>
        <v>20</v>
      </c>
      <c r="E1882" s="279">
        <f t="shared" si="78"/>
        <v>2</v>
      </c>
      <c r="F1882" s="281" t="str">
        <f t="shared" si="82"/>
        <v/>
      </c>
      <c r="G1882" s="282"/>
      <c r="H1882" s="280"/>
      <c r="I1882" s="280"/>
      <c r="J1882" s="280"/>
    </row>
    <row r="1883" spans="1:10" ht="14.4" x14ac:dyDescent="0.3">
      <c r="A1883" s="290" t="str">
        <f t="shared" si="81"/>
        <v>2/2005</v>
      </c>
      <c r="B1883" s="279" t="s">
        <v>2006</v>
      </c>
      <c r="C1883" s="294"/>
      <c r="D1883" s="279">
        <f t="shared" si="77"/>
        <v>21</v>
      </c>
      <c r="E1883" s="279">
        <f t="shared" si="78"/>
        <v>2</v>
      </c>
      <c r="F1883" s="281" t="str">
        <f t="shared" si="82"/>
        <v/>
      </c>
      <c r="G1883" s="282"/>
      <c r="H1883" s="280"/>
      <c r="I1883" s="280"/>
      <c r="J1883" s="280"/>
    </row>
    <row r="1884" spans="1:10" ht="14.4" x14ac:dyDescent="0.3">
      <c r="A1884" s="290" t="str">
        <f t="shared" si="81"/>
        <v>2/2005</v>
      </c>
      <c r="B1884" s="279" t="s">
        <v>2007</v>
      </c>
      <c r="C1884" s="294">
        <v>403</v>
      </c>
      <c r="D1884" s="279">
        <f t="shared" si="77"/>
        <v>22</v>
      </c>
      <c r="E1884" s="279">
        <f t="shared" si="78"/>
        <v>2</v>
      </c>
      <c r="F1884" s="281" t="str">
        <f t="shared" si="82"/>
        <v/>
      </c>
      <c r="G1884" s="282"/>
      <c r="H1884" s="280"/>
      <c r="I1884" s="280"/>
      <c r="J1884" s="280"/>
    </row>
    <row r="1885" spans="1:10" ht="14.4" x14ac:dyDescent="0.3">
      <c r="A1885" s="290" t="str">
        <f t="shared" si="81"/>
        <v>2/2005</v>
      </c>
      <c r="B1885" s="279" t="s">
        <v>2008</v>
      </c>
      <c r="C1885" s="294">
        <v>400</v>
      </c>
      <c r="D1885" s="279">
        <f t="shared" si="77"/>
        <v>23</v>
      </c>
      <c r="E1885" s="279">
        <f t="shared" si="78"/>
        <v>2</v>
      </c>
      <c r="F1885" s="281" t="str">
        <f t="shared" si="82"/>
        <v/>
      </c>
      <c r="G1885" s="282"/>
      <c r="H1885" s="280"/>
      <c r="I1885" s="280"/>
      <c r="J1885" s="280"/>
    </row>
    <row r="1886" spans="1:10" ht="14.4" x14ac:dyDescent="0.3">
      <c r="A1886" s="290" t="str">
        <f t="shared" si="81"/>
        <v>2/2005</v>
      </c>
      <c r="B1886" s="279" t="s">
        <v>2009</v>
      </c>
      <c r="C1886" s="294">
        <v>392</v>
      </c>
      <c r="D1886" s="279">
        <f t="shared" si="77"/>
        <v>24</v>
      </c>
      <c r="E1886" s="279">
        <f t="shared" si="78"/>
        <v>2</v>
      </c>
      <c r="F1886" s="281" t="str">
        <f t="shared" si="82"/>
        <v/>
      </c>
      <c r="G1886" s="282"/>
      <c r="H1886" s="280"/>
      <c r="I1886" s="280"/>
      <c r="J1886" s="280"/>
    </row>
    <row r="1887" spans="1:10" ht="14.4" x14ac:dyDescent="0.3">
      <c r="A1887" s="290" t="str">
        <f t="shared" si="81"/>
        <v>2/2005</v>
      </c>
      <c r="B1887" s="279" t="s">
        <v>2010</v>
      </c>
      <c r="C1887" s="294">
        <v>391</v>
      </c>
      <c r="D1887" s="279">
        <f t="shared" si="77"/>
        <v>25</v>
      </c>
      <c r="E1887" s="279">
        <f t="shared" si="78"/>
        <v>2</v>
      </c>
      <c r="F1887" s="281" t="str">
        <f t="shared" si="82"/>
        <v/>
      </c>
      <c r="G1887" s="282"/>
      <c r="H1887" s="280"/>
      <c r="I1887" s="280"/>
      <c r="J1887" s="280"/>
    </row>
    <row r="1888" spans="1:10" ht="14.4" x14ac:dyDescent="0.3">
      <c r="A1888" s="290" t="str">
        <f t="shared" si="81"/>
        <v>2/2005</v>
      </c>
      <c r="B1888" s="279" t="s">
        <v>2011</v>
      </c>
      <c r="C1888" s="294"/>
      <c r="D1888" s="279">
        <f t="shared" si="77"/>
        <v>26</v>
      </c>
      <c r="E1888" s="279">
        <f t="shared" si="78"/>
        <v>2</v>
      </c>
      <c r="F1888" s="281" t="str">
        <f t="shared" si="82"/>
        <v/>
      </c>
      <c r="G1888" s="282"/>
      <c r="H1888" s="280"/>
      <c r="I1888" s="280"/>
      <c r="J1888" s="280"/>
    </row>
    <row r="1889" spans="1:10" ht="14.4" x14ac:dyDescent="0.3">
      <c r="A1889" s="290" t="str">
        <f t="shared" si="81"/>
        <v>2/2005</v>
      </c>
      <c r="B1889" s="279" t="s">
        <v>2012</v>
      </c>
      <c r="C1889" s="294"/>
      <c r="D1889" s="279">
        <f t="shared" si="77"/>
        <v>27</v>
      </c>
      <c r="E1889" s="279">
        <f t="shared" si="78"/>
        <v>2</v>
      </c>
      <c r="F1889" s="281" t="str">
        <f t="shared" si="82"/>
        <v/>
      </c>
      <c r="G1889" s="282"/>
      <c r="H1889" s="280"/>
      <c r="I1889" s="280"/>
      <c r="J1889" s="280"/>
    </row>
    <row r="1890" spans="1:10" ht="14.4" x14ac:dyDescent="0.3">
      <c r="A1890" s="290" t="str">
        <f t="shared" si="81"/>
        <v>2/2005</v>
      </c>
      <c r="B1890" s="279" t="s">
        <v>2013</v>
      </c>
      <c r="C1890" s="294">
        <v>393</v>
      </c>
      <c r="D1890" s="279">
        <f t="shared" si="77"/>
        <v>28</v>
      </c>
      <c r="E1890" s="279">
        <f t="shared" si="78"/>
        <v>2</v>
      </c>
      <c r="F1890" s="281">
        <f t="shared" si="82"/>
        <v>3.9300000000000002E-2</v>
      </c>
      <c r="G1890" s="282"/>
      <c r="H1890" s="280"/>
      <c r="I1890" s="280"/>
      <c r="J1890" s="280"/>
    </row>
    <row r="1891" spans="1:10" ht="14.4" x14ac:dyDescent="0.3">
      <c r="A1891" s="290" t="str">
        <f t="shared" si="81"/>
        <v>3/2005</v>
      </c>
      <c r="B1891" s="279" t="s">
        <v>2014</v>
      </c>
      <c r="C1891" s="294">
        <v>395</v>
      </c>
      <c r="D1891" s="279">
        <f t="shared" si="77"/>
        <v>1</v>
      </c>
      <c r="E1891" s="279">
        <f t="shared" si="78"/>
        <v>3</v>
      </c>
      <c r="F1891" s="281" t="str">
        <f t="shared" si="82"/>
        <v/>
      </c>
      <c r="G1891" s="282"/>
      <c r="H1891" s="280"/>
      <c r="I1891" s="280"/>
      <c r="J1891" s="280"/>
    </row>
    <row r="1892" spans="1:10" ht="14.4" x14ac:dyDescent="0.3">
      <c r="A1892" s="290" t="str">
        <f t="shared" si="81"/>
        <v>3/2005</v>
      </c>
      <c r="B1892" s="279" t="s">
        <v>2015</v>
      </c>
      <c r="C1892" s="294">
        <v>392</v>
      </c>
      <c r="D1892" s="279">
        <f t="shared" si="77"/>
        <v>2</v>
      </c>
      <c r="E1892" s="279">
        <f t="shared" si="78"/>
        <v>3</v>
      </c>
      <c r="F1892" s="281" t="str">
        <f t="shared" si="82"/>
        <v/>
      </c>
      <c r="G1892" s="282"/>
      <c r="H1892" s="280"/>
      <c r="I1892" s="280"/>
      <c r="J1892" s="280"/>
    </row>
    <row r="1893" spans="1:10" ht="14.4" x14ac:dyDescent="0.3">
      <c r="A1893" s="290" t="str">
        <f t="shared" si="81"/>
        <v>3/2005</v>
      </c>
      <c r="B1893" s="279" t="s">
        <v>2016</v>
      </c>
      <c r="C1893" s="294">
        <v>389</v>
      </c>
      <c r="D1893" s="279">
        <f t="shared" si="77"/>
        <v>3</v>
      </c>
      <c r="E1893" s="279">
        <f t="shared" si="78"/>
        <v>3</v>
      </c>
      <c r="F1893" s="281" t="str">
        <f t="shared" si="82"/>
        <v/>
      </c>
      <c r="G1893" s="282"/>
      <c r="H1893" s="280"/>
      <c r="I1893" s="280"/>
      <c r="J1893" s="280"/>
    </row>
    <row r="1894" spans="1:10" ht="14.4" x14ac:dyDescent="0.3">
      <c r="A1894" s="290" t="str">
        <f t="shared" si="81"/>
        <v>3/2005</v>
      </c>
      <c r="B1894" s="279" t="s">
        <v>2017</v>
      </c>
      <c r="C1894" s="294">
        <v>384</v>
      </c>
      <c r="D1894" s="279">
        <f t="shared" si="77"/>
        <v>4</v>
      </c>
      <c r="E1894" s="279">
        <f t="shared" si="78"/>
        <v>3</v>
      </c>
      <c r="F1894" s="281" t="str">
        <f t="shared" si="82"/>
        <v/>
      </c>
      <c r="G1894" s="282"/>
      <c r="H1894" s="280"/>
      <c r="I1894" s="280"/>
      <c r="J1894" s="280"/>
    </row>
    <row r="1895" spans="1:10" ht="14.4" x14ac:dyDescent="0.3">
      <c r="A1895" s="290" t="str">
        <f t="shared" si="81"/>
        <v>3/2005</v>
      </c>
      <c r="B1895" s="279" t="s">
        <v>2018</v>
      </c>
      <c r="C1895" s="294"/>
      <c r="D1895" s="279">
        <f t="shared" si="77"/>
        <v>5</v>
      </c>
      <c r="E1895" s="279">
        <f t="shared" si="78"/>
        <v>3</v>
      </c>
      <c r="F1895" s="281" t="str">
        <f t="shared" si="82"/>
        <v/>
      </c>
      <c r="G1895" s="282"/>
      <c r="H1895" s="280"/>
      <c r="I1895" s="280"/>
      <c r="J1895" s="280"/>
    </row>
    <row r="1896" spans="1:10" ht="14.4" x14ac:dyDescent="0.3">
      <c r="A1896" s="290" t="str">
        <f t="shared" si="81"/>
        <v>3/2005</v>
      </c>
      <c r="B1896" s="279" t="s">
        <v>2019</v>
      </c>
      <c r="C1896" s="294"/>
      <c r="D1896" s="279">
        <f t="shared" si="77"/>
        <v>6</v>
      </c>
      <c r="E1896" s="279">
        <f t="shared" si="78"/>
        <v>3</v>
      </c>
      <c r="F1896" s="281" t="str">
        <f t="shared" si="82"/>
        <v/>
      </c>
      <c r="G1896" s="282"/>
      <c r="H1896" s="280"/>
      <c r="I1896" s="280"/>
      <c r="J1896" s="280"/>
    </row>
    <row r="1897" spans="1:10" ht="14.4" x14ac:dyDescent="0.3">
      <c r="A1897" s="290" t="str">
        <f t="shared" si="81"/>
        <v>3/2005</v>
      </c>
      <c r="B1897" s="279" t="s">
        <v>2020</v>
      </c>
      <c r="C1897" s="294">
        <v>377</v>
      </c>
      <c r="D1897" s="279">
        <f t="shared" si="77"/>
        <v>7</v>
      </c>
      <c r="E1897" s="279">
        <f t="shared" si="78"/>
        <v>3</v>
      </c>
      <c r="F1897" s="281" t="str">
        <f t="shared" si="82"/>
        <v/>
      </c>
      <c r="G1897" s="282"/>
      <c r="H1897" s="280"/>
      <c r="I1897" s="280"/>
      <c r="J1897" s="280"/>
    </row>
    <row r="1898" spans="1:10" ht="14.4" x14ac:dyDescent="0.3">
      <c r="A1898" s="290" t="str">
        <f t="shared" si="81"/>
        <v>3/2005</v>
      </c>
      <c r="B1898" s="279" t="s">
        <v>2021</v>
      </c>
      <c r="C1898" s="294">
        <v>376</v>
      </c>
      <c r="D1898" s="279">
        <f t="shared" si="77"/>
        <v>8</v>
      </c>
      <c r="E1898" s="279">
        <f t="shared" si="78"/>
        <v>3</v>
      </c>
      <c r="F1898" s="281" t="str">
        <f t="shared" si="82"/>
        <v/>
      </c>
      <c r="G1898" s="282"/>
      <c r="H1898" s="280"/>
      <c r="I1898" s="280"/>
      <c r="J1898" s="280"/>
    </row>
    <row r="1899" spans="1:10" ht="14.4" x14ac:dyDescent="0.3">
      <c r="A1899" s="290" t="str">
        <f t="shared" si="81"/>
        <v>3/2005</v>
      </c>
      <c r="B1899" s="279" t="s">
        <v>2022</v>
      </c>
      <c r="C1899" s="294">
        <v>386</v>
      </c>
      <c r="D1899" s="279">
        <f t="shared" si="77"/>
        <v>9</v>
      </c>
      <c r="E1899" s="279">
        <f t="shared" si="78"/>
        <v>3</v>
      </c>
      <c r="F1899" s="281" t="str">
        <f t="shared" si="82"/>
        <v/>
      </c>
      <c r="G1899" s="282"/>
      <c r="H1899" s="280"/>
      <c r="I1899" s="280"/>
      <c r="J1899" s="280"/>
    </row>
    <row r="1900" spans="1:10" ht="14.4" x14ac:dyDescent="0.3">
      <c r="A1900" s="290" t="str">
        <f t="shared" si="81"/>
        <v>3/2005</v>
      </c>
      <c r="B1900" s="279" t="s">
        <v>2023</v>
      </c>
      <c r="C1900" s="294">
        <v>392</v>
      </c>
      <c r="D1900" s="279">
        <f t="shared" si="77"/>
        <v>10</v>
      </c>
      <c r="E1900" s="279">
        <f t="shared" si="78"/>
        <v>3</v>
      </c>
      <c r="F1900" s="281" t="str">
        <f t="shared" si="82"/>
        <v/>
      </c>
      <c r="G1900" s="282"/>
      <c r="H1900" s="280"/>
      <c r="I1900" s="280"/>
      <c r="J1900" s="280"/>
    </row>
    <row r="1901" spans="1:10" ht="14.4" x14ac:dyDescent="0.3">
      <c r="A1901" s="290" t="str">
        <f t="shared" si="81"/>
        <v>3/2005</v>
      </c>
      <c r="B1901" s="279" t="s">
        <v>2024</v>
      </c>
      <c r="C1901" s="294">
        <v>399</v>
      </c>
      <c r="D1901" s="279">
        <f t="shared" si="77"/>
        <v>11</v>
      </c>
      <c r="E1901" s="279">
        <f t="shared" si="78"/>
        <v>3</v>
      </c>
      <c r="F1901" s="281" t="str">
        <f t="shared" si="82"/>
        <v/>
      </c>
      <c r="G1901" s="282"/>
      <c r="H1901" s="280"/>
      <c r="I1901" s="280"/>
      <c r="J1901" s="280"/>
    </row>
    <row r="1902" spans="1:10" ht="14.4" x14ac:dyDescent="0.3">
      <c r="A1902" s="290" t="str">
        <f t="shared" si="81"/>
        <v>3/2005</v>
      </c>
      <c r="B1902" s="279" t="s">
        <v>2025</v>
      </c>
      <c r="C1902" s="294"/>
      <c r="D1902" s="279">
        <f t="shared" si="77"/>
        <v>12</v>
      </c>
      <c r="E1902" s="279">
        <f t="shared" si="78"/>
        <v>3</v>
      </c>
      <c r="F1902" s="281" t="str">
        <f t="shared" si="82"/>
        <v/>
      </c>
      <c r="G1902" s="282"/>
      <c r="H1902" s="280"/>
      <c r="I1902" s="280"/>
      <c r="J1902" s="280"/>
    </row>
    <row r="1903" spans="1:10" ht="14.4" x14ac:dyDescent="0.3">
      <c r="A1903" s="290" t="str">
        <f t="shared" si="81"/>
        <v>3/2005</v>
      </c>
      <c r="B1903" s="279" t="s">
        <v>2026</v>
      </c>
      <c r="C1903" s="294"/>
      <c r="D1903" s="279">
        <f t="shared" si="77"/>
        <v>13</v>
      </c>
      <c r="E1903" s="279">
        <f t="shared" si="78"/>
        <v>3</v>
      </c>
      <c r="F1903" s="281" t="str">
        <f t="shared" si="82"/>
        <v/>
      </c>
      <c r="G1903" s="282"/>
      <c r="H1903" s="280"/>
      <c r="I1903" s="280"/>
      <c r="J1903" s="280"/>
    </row>
    <row r="1904" spans="1:10" ht="14.4" x14ac:dyDescent="0.3">
      <c r="A1904" s="290" t="str">
        <f t="shared" si="81"/>
        <v>3/2005</v>
      </c>
      <c r="B1904" s="279" t="s">
        <v>2027</v>
      </c>
      <c r="C1904" s="294">
        <v>411</v>
      </c>
      <c r="D1904" s="279">
        <f t="shared" si="77"/>
        <v>14</v>
      </c>
      <c r="E1904" s="279">
        <f t="shared" si="78"/>
        <v>3</v>
      </c>
      <c r="F1904" s="281" t="str">
        <f t="shared" si="82"/>
        <v/>
      </c>
      <c r="G1904" s="282"/>
      <c r="H1904" s="280"/>
      <c r="I1904" s="280"/>
      <c r="J1904" s="280"/>
    </row>
    <row r="1905" spans="1:10" ht="14.4" x14ac:dyDescent="0.3">
      <c r="A1905" s="290" t="str">
        <f t="shared" si="81"/>
        <v>3/2005</v>
      </c>
      <c r="B1905" s="279" t="s">
        <v>2028</v>
      </c>
      <c r="C1905" s="294">
        <v>419</v>
      </c>
      <c r="D1905" s="279">
        <f t="shared" si="77"/>
        <v>15</v>
      </c>
      <c r="E1905" s="279">
        <f t="shared" si="78"/>
        <v>3</v>
      </c>
      <c r="F1905" s="281" t="str">
        <f t="shared" si="82"/>
        <v/>
      </c>
      <c r="G1905" s="282"/>
      <c r="H1905" s="280"/>
      <c r="I1905" s="280"/>
      <c r="J1905" s="280"/>
    </row>
    <row r="1906" spans="1:10" ht="14.4" x14ac:dyDescent="0.3">
      <c r="A1906" s="290" t="str">
        <f t="shared" si="81"/>
        <v>3/2005</v>
      </c>
      <c r="B1906" s="279" t="s">
        <v>2029</v>
      </c>
      <c r="C1906" s="294">
        <v>431</v>
      </c>
      <c r="D1906" s="279">
        <f t="shared" si="77"/>
        <v>16</v>
      </c>
      <c r="E1906" s="279">
        <f t="shared" si="78"/>
        <v>3</v>
      </c>
      <c r="F1906" s="281" t="str">
        <f t="shared" si="82"/>
        <v/>
      </c>
      <c r="G1906" s="282"/>
      <c r="H1906" s="280"/>
      <c r="I1906" s="280"/>
      <c r="J1906" s="280"/>
    </row>
    <row r="1907" spans="1:10" ht="14.4" x14ac:dyDescent="0.3">
      <c r="A1907" s="290" t="str">
        <f t="shared" si="81"/>
        <v>3/2005</v>
      </c>
      <c r="B1907" s="279" t="s">
        <v>2030</v>
      </c>
      <c r="C1907" s="294">
        <v>427</v>
      </c>
      <c r="D1907" s="279">
        <f t="shared" si="77"/>
        <v>17</v>
      </c>
      <c r="E1907" s="279">
        <f t="shared" si="78"/>
        <v>3</v>
      </c>
      <c r="F1907" s="281" t="str">
        <f t="shared" si="82"/>
        <v/>
      </c>
      <c r="G1907" s="282"/>
      <c r="H1907" s="280"/>
      <c r="I1907" s="280"/>
      <c r="J1907" s="280"/>
    </row>
    <row r="1908" spans="1:10" ht="14.4" x14ac:dyDescent="0.3">
      <c r="A1908" s="290" t="str">
        <f t="shared" si="81"/>
        <v>3/2005</v>
      </c>
      <c r="B1908" s="279" t="s">
        <v>2031</v>
      </c>
      <c r="C1908" s="294">
        <v>429</v>
      </c>
      <c r="D1908" s="279">
        <f t="shared" si="77"/>
        <v>18</v>
      </c>
      <c r="E1908" s="279">
        <f t="shared" si="78"/>
        <v>3</v>
      </c>
      <c r="F1908" s="281" t="str">
        <f t="shared" si="82"/>
        <v/>
      </c>
      <c r="G1908" s="282"/>
      <c r="H1908" s="280"/>
      <c r="I1908" s="280"/>
      <c r="J1908" s="280"/>
    </row>
    <row r="1909" spans="1:10" ht="14.4" x14ac:dyDescent="0.3">
      <c r="A1909" s="290" t="str">
        <f t="shared" si="81"/>
        <v>3/2005</v>
      </c>
      <c r="B1909" s="279" t="s">
        <v>2032</v>
      </c>
      <c r="C1909" s="294"/>
      <c r="D1909" s="279">
        <f t="shared" si="77"/>
        <v>19</v>
      </c>
      <c r="E1909" s="279">
        <f t="shared" si="78"/>
        <v>3</v>
      </c>
      <c r="F1909" s="281" t="str">
        <f t="shared" si="82"/>
        <v/>
      </c>
      <c r="G1909" s="282"/>
      <c r="H1909" s="280"/>
      <c r="I1909" s="280"/>
      <c r="J1909" s="280"/>
    </row>
    <row r="1910" spans="1:10" ht="14.4" x14ac:dyDescent="0.3">
      <c r="A1910" s="290" t="str">
        <f t="shared" si="81"/>
        <v>3/2005</v>
      </c>
      <c r="B1910" s="279" t="s">
        <v>2033</v>
      </c>
      <c r="C1910" s="294"/>
      <c r="D1910" s="279">
        <f t="shared" si="77"/>
        <v>20</v>
      </c>
      <c r="E1910" s="279">
        <f t="shared" si="78"/>
        <v>3</v>
      </c>
      <c r="F1910" s="281" t="str">
        <f t="shared" si="82"/>
        <v/>
      </c>
      <c r="G1910" s="282"/>
      <c r="H1910" s="280"/>
      <c r="I1910" s="280"/>
      <c r="J1910" s="280"/>
    </row>
    <row r="1911" spans="1:10" ht="14.4" x14ac:dyDescent="0.3">
      <c r="A1911" s="290" t="str">
        <f t="shared" si="81"/>
        <v>3/2005</v>
      </c>
      <c r="B1911" s="279" t="s">
        <v>2034</v>
      </c>
      <c r="C1911" s="294">
        <v>436</v>
      </c>
      <c r="D1911" s="279">
        <f t="shared" si="77"/>
        <v>21</v>
      </c>
      <c r="E1911" s="279">
        <f t="shared" si="78"/>
        <v>3</v>
      </c>
      <c r="F1911" s="281" t="str">
        <f t="shared" si="82"/>
        <v/>
      </c>
      <c r="G1911" s="282"/>
      <c r="H1911" s="280"/>
      <c r="I1911" s="280"/>
      <c r="J1911" s="280"/>
    </row>
    <row r="1912" spans="1:10" ht="14.4" x14ac:dyDescent="0.3">
      <c r="A1912" s="290" t="str">
        <f t="shared" si="81"/>
        <v>3/2005</v>
      </c>
      <c r="B1912" s="279" t="s">
        <v>2035</v>
      </c>
      <c r="C1912" s="294">
        <v>445</v>
      </c>
      <c r="D1912" s="279">
        <f t="shared" si="77"/>
        <v>22</v>
      </c>
      <c r="E1912" s="279">
        <f t="shared" si="78"/>
        <v>3</v>
      </c>
      <c r="F1912" s="281" t="str">
        <f t="shared" si="82"/>
        <v/>
      </c>
      <c r="G1912" s="282"/>
      <c r="H1912" s="280"/>
      <c r="I1912" s="280"/>
      <c r="J1912" s="280"/>
    </row>
    <row r="1913" spans="1:10" ht="14.4" x14ac:dyDescent="0.3">
      <c r="A1913" s="290" t="str">
        <f t="shared" si="81"/>
        <v>3/2005</v>
      </c>
      <c r="B1913" s="279" t="s">
        <v>2036</v>
      </c>
      <c r="C1913" s="294">
        <v>463</v>
      </c>
      <c r="D1913" s="279">
        <f t="shared" si="77"/>
        <v>23</v>
      </c>
      <c r="E1913" s="279">
        <f t="shared" si="78"/>
        <v>3</v>
      </c>
      <c r="F1913" s="281" t="str">
        <f t="shared" si="82"/>
        <v/>
      </c>
      <c r="G1913" s="282"/>
      <c r="H1913" s="280"/>
      <c r="I1913" s="280"/>
      <c r="J1913" s="280"/>
    </row>
    <row r="1914" spans="1:10" ht="14.4" x14ac:dyDescent="0.3">
      <c r="A1914" s="290" t="str">
        <f t="shared" si="81"/>
        <v>3/2005</v>
      </c>
      <c r="B1914" s="279" t="s">
        <v>2037</v>
      </c>
      <c r="C1914" s="294">
        <v>474</v>
      </c>
      <c r="D1914" s="279">
        <f t="shared" si="77"/>
        <v>24</v>
      </c>
      <c r="E1914" s="279">
        <f t="shared" si="78"/>
        <v>3</v>
      </c>
      <c r="F1914" s="281" t="str">
        <f t="shared" si="82"/>
        <v/>
      </c>
      <c r="G1914" s="282"/>
      <c r="H1914" s="280"/>
      <c r="I1914" s="280"/>
      <c r="J1914" s="280"/>
    </row>
    <row r="1915" spans="1:10" ht="14.4" x14ac:dyDescent="0.3">
      <c r="A1915" s="290" t="str">
        <f t="shared" si="81"/>
        <v>3/2005</v>
      </c>
      <c r="B1915" s="279" t="s">
        <v>2038</v>
      </c>
      <c r="C1915" s="294"/>
      <c r="D1915" s="279">
        <f t="shared" si="77"/>
        <v>25</v>
      </c>
      <c r="E1915" s="279">
        <f t="shared" si="78"/>
        <v>3</v>
      </c>
      <c r="F1915" s="281" t="str">
        <f t="shared" si="82"/>
        <v/>
      </c>
      <c r="G1915" s="282"/>
      <c r="H1915" s="280"/>
      <c r="I1915" s="280"/>
      <c r="J1915" s="280"/>
    </row>
    <row r="1916" spans="1:10" ht="14.4" x14ac:dyDescent="0.3">
      <c r="A1916" s="290" t="str">
        <f t="shared" si="81"/>
        <v>3/2005</v>
      </c>
      <c r="B1916" s="279" t="s">
        <v>2039</v>
      </c>
      <c r="C1916" s="294"/>
      <c r="D1916" s="279">
        <f t="shared" si="77"/>
        <v>26</v>
      </c>
      <c r="E1916" s="279">
        <f t="shared" si="78"/>
        <v>3</v>
      </c>
      <c r="F1916" s="281" t="str">
        <f t="shared" si="82"/>
        <v/>
      </c>
      <c r="G1916" s="282"/>
      <c r="H1916" s="280"/>
      <c r="I1916" s="280"/>
      <c r="J1916" s="280"/>
    </row>
    <row r="1917" spans="1:10" ht="14.4" x14ac:dyDescent="0.3">
      <c r="A1917" s="290" t="str">
        <f t="shared" si="81"/>
        <v>3/2005</v>
      </c>
      <c r="B1917" s="279" t="s">
        <v>2040</v>
      </c>
      <c r="C1917" s="294"/>
      <c r="D1917" s="279">
        <f t="shared" si="77"/>
        <v>27</v>
      </c>
      <c r="E1917" s="279">
        <f t="shared" si="78"/>
        <v>3</v>
      </c>
      <c r="F1917" s="281" t="str">
        <f t="shared" si="82"/>
        <v/>
      </c>
      <c r="G1917" s="282"/>
      <c r="H1917" s="280"/>
      <c r="I1917" s="280"/>
      <c r="J1917" s="280"/>
    </row>
    <row r="1918" spans="1:10" ht="14.4" x14ac:dyDescent="0.3">
      <c r="A1918" s="290" t="str">
        <f t="shared" si="81"/>
        <v>3/2005</v>
      </c>
      <c r="B1918" s="279" t="s">
        <v>2041</v>
      </c>
      <c r="C1918" s="294">
        <v>478</v>
      </c>
      <c r="D1918" s="279">
        <f t="shared" si="77"/>
        <v>28</v>
      </c>
      <c r="E1918" s="279">
        <f t="shared" si="78"/>
        <v>3</v>
      </c>
      <c r="F1918" s="281" t="str">
        <f t="shared" si="82"/>
        <v/>
      </c>
      <c r="G1918" s="282"/>
      <c r="H1918" s="280"/>
      <c r="I1918" s="280"/>
      <c r="J1918" s="280"/>
    </row>
    <row r="1919" spans="1:10" ht="14.4" x14ac:dyDescent="0.3">
      <c r="A1919" s="290" t="str">
        <f t="shared" si="81"/>
        <v>3/2005</v>
      </c>
      <c r="B1919" s="279" t="s">
        <v>2042</v>
      </c>
      <c r="C1919" s="294">
        <v>472</v>
      </c>
      <c r="D1919" s="279">
        <f t="shared" si="77"/>
        <v>29</v>
      </c>
      <c r="E1919" s="279">
        <f t="shared" si="78"/>
        <v>3</v>
      </c>
      <c r="F1919" s="281" t="str">
        <f t="shared" si="82"/>
        <v/>
      </c>
      <c r="G1919" s="282"/>
      <c r="H1919" s="280"/>
      <c r="I1919" s="280"/>
      <c r="J1919" s="280"/>
    </row>
    <row r="1920" spans="1:10" ht="14.4" x14ac:dyDescent="0.3">
      <c r="A1920" s="290" t="str">
        <f t="shared" si="81"/>
        <v>3/2005</v>
      </c>
      <c r="B1920" s="279" t="s">
        <v>2043</v>
      </c>
      <c r="C1920" s="294">
        <v>462</v>
      </c>
      <c r="D1920" s="279">
        <f t="shared" si="77"/>
        <v>30</v>
      </c>
      <c r="E1920" s="279">
        <f t="shared" si="78"/>
        <v>3</v>
      </c>
      <c r="F1920" s="281" t="str">
        <f t="shared" si="82"/>
        <v/>
      </c>
      <c r="G1920" s="282"/>
      <c r="H1920" s="280"/>
      <c r="I1920" s="280"/>
      <c r="J1920" s="280"/>
    </row>
    <row r="1921" spans="1:10" ht="14.4" x14ac:dyDescent="0.3">
      <c r="A1921" s="290" t="str">
        <f t="shared" si="81"/>
        <v>3/2005</v>
      </c>
      <c r="B1921" s="279" t="s">
        <v>2044</v>
      </c>
      <c r="C1921" s="294">
        <v>458</v>
      </c>
      <c r="D1921" s="279">
        <f t="shared" si="77"/>
        <v>31</v>
      </c>
      <c r="E1921" s="279">
        <f t="shared" si="78"/>
        <v>3</v>
      </c>
      <c r="F1921" s="281">
        <f t="shared" si="82"/>
        <v>4.58E-2</v>
      </c>
      <c r="G1921" s="282"/>
      <c r="H1921" s="280"/>
      <c r="I1921" s="280"/>
      <c r="J1921" s="280"/>
    </row>
    <row r="1922" spans="1:10" ht="14.4" x14ac:dyDescent="0.3">
      <c r="A1922" s="290" t="str">
        <f t="shared" si="81"/>
        <v>4/2005</v>
      </c>
      <c r="B1922" s="279" t="s">
        <v>2045</v>
      </c>
      <c r="C1922" s="294">
        <v>459</v>
      </c>
      <c r="D1922" s="279">
        <f t="shared" si="77"/>
        <v>1</v>
      </c>
      <c r="E1922" s="279">
        <f t="shared" si="78"/>
        <v>4</v>
      </c>
      <c r="F1922" s="281" t="str">
        <f t="shared" si="82"/>
        <v/>
      </c>
      <c r="G1922" s="282"/>
      <c r="H1922" s="280"/>
      <c r="I1922" s="280"/>
      <c r="J1922" s="280"/>
    </row>
    <row r="1923" spans="1:10" ht="14.4" x14ac:dyDescent="0.3">
      <c r="A1923" s="290" t="str">
        <f t="shared" si="81"/>
        <v>4/2005</v>
      </c>
      <c r="B1923" s="279" t="s">
        <v>2046</v>
      </c>
      <c r="C1923" s="294"/>
      <c r="D1923" s="279">
        <f t="shared" si="77"/>
        <v>2</v>
      </c>
      <c r="E1923" s="279">
        <f t="shared" si="78"/>
        <v>4</v>
      </c>
      <c r="F1923" s="281" t="str">
        <f t="shared" si="82"/>
        <v/>
      </c>
      <c r="G1923" s="282"/>
      <c r="H1923" s="280"/>
      <c r="I1923" s="280"/>
      <c r="J1923" s="280"/>
    </row>
    <row r="1924" spans="1:10" ht="14.4" x14ac:dyDescent="0.3">
      <c r="A1924" s="290" t="str">
        <f t="shared" si="81"/>
        <v>4/2005</v>
      </c>
      <c r="B1924" s="279" t="s">
        <v>2047</v>
      </c>
      <c r="C1924" s="294"/>
      <c r="D1924" s="279">
        <f t="shared" si="77"/>
        <v>3</v>
      </c>
      <c r="E1924" s="279">
        <f t="shared" si="78"/>
        <v>4</v>
      </c>
      <c r="F1924" s="281" t="str">
        <f t="shared" si="82"/>
        <v/>
      </c>
      <c r="G1924" s="282"/>
      <c r="H1924" s="280"/>
      <c r="I1924" s="280"/>
      <c r="J1924" s="280"/>
    </row>
    <row r="1925" spans="1:10" ht="14.4" x14ac:dyDescent="0.3">
      <c r="A1925" s="290" t="str">
        <f t="shared" si="81"/>
        <v>4/2005</v>
      </c>
      <c r="B1925" s="279" t="s">
        <v>2048</v>
      </c>
      <c r="C1925" s="294">
        <v>474</v>
      </c>
      <c r="D1925" s="279">
        <f t="shared" si="77"/>
        <v>4</v>
      </c>
      <c r="E1925" s="279">
        <f t="shared" si="78"/>
        <v>4</v>
      </c>
      <c r="F1925" s="281" t="str">
        <f t="shared" si="82"/>
        <v/>
      </c>
      <c r="G1925" s="282"/>
      <c r="H1925" s="280"/>
      <c r="I1925" s="280"/>
      <c r="J1925" s="280"/>
    </row>
    <row r="1926" spans="1:10" ht="14.4" x14ac:dyDescent="0.3">
      <c r="A1926" s="290" t="str">
        <f t="shared" ref="A1926:A1989" si="83">CONCATENATE(MONTH(B1926),"/",YEAR(B1926))</f>
        <v>4/2005</v>
      </c>
      <c r="B1926" s="279" t="s">
        <v>2049</v>
      </c>
      <c r="C1926" s="294">
        <v>463</v>
      </c>
      <c r="D1926" s="279">
        <f t="shared" si="77"/>
        <v>5</v>
      </c>
      <c r="E1926" s="279">
        <f t="shared" si="78"/>
        <v>4</v>
      </c>
      <c r="F1926" s="281" t="str">
        <f t="shared" si="82"/>
        <v/>
      </c>
      <c r="G1926" s="282"/>
      <c r="H1926" s="280"/>
      <c r="I1926" s="280"/>
      <c r="J1926" s="280"/>
    </row>
    <row r="1927" spans="1:10" ht="14.4" x14ac:dyDescent="0.3">
      <c r="A1927" s="290" t="str">
        <f t="shared" si="83"/>
        <v>4/2005</v>
      </c>
      <c r="B1927" s="279" t="s">
        <v>2050</v>
      </c>
      <c r="C1927" s="294">
        <v>448</v>
      </c>
      <c r="D1927" s="279">
        <f t="shared" si="77"/>
        <v>6</v>
      </c>
      <c r="E1927" s="279">
        <f t="shared" si="78"/>
        <v>4</v>
      </c>
      <c r="F1927" s="281" t="str">
        <f t="shared" si="82"/>
        <v/>
      </c>
      <c r="G1927" s="282"/>
      <c r="H1927" s="280"/>
      <c r="I1927" s="280"/>
      <c r="J1927" s="280"/>
    </row>
    <row r="1928" spans="1:10" ht="14.4" x14ac:dyDescent="0.3">
      <c r="A1928" s="290" t="str">
        <f t="shared" si="83"/>
        <v>4/2005</v>
      </c>
      <c r="B1928" s="279" t="s">
        <v>2051</v>
      </c>
      <c r="C1928" s="294">
        <v>450</v>
      </c>
      <c r="D1928" s="279">
        <f t="shared" si="77"/>
        <v>7</v>
      </c>
      <c r="E1928" s="279">
        <f t="shared" si="78"/>
        <v>4</v>
      </c>
      <c r="F1928" s="281" t="str">
        <f t="shared" si="82"/>
        <v/>
      </c>
      <c r="G1928" s="282"/>
      <c r="H1928" s="280"/>
      <c r="I1928" s="280"/>
      <c r="J1928" s="280"/>
    </row>
    <row r="1929" spans="1:10" ht="14.4" x14ac:dyDescent="0.3">
      <c r="A1929" s="290" t="str">
        <f t="shared" si="83"/>
        <v>4/2005</v>
      </c>
      <c r="B1929" s="279" t="s">
        <v>2052</v>
      </c>
      <c r="C1929" s="294">
        <v>446</v>
      </c>
      <c r="D1929" s="279">
        <f t="shared" si="77"/>
        <v>8</v>
      </c>
      <c r="E1929" s="279">
        <f t="shared" si="78"/>
        <v>4</v>
      </c>
      <c r="F1929" s="281" t="str">
        <f t="shared" si="82"/>
        <v/>
      </c>
      <c r="G1929" s="282"/>
      <c r="H1929" s="280"/>
      <c r="I1929" s="280"/>
      <c r="J1929" s="280"/>
    </row>
    <row r="1930" spans="1:10" ht="14.4" x14ac:dyDescent="0.3">
      <c r="A1930" s="290" t="str">
        <f t="shared" si="83"/>
        <v>4/2005</v>
      </c>
      <c r="B1930" s="279" t="s">
        <v>2053</v>
      </c>
      <c r="C1930" s="294"/>
      <c r="D1930" s="279">
        <f t="shared" si="77"/>
        <v>9</v>
      </c>
      <c r="E1930" s="279">
        <f t="shared" si="78"/>
        <v>4</v>
      </c>
      <c r="F1930" s="281" t="str">
        <f t="shared" si="82"/>
        <v/>
      </c>
      <c r="G1930" s="282"/>
      <c r="H1930" s="280"/>
      <c r="I1930" s="280"/>
      <c r="J1930" s="280"/>
    </row>
    <row r="1931" spans="1:10" ht="14.4" x14ac:dyDescent="0.3">
      <c r="A1931" s="290" t="str">
        <f t="shared" si="83"/>
        <v>4/2005</v>
      </c>
      <c r="B1931" s="279" t="s">
        <v>2054</v>
      </c>
      <c r="C1931" s="294"/>
      <c r="D1931" s="279">
        <f t="shared" si="77"/>
        <v>10</v>
      </c>
      <c r="E1931" s="279">
        <f t="shared" si="78"/>
        <v>4</v>
      </c>
      <c r="F1931" s="281" t="str">
        <f t="shared" si="82"/>
        <v/>
      </c>
      <c r="G1931" s="282"/>
      <c r="H1931" s="280"/>
      <c r="I1931" s="280"/>
      <c r="J1931" s="280"/>
    </row>
    <row r="1932" spans="1:10" ht="14.4" x14ac:dyDescent="0.3">
      <c r="A1932" s="290" t="str">
        <f t="shared" si="83"/>
        <v>4/2005</v>
      </c>
      <c r="B1932" s="279" t="s">
        <v>2055</v>
      </c>
      <c r="C1932" s="294">
        <v>446</v>
      </c>
      <c r="D1932" s="279">
        <f t="shared" si="77"/>
        <v>11</v>
      </c>
      <c r="E1932" s="279">
        <f t="shared" si="78"/>
        <v>4</v>
      </c>
      <c r="F1932" s="281" t="str">
        <f t="shared" si="82"/>
        <v/>
      </c>
      <c r="G1932" s="282"/>
      <c r="H1932" s="280"/>
      <c r="I1932" s="280"/>
      <c r="J1932" s="280"/>
    </row>
    <row r="1933" spans="1:10" ht="14.4" x14ac:dyDescent="0.3">
      <c r="A1933" s="290" t="str">
        <f t="shared" si="83"/>
        <v>4/2005</v>
      </c>
      <c r="B1933" s="279" t="s">
        <v>2056</v>
      </c>
      <c r="C1933" s="294">
        <v>441</v>
      </c>
      <c r="D1933" s="279">
        <f t="shared" si="77"/>
        <v>12</v>
      </c>
      <c r="E1933" s="279">
        <f t="shared" si="78"/>
        <v>4</v>
      </c>
      <c r="F1933" s="281" t="str">
        <f t="shared" ref="F1933:F1996" si="84">IF(D1933=(D1934-1),"",IF(AND(C1933="",C1932="",C1931=""),C1930/10000,(IF(AND(C1933="",C1932=""),C1931/10000,IF(C1933="",C1932/10000,C1933/10000)))))</f>
        <v/>
      </c>
      <c r="G1933" s="282"/>
      <c r="H1933" s="280"/>
      <c r="I1933" s="280"/>
      <c r="J1933" s="280"/>
    </row>
    <row r="1934" spans="1:10" ht="14.4" x14ac:dyDescent="0.3">
      <c r="A1934" s="290" t="str">
        <f t="shared" si="83"/>
        <v>4/2005</v>
      </c>
      <c r="B1934" s="279" t="s">
        <v>2057</v>
      </c>
      <c r="C1934" s="294">
        <v>432</v>
      </c>
      <c r="D1934" s="279">
        <f t="shared" si="77"/>
        <v>13</v>
      </c>
      <c r="E1934" s="279">
        <f t="shared" si="78"/>
        <v>4</v>
      </c>
      <c r="F1934" s="281" t="str">
        <f t="shared" si="84"/>
        <v/>
      </c>
      <c r="G1934" s="282"/>
      <c r="H1934" s="280"/>
      <c r="I1934" s="280"/>
      <c r="J1934" s="280"/>
    </row>
    <row r="1935" spans="1:10" ht="14.4" x14ac:dyDescent="0.3">
      <c r="A1935" s="290" t="str">
        <f t="shared" si="83"/>
        <v>4/2005</v>
      </c>
      <c r="B1935" s="279" t="s">
        <v>2058</v>
      </c>
      <c r="C1935" s="294">
        <v>456</v>
      </c>
      <c r="D1935" s="279">
        <f t="shared" si="77"/>
        <v>14</v>
      </c>
      <c r="E1935" s="279">
        <f t="shared" si="78"/>
        <v>4</v>
      </c>
      <c r="F1935" s="281" t="str">
        <f t="shared" si="84"/>
        <v/>
      </c>
      <c r="G1935" s="282"/>
      <c r="H1935" s="280"/>
      <c r="I1935" s="280"/>
      <c r="J1935" s="280"/>
    </row>
    <row r="1936" spans="1:10" ht="14.4" x14ac:dyDescent="0.3">
      <c r="A1936" s="290" t="str">
        <f t="shared" si="83"/>
        <v>4/2005</v>
      </c>
      <c r="B1936" s="279" t="s">
        <v>2059</v>
      </c>
      <c r="C1936" s="294">
        <v>486</v>
      </c>
      <c r="D1936" s="279">
        <f t="shared" si="77"/>
        <v>15</v>
      </c>
      <c r="E1936" s="279">
        <f t="shared" si="78"/>
        <v>4</v>
      </c>
      <c r="F1936" s="281" t="str">
        <f t="shared" si="84"/>
        <v/>
      </c>
      <c r="G1936" s="282"/>
      <c r="H1936" s="280"/>
      <c r="I1936" s="280"/>
      <c r="J1936" s="280"/>
    </row>
    <row r="1937" spans="1:10" ht="14.4" x14ac:dyDescent="0.3">
      <c r="A1937" s="290" t="str">
        <f t="shared" si="83"/>
        <v>4/2005</v>
      </c>
      <c r="B1937" s="279" t="s">
        <v>2060</v>
      </c>
      <c r="C1937" s="294"/>
      <c r="D1937" s="279">
        <f t="shared" si="77"/>
        <v>16</v>
      </c>
      <c r="E1937" s="279">
        <f t="shared" si="78"/>
        <v>4</v>
      </c>
      <c r="F1937" s="281" t="str">
        <f t="shared" si="84"/>
        <v/>
      </c>
      <c r="G1937" s="282"/>
      <c r="H1937" s="280"/>
      <c r="I1937" s="280"/>
      <c r="J1937" s="280"/>
    </row>
    <row r="1938" spans="1:10" ht="14.4" x14ac:dyDescent="0.3">
      <c r="A1938" s="290" t="str">
        <f t="shared" si="83"/>
        <v>4/2005</v>
      </c>
      <c r="B1938" s="279" t="s">
        <v>2061</v>
      </c>
      <c r="C1938" s="294"/>
      <c r="D1938" s="279">
        <f t="shared" si="77"/>
        <v>17</v>
      </c>
      <c r="E1938" s="279">
        <f t="shared" si="78"/>
        <v>4</v>
      </c>
      <c r="F1938" s="281" t="str">
        <f t="shared" si="84"/>
        <v/>
      </c>
      <c r="G1938" s="282"/>
      <c r="H1938" s="280"/>
      <c r="I1938" s="280"/>
      <c r="J1938" s="280"/>
    </row>
    <row r="1939" spans="1:10" ht="14.4" x14ac:dyDescent="0.3">
      <c r="A1939" s="290" t="str">
        <f t="shared" si="83"/>
        <v>4/2005</v>
      </c>
      <c r="B1939" s="279" t="s">
        <v>2062</v>
      </c>
      <c r="C1939" s="294">
        <v>479</v>
      </c>
      <c r="D1939" s="279">
        <f t="shared" si="77"/>
        <v>18</v>
      </c>
      <c r="E1939" s="279">
        <f t="shared" si="78"/>
        <v>4</v>
      </c>
      <c r="F1939" s="281" t="str">
        <f t="shared" si="84"/>
        <v/>
      </c>
      <c r="G1939" s="282"/>
      <c r="H1939" s="280"/>
      <c r="I1939" s="280"/>
      <c r="J1939" s="280"/>
    </row>
    <row r="1940" spans="1:10" ht="14.4" x14ac:dyDescent="0.3">
      <c r="A1940" s="290" t="str">
        <f t="shared" si="83"/>
        <v>4/2005</v>
      </c>
      <c r="B1940" s="279" t="s">
        <v>2063</v>
      </c>
      <c r="C1940" s="294">
        <v>462</v>
      </c>
      <c r="D1940" s="279">
        <f t="shared" si="77"/>
        <v>19</v>
      </c>
      <c r="E1940" s="279">
        <f t="shared" si="78"/>
        <v>4</v>
      </c>
      <c r="F1940" s="281" t="str">
        <f t="shared" si="84"/>
        <v/>
      </c>
      <c r="G1940" s="282"/>
      <c r="H1940" s="280"/>
      <c r="I1940" s="280"/>
      <c r="J1940" s="280"/>
    </row>
    <row r="1941" spans="1:10" ht="14.4" x14ac:dyDescent="0.3">
      <c r="A1941" s="290" t="str">
        <f t="shared" si="83"/>
        <v>4/2005</v>
      </c>
      <c r="B1941" s="279" t="s">
        <v>2064</v>
      </c>
      <c r="C1941" s="294">
        <v>464</v>
      </c>
      <c r="D1941" s="279">
        <f t="shared" si="77"/>
        <v>20</v>
      </c>
      <c r="E1941" s="279">
        <f t="shared" si="78"/>
        <v>4</v>
      </c>
      <c r="F1941" s="281" t="str">
        <f t="shared" si="84"/>
        <v/>
      </c>
      <c r="G1941" s="282"/>
      <c r="H1941" s="280"/>
      <c r="I1941" s="280"/>
      <c r="J1941" s="280"/>
    </row>
    <row r="1942" spans="1:10" ht="14.4" x14ac:dyDescent="0.3">
      <c r="A1942" s="290" t="str">
        <f t="shared" si="83"/>
        <v>4/2005</v>
      </c>
      <c r="B1942" s="279" t="s">
        <v>2065</v>
      </c>
      <c r="C1942" s="294">
        <v>441</v>
      </c>
      <c r="D1942" s="279">
        <f t="shared" si="77"/>
        <v>21</v>
      </c>
      <c r="E1942" s="279">
        <f t="shared" si="78"/>
        <v>4</v>
      </c>
      <c r="F1942" s="281" t="str">
        <f t="shared" si="84"/>
        <v/>
      </c>
      <c r="G1942" s="282"/>
      <c r="H1942" s="280"/>
      <c r="I1942" s="280"/>
      <c r="J1942" s="280"/>
    </row>
    <row r="1943" spans="1:10" ht="14.4" x14ac:dyDescent="0.3">
      <c r="A1943" s="290" t="str">
        <f t="shared" si="83"/>
        <v>4/2005</v>
      </c>
      <c r="B1943" s="279" t="s">
        <v>2066</v>
      </c>
      <c r="C1943" s="294">
        <v>450</v>
      </c>
      <c r="D1943" s="279">
        <f t="shared" si="77"/>
        <v>22</v>
      </c>
      <c r="E1943" s="279">
        <f t="shared" si="78"/>
        <v>4</v>
      </c>
      <c r="F1943" s="281" t="str">
        <f t="shared" si="84"/>
        <v/>
      </c>
      <c r="G1943" s="282"/>
      <c r="H1943" s="280"/>
      <c r="I1943" s="280"/>
      <c r="J1943" s="280"/>
    </row>
    <row r="1944" spans="1:10" ht="14.4" x14ac:dyDescent="0.3">
      <c r="A1944" s="290" t="str">
        <f t="shared" si="83"/>
        <v>4/2005</v>
      </c>
      <c r="B1944" s="279" t="s">
        <v>2067</v>
      </c>
      <c r="C1944" s="294"/>
      <c r="D1944" s="279">
        <f t="shared" si="77"/>
        <v>23</v>
      </c>
      <c r="E1944" s="279">
        <f t="shared" si="78"/>
        <v>4</v>
      </c>
      <c r="F1944" s="281" t="str">
        <f t="shared" si="84"/>
        <v/>
      </c>
      <c r="G1944" s="282"/>
      <c r="H1944" s="280"/>
      <c r="I1944" s="280"/>
      <c r="J1944" s="280"/>
    </row>
    <row r="1945" spans="1:10" ht="14.4" x14ac:dyDescent="0.3">
      <c r="A1945" s="290" t="str">
        <f t="shared" si="83"/>
        <v>4/2005</v>
      </c>
      <c r="B1945" s="279" t="s">
        <v>2068</v>
      </c>
      <c r="C1945" s="294"/>
      <c r="D1945" s="279">
        <f t="shared" si="77"/>
        <v>24</v>
      </c>
      <c r="E1945" s="279">
        <f t="shared" si="78"/>
        <v>4</v>
      </c>
      <c r="F1945" s="281" t="str">
        <f t="shared" si="84"/>
        <v/>
      </c>
      <c r="G1945" s="282"/>
      <c r="H1945" s="280"/>
      <c r="I1945" s="280"/>
      <c r="J1945" s="280"/>
    </row>
    <row r="1946" spans="1:10" ht="14.4" x14ac:dyDescent="0.3">
      <c r="A1946" s="290" t="str">
        <f t="shared" si="83"/>
        <v>4/2005</v>
      </c>
      <c r="B1946" s="279" t="s">
        <v>2069</v>
      </c>
      <c r="C1946" s="294">
        <v>448</v>
      </c>
      <c r="D1946" s="279">
        <f t="shared" si="77"/>
        <v>25</v>
      </c>
      <c r="E1946" s="279">
        <f t="shared" si="78"/>
        <v>4</v>
      </c>
      <c r="F1946" s="281" t="str">
        <f t="shared" si="84"/>
        <v/>
      </c>
      <c r="G1946" s="282"/>
      <c r="H1946" s="280"/>
      <c r="I1946" s="280"/>
      <c r="J1946" s="280"/>
    </row>
    <row r="1947" spans="1:10" ht="14.4" x14ac:dyDescent="0.3">
      <c r="A1947" s="290" t="str">
        <f t="shared" si="83"/>
        <v>4/2005</v>
      </c>
      <c r="B1947" s="279" t="s">
        <v>2070</v>
      </c>
      <c r="C1947" s="294">
        <v>446</v>
      </c>
      <c r="D1947" s="279">
        <f t="shared" si="77"/>
        <v>26</v>
      </c>
      <c r="E1947" s="279">
        <f t="shared" si="78"/>
        <v>4</v>
      </c>
      <c r="F1947" s="281" t="str">
        <f t="shared" si="84"/>
        <v/>
      </c>
      <c r="G1947" s="282"/>
      <c r="H1947" s="280"/>
      <c r="I1947" s="280"/>
      <c r="J1947" s="280"/>
    </row>
    <row r="1948" spans="1:10" ht="14.4" x14ac:dyDescent="0.3">
      <c r="A1948" s="290" t="str">
        <f t="shared" si="83"/>
        <v>4/2005</v>
      </c>
      <c r="B1948" s="279" t="s">
        <v>2071</v>
      </c>
      <c r="C1948" s="294">
        <v>447</v>
      </c>
      <c r="D1948" s="279">
        <f t="shared" si="77"/>
        <v>27</v>
      </c>
      <c r="E1948" s="279">
        <f t="shared" si="78"/>
        <v>4</v>
      </c>
      <c r="F1948" s="281" t="str">
        <f t="shared" si="84"/>
        <v/>
      </c>
      <c r="G1948" s="282"/>
      <c r="H1948" s="280"/>
      <c r="I1948" s="280"/>
      <c r="J1948" s="280"/>
    </row>
    <row r="1949" spans="1:10" ht="14.4" x14ac:dyDescent="0.3">
      <c r="A1949" s="290" t="str">
        <f t="shared" si="83"/>
        <v>4/2005</v>
      </c>
      <c r="B1949" s="279" t="s">
        <v>2072</v>
      </c>
      <c r="C1949" s="294">
        <v>462</v>
      </c>
      <c r="D1949" s="279">
        <f t="shared" si="77"/>
        <v>28</v>
      </c>
      <c r="E1949" s="279">
        <f t="shared" si="78"/>
        <v>4</v>
      </c>
      <c r="F1949" s="281" t="str">
        <f t="shared" si="84"/>
        <v/>
      </c>
      <c r="G1949" s="282"/>
      <c r="H1949" s="280"/>
      <c r="I1949" s="280"/>
      <c r="J1949" s="280"/>
    </row>
    <row r="1950" spans="1:10" ht="14.4" x14ac:dyDescent="0.3">
      <c r="A1950" s="290" t="str">
        <f t="shared" si="83"/>
        <v>4/2005</v>
      </c>
      <c r="B1950" s="279" t="s">
        <v>2073</v>
      </c>
      <c r="C1950" s="294">
        <v>457</v>
      </c>
      <c r="D1950" s="279">
        <f t="shared" si="77"/>
        <v>29</v>
      </c>
      <c r="E1950" s="279">
        <f t="shared" si="78"/>
        <v>4</v>
      </c>
      <c r="F1950" s="281" t="str">
        <f t="shared" si="84"/>
        <v/>
      </c>
      <c r="G1950" s="282"/>
      <c r="H1950" s="280"/>
      <c r="I1950" s="280"/>
      <c r="J1950" s="280"/>
    </row>
    <row r="1951" spans="1:10" ht="14.4" x14ac:dyDescent="0.3">
      <c r="A1951" s="290" t="str">
        <f t="shared" si="83"/>
        <v>4/2005</v>
      </c>
      <c r="B1951" s="279" t="s">
        <v>2074</v>
      </c>
      <c r="C1951" s="294"/>
      <c r="D1951" s="279">
        <f t="shared" si="77"/>
        <v>30</v>
      </c>
      <c r="E1951" s="279">
        <f t="shared" si="78"/>
        <v>4</v>
      </c>
      <c r="F1951" s="281">
        <f t="shared" si="84"/>
        <v>4.5699999999999998E-2</v>
      </c>
      <c r="G1951" s="282"/>
      <c r="H1951" s="280"/>
      <c r="I1951" s="280"/>
      <c r="J1951" s="280"/>
    </row>
    <row r="1952" spans="1:10" ht="14.4" x14ac:dyDescent="0.3">
      <c r="A1952" s="290" t="str">
        <f t="shared" si="83"/>
        <v>5/2005</v>
      </c>
      <c r="B1952" s="279" t="s">
        <v>2075</v>
      </c>
      <c r="C1952" s="294"/>
      <c r="D1952" s="279">
        <f t="shared" si="77"/>
        <v>1</v>
      </c>
      <c r="E1952" s="279">
        <f t="shared" si="78"/>
        <v>5</v>
      </c>
      <c r="F1952" s="281" t="str">
        <f t="shared" si="84"/>
        <v/>
      </c>
      <c r="G1952" s="282"/>
      <c r="H1952" s="280"/>
      <c r="I1952" s="280"/>
      <c r="J1952" s="280"/>
    </row>
    <row r="1953" spans="1:10" ht="14.4" x14ac:dyDescent="0.3">
      <c r="A1953" s="290" t="str">
        <f t="shared" si="83"/>
        <v>5/2005</v>
      </c>
      <c r="B1953" s="279" t="s">
        <v>2076</v>
      </c>
      <c r="C1953" s="294">
        <v>456</v>
      </c>
      <c r="D1953" s="279">
        <f t="shared" si="77"/>
        <v>2</v>
      </c>
      <c r="E1953" s="279">
        <f t="shared" si="78"/>
        <v>5</v>
      </c>
      <c r="F1953" s="281" t="str">
        <f t="shared" si="84"/>
        <v/>
      </c>
      <c r="G1953" s="282"/>
      <c r="H1953" s="280"/>
      <c r="I1953" s="280"/>
      <c r="J1953" s="280"/>
    </row>
    <row r="1954" spans="1:10" ht="14.4" x14ac:dyDescent="0.3">
      <c r="A1954" s="290" t="str">
        <f t="shared" si="83"/>
        <v>5/2005</v>
      </c>
      <c r="B1954" s="279" t="s">
        <v>2077</v>
      </c>
      <c r="C1954" s="294">
        <v>444</v>
      </c>
      <c r="D1954" s="279">
        <f t="shared" si="77"/>
        <v>3</v>
      </c>
      <c r="E1954" s="279">
        <f t="shared" si="78"/>
        <v>5</v>
      </c>
      <c r="F1954" s="281" t="str">
        <f t="shared" si="84"/>
        <v/>
      </c>
      <c r="G1954" s="282"/>
      <c r="H1954" s="280"/>
      <c r="I1954" s="280"/>
      <c r="J1954" s="280"/>
    </row>
    <row r="1955" spans="1:10" ht="14.4" x14ac:dyDescent="0.3">
      <c r="A1955" s="290" t="str">
        <f t="shared" si="83"/>
        <v>5/2005</v>
      </c>
      <c r="B1955" s="279" t="s">
        <v>2078</v>
      </c>
      <c r="C1955" s="294">
        <v>427</v>
      </c>
      <c r="D1955" s="279">
        <f t="shared" si="77"/>
        <v>4</v>
      </c>
      <c r="E1955" s="279">
        <f t="shared" si="78"/>
        <v>5</v>
      </c>
      <c r="F1955" s="281" t="str">
        <f t="shared" si="84"/>
        <v/>
      </c>
      <c r="G1955" s="282"/>
      <c r="H1955" s="280"/>
      <c r="I1955" s="280"/>
      <c r="J1955" s="280"/>
    </row>
    <row r="1956" spans="1:10" ht="14.4" x14ac:dyDescent="0.3">
      <c r="A1956" s="290" t="str">
        <f t="shared" si="83"/>
        <v>5/2005</v>
      </c>
      <c r="B1956" s="279" t="s">
        <v>2079</v>
      </c>
      <c r="C1956" s="294">
        <v>430</v>
      </c>
      <c r="D1956" s="279">
        <f t="shared" si="77"/>
        <v>5</v>
      </c>
      <c r="E1956" s="279">
        <f t="shared" si="78"/>
        <v>5</v>
      </c>
      <c r="F1956" s="281" t="str">
        <f t="shared" si="84"/>
        <v/>
      </c>
      <c r="G1956" s="282"/>
      <c r="H1956" s="280"/>
      <c r="I1956" s="280"/>
      <c r="J1956" s="280"/>
    </row>
    <row r="1957" spans="1:10" ht="14.4" x14ac:dyDescent="0.3">
      <c r="A1957" s="290" t="str">
        <f t="shared" si="83"/>
        <v>5/2005</v>
      </c>
      <c r="B1957" s="279" t="s">
        <v>2080</v>
      </c>
      <c r="C1957" s="294">
        <v>425</v>
      </c>
      <c r="D1957" s="279">
        <f t="shared" si="77"/>
        <v>6</v>
      </c>
      <c r="E1957" s="279">
        <f t="shared" si="78"/>
        <v>5</v>
      </c>
      <c r="F1957" s="281" t="str">
        <f t="shared" si="84"/>
        <v/>
      </c>
      <c r="G1957" s="282"/>
      <c r="H1957" s="280"/>
      <c r="I1957" s="280"/>
      <c r="J1957" s="280"/>
    </row>
    <row r="1958" spans="1:10" ht="14.4" x14ac:dyDescent="0.3">
      <c r="A1958" s="290" t="str">
        <f t="shared" si="83"/>
        <v>5/2005</v>
      </c>
      <c r="B1958" s="279" t="s">
        <v>2081</v>
      </c>
      <c r="C1958" s="294"/>
      <c r="D1958" s="279">
        <f t="shared" si="77"/>
        <v>7</v>
      </c>
      <c r="E1958" s="279">
        <f t="shared" si="78"/>
        <v>5</v>
      </c>
      <c r="F1958" s="281" t="str">
        <f t="shared" si="84"/>
        <v/>
      </c>
      <c r="G1958" s="282"/>
      <c r="H1958" s="280"/>
      <c r="I1958" s="280"/>
      <c r="J1958" s="280"/>
    </row>
    <row r="1959" spans="1:10" ht="14.4" x14ac:dyDescent="0.3">
      <c r="A1959" s="290" t="str">
        <f t="shared" si="83"/>
        <v>5/2005</v>
      </c>
      <c r="B1959" s="279" t="s">
        <v>2082</v>
      </c>
      <c r="C1959" s="294"/>
      <c r="D1959" s="279">
        <f t="shared" si="77"/>
        <v>8</v>
      </c>
      <c r="E1959" s="279">
        <f t="shared" si="78"/>
        <v>5</v>
      </c>
      <c r="F1959" s="281" t="str">
        <f t="shared" si="84"/>
        <v/>
      </c>
      <c r="G1959" s="282"/>
      <c r="H1959" s="280"/>
      <c r="I1959" s="280"/>
      <c r="J1959" s="280"/>
    </row>
    <row r="1960" spans="1:10" ht="14.4" x14ac:dyDescent="0.3">
      <c r="A1960" s="290" t="str">
        <f t="shared" si="83"/>
        <v>5/2005</v>
      </c>
      <c r="B1960" s="279" t="s">
        <v>2083</v>
      </c>
      <c r="C1960" s="294">
        <v>423</v>
      </c>
      <c r="D1960" s="279">
        <f t="shared" si="77"/>
        <v>9</v>
      </c>
      <c r="E1960" s="279">
        <f t="shared" si="78"/>
        <v>5</v>
      </c>
      <c r="F1960" s="281" t="str">
        <f t="shared" si="84"/>
        <v/>
      </c>
      <c r="G1960" s="282"/>
      <c r="H1960" s="280"/>
      <c r="I1960" s="280"/>
      <c r="J1960" s="280"/>
    </row>
    <row r="1961" spans="1:10" ht="14.4" x14ac:dyDescent="0.3">
      <c r="A1961" s="290" t="str">
        <f t="shared" si="83"/>
        <v>5/2005</v>
      </c>
      <c r="B1961" s="279" t="s">
        <v>2084</v>
      </c>
      <c r="C1961" s="294">
        <v>441</v>
      </c>
      <c r="D1961" s="279">
        <f t="shared" si="77"/>
        <v>10</v>
      </c>
      <c r="E1961" s="279">
        <f t="shared" si="78"/>
        <v>5</v>
      </c>
      <c r="F1961" s="281" t="str">
        <f t="shared" si="84"/>
        <v/>
      </c>
      <c r="G1961" s="282"/>
      <c r="H1961" s="280"/>
      <c r="I1961" s="280"/>
      <c r="J1961" s="280"/>
    </row>
    <row r="1962" spans="1:10" ht="14.4" x14ac:dyDescent="0.3">
      <c r="A1962" s="290" t="str">
        <f t="shared" si="83"/>
        <v>5/2005</v>
      </c>
      <c r="B1962" s="279" t="s">
        <v>2085</v>
      </c>
      <c r="C1962" s="294">
        <v>444</v>
      </c>
      <c r="D1962" s="279">
        <f t="shared" si="77"/>
        <v>11</v>
      </c>
      <c r="E1962" s="279">
        <f t="shared" si="78"/>
        <v>5</v>
      </c>
      <c r="F1962" s="281" t="str">
        <f t="shared" si="84"/>
        <v/>
      </c>
      <c r="G1962" s="282"/>
      <c r="H1962" s="280"/>
      <c r="I1962" s="280"/>
      <c r="J1962" s="280"/>
    </row>
    <row r="1963" spans="1:10" ht="14.4" x14ac:dyDescent="0.3">
      <c r="A1963" s="290" t="str">
        <f t="shared" si="83"/>
        <v>5/2005</v>
      </c>
      <c r="B1963" s="279" t="s">
        <v>2086</v>
      </c>
      <c r="C1963" s="294">
        <v>445</v>
      </c>
      <c r="D1963" s="279">
        <f t="shared" si="77"/>
        <v>12</v>
      </c>
      <c r="E1963" s="279">
        <f t="shared" si="78"/>
        <v>5</v>
      </c>
      <c r="F1963" s="281" t="str">
        <f t="shared" si="84"/>
        <v/>
      </c>
      <c r="G1963" s="282"/>
      <c r="H1963" s="280"/>
      <c r="I1963" s="280"/>
      <c r="J1963" s="280"/>
    </row>
    <row r="1964" spans="1:10" ht="14.4" x14ac:dyDescent="0.3">
      <c r="A1964" s="290" t="str">
        <f t="shared" si="83"/>
        <v>5/2005</v>
      </c>
      <c r="B1964" s="279" t="s">
        <v>2087</v>
      </c>
      <c r="C1964" s="294">
        <v>449</v>
      </c>
      <c r="D1964" s="279">
        <f t="shared" si="77"/>
        <v>13</v>
      </c>
      <c r="E1964" s="279">
        <f t="shared" si="78"/>
        <v>5</v>
      </c>
      <c r="F1964" s="281" t="str">
        <f t="shared" si="84"/>
        <v/>
      </c>
      <c r="G1964" s="282"/>
      <c r="H1964" s="280"/>
      <c r="I1964" s="280"/>
      <c r="J1964" s="280"/>
    </row>
    <row r="1965" spans="1:10" ht="14.4" x14ac:dyDescent="0.3">
      <c r="A1965" s="290" t="str">
        <f t="shared" si="83"/>
        <v>5/2005</v>
      </c>
      <c r="B1965" s="279" t="s">
        <v>2088</v>
      </c>
      <c r="C1965" s="294"/>
      <c r="D1965" s="279">
        <f t="shared" si="77"/>
        <v>14</v>
      </c>
      <c r="E1965" s="279">
        <f t="shared" si="78"/>
        <v>5</v>
      </c>
      <c r="F1965" s="281" t="str">
        <f t="shared" si="84"/>
        <v/>
      </c>
      <c r="G1965" s="282"/>
      <c r="H1965" s="280"/>
      <c r="I1965" s="280"/>
      <c r="J1965" s="280"/>
    </row>
    <row r="1966" spans="1:10" ht="14.4" x14ac:dyDescent="0.3">
      <c r="A1966" s="290" t="str">
        <f t="shared" si="83"/>
        <v>5/2005</v>
      </c>
      <c r="B1966" s="279" t="s">
        <v>2089</v>
      </c>
      <c r="C1966" s="294"/>
      <c r="D1966" s="279">
        <f t="shared" si="77"/>
        <v>15</v>
      </c>
      <c r="E1966" s="279">
        <f t="shared" si="78"/>
        <v>5</v>
      </c>
      <c r="F1966" s="281" t="str">
        <f t="shared" si="84"/>
        <v/>
      </c>
      <c r="G1966" s="282"/>
      <c r="H1966" s="280"/>
      <c r="I1966" s="280"/>
      <c r="J1966" s="280"/>
    </row>
    <row r="1967" spans="1:10" ht="14.4" x14ac:dyDescent="0.3">
      <c r="A1967" s="290" t="str">
        <f t="shared" si="83"/>
        <v>5/2005</v>
      </c>
      <c r="B1967" s="279" t="s">
        <v>2090</v>
      </c>
      <c r="C1967" s="294">
        <v>449</v>
      </c>
      <c r="D1967" s="279">
        <f t="shared" si="77"/>
        <v>16</v>
      </c>
      <c r="E1967" s="279">
        <f t="shared" si="78"/>
        <v>5</v>
      </c>
      <c r="F1967" s="281" t="str">
        <f t="shared" si="84"/>
        <v/>
      </c>
      <c r="G1967" s="282"/>
      <c r="H1967" s="280"/>
      <c r="I1967" s="280"/>
      <c r="J1967" s="280"/>
    </row>
    <row r="1968" spans="1:10" ht="14.4" x14ac:dyDescent="0.3">
      <c r="A1968" s="290" t="str">
        <f t="shared" si="83"/>
        <v>5/2005</v>
      </c>
      <c r="B1968" s="279" t="s">
        <v>2091</v>
      </c>
      <c r="C1968" s="294">
        <v>458</v>
      </c>
      <c r="D1968" s="279">
        <f t="shared" si="77"/>
        <v>17</v>
      </c>
      <c r="E1968" s="279">
        <f t="shared" si="78"/>
        <v>5</v>
      </c>
      <c r="F1968" s="281" t="str">
        <f t="shared" si="84"/>
        <v/>
      </c>
      <c r="G1968" s="282"/>
      <c r="H1968" s="280"/>
      <c r="I1968" s="280"/>
      <c r="J1968" s="280"/>
    </row>
    <row r="1969" spans="1:10" ht="14.4" x14ac:dyDescent="0.3">
      <c r="A1969" s="290" t="str">
        <f t="shared" si="83"/>
        <v>5/2005</v>
      </c>
      <c r="B1969" s="279" t="s">
        <v>2092</v>
      </c>
      <c r="C1969" s="294">
        <v>447</v>
      </c>
      <c r="D1969" s="279">
        <f t="shared" si="77"/>
        <v>18</v>
      </c>
      <c r="E1969" s="279">
        <f t="shared" si="78"/>
        <v>5</v>
      </c>
      <c r="F1969" s="281" t="str">
        <f t="shared" si="84"/>
        <v/>
      </c>
      <c r="G1969" s="282"/>
      <c r="H1969" s="280"/>
      <c r="I1969" s="280"/>
      <c r="J1969" s="280"/>
    </row>
    <row r="1970" spans="1:10" ht="14.4" x14ac:dyDescent="0.3">
      <c r="A1970" s="290" t="str">
        <f t="shared" si="83"/>
        <v>5/2005</v>
      </c>
      <c r="B1970" s="279" t="s">
        <v>2093</v>
      </c>
      <c r="C1970" s="294">
        <v>440</v>
      </c>
      <c r="D1970" s="279">
        <f t="shared" si="77"/>
        <v>19</v>
      </c>
      <c r="E1970" s="279">
        <f t="shared" si="78"/>
        <v>5</v>
      </c>
      <c r="F1970" s="281" t="str">
        <f t="shared" si="84"/>
        <v/>
      </c>
      <c r="G1970" s="282"/>
      <c r="H1970" s="280"/>
      <c r="I1970" s="280"/>
      <c r="J1970" s="280"/>
    </row>
    <row r="1971" spans="1:10" ht="14.4" x14ac:dyDescent="0.3">
      <c r="A1971" s="290" t="str">
        <f t="shared" si="83"/>
        <v>5/2005</v>
      </c>
      <c r="B1971" s="279" t="s">
        <v>2094</v>
      </c>
      <c r="C1971" s="294">
        <v>437</v>
      </c>
      <c r="D1971" s="279">
        <f t="shared" si="77"/>
        <v>20</v>
      </c>
      <c r="E1971" s="279">
        <f t="shared" si="78"/>
        <v>5</v>
      </c>
      <c r="F1971" s="281" t="str">
        <f t="shared" si="84"/>
        <v/>
      </c>
      <c r="G1971" s="282"/>
      <c r="H1971" s="280"/>
      <c r="I1971" s="280"/>
      <c r="J1971" s="280"/>
    </row>
    <row r="1972" spans="1:10" ht="14.4" x14ac:dyDescent="0.3">
      <c r="A1972" s="290" t="str">
        <f t="shared" si="83"/>
        <v>5/2005</v>
      </c>
      <c r="B1972" s="279" t="s">
        <v>2095</v>
      </c>
      <c r="C1972" s="294"/>
      <c r="D1972" s="279">
        <f t="shared" si="77"/>
        <v>21</v>
      </c>
      <c r="E1972" s="279">
        <f t="shared" si="78"/>
        <v>5</v>
      </c>
      <c r="F1972" s="281" t="str">
        <f t="shared" si="84"/>
        <v/>
      </c>
      <c r="G1972" s="282"/>
      <c r="H1972" s="280"/>
      <c r="I1972" s="280"/>
      <c r="J1972" s="280"/>
    </row>
    <row r="1973" spans="1:10" ht="14.4" x14ac:dyDescent="0.3">
      <c r="A1973" s="290" t="str">
        <f t="shared" si="83"/>
        <v>5/2005</v>
      </c>
      <c r="B1973" s="279" t="s">
        <v>2096</v>
      </c>
      <c r="C1973" s="294"/>
      <c r="D1973" s="279">
        <f t="shared" si="77"/>
        <v>22</v>
      </c>
      <c r="E1973" s="279">
        <f t="shared" si="78"/>
        <v>5</v>
      </c>
      <c r="F1973" s="281" t="str">
        <f t="shared" si="84"/>
        <v/>
      </c>
      <c r="G1973" s="282"/>
      <c r="H1973" s="280"/>
      <c r="I1973" s="280"/>
      <c r="J1973" s="280"/>
    </row>
    <row r="1974" spans="1:10" ht="14.4" x14ac:dyDescent="0.3">
      <c r="A1974" s="290" t="str">
        <f t="shared" si="83"/>
        <v>5/2005</v>
      </c>
      <c r="B1974" s="279" t="s">
        <v>2097</v>
      </c>
      <c r="C1974" s="294">
        <v>435</v>
      </c>
      <c r="D1974" s="279">
        <f t="shared" si="77"/>
        <v>23</v>
      </c>
      <c r="E1974" s="279">
        <f t="shared" si="78"/>
        <v>5</v>
      </c>
      <c r="F1974" s="281" t="str">
        <f t="shared" si="84"/>
        <v/>
      </c>
      <c r="G1974" s="282"/>
      <c r="H1974" s="280"/>
      <c r="I1974" s="280"/>
      <c r="J1974" s="280"/>
    </row>
    <row r="1975" spans="1:10" ht="14.4" x14ac:dyDescent="0.3">
      <c r="A1975" s="290" t="str">
        <f t="shared" si="83"/>
        <v>5/2005</v>
      </c>
      <c r="B1975" s="279" t="s">
        <v>2098</v>
      </c>
      <c r="C1975" s="294">
        <v>441</v>
      </c>
      <c r="D1975" s="279">
        <f t="shared" si="77"/>
        <v>24</v>
      </c>
      <c r="E1975" s="279">
        <f t="shared" si="78"/>
        <v>5</v>
      </c>
      <c r="F1975" s="281" t="str">
        <f t="shared" si="84"/>
        <v/>
      </c>
      <c r="G1975" s="282"/>
      <c r="H1975" s="280"/>
      <c r="I1975" s="280"/>
      <c r="J1975" s="280"/>
    </row>
    <row r="1976" spans="1:10" ht="14.4" x14ac:dyDescent="0.3">
      <c r="A1976" s="290" t="str">
        <f t="shared" si="83"/>
        <v>5/2005</v>
      </c>
      <c r="B1976" s="279" t="s">
        <v>2099</v>
      </c>
      <c r="C1976" s="294">
        <v>429</v>
      </c>
      <c r="D1976" s="279">
        <f t="shared" si="77"/>
        <v>25</v>
      </c>
      <c r="E1976" s="279">
        <f t="shared" si="78"/>
        <v>5</v>
      </c>
      <c r="F1976" s="281" t="str">
        <f t="shared" si="84"/>
        <v/>
      </c>
      <c r="G1976" s="282"/>
      <c r="H1976" s="280"/>
      <c r="I1976" s="280"/>
      <c r="J1976" s="280"/>
    </row>
    <row r="1977" spans="1:10" ht="14.4" x14ac:dyDescent="0.3">
      <c r="A1977" s="290" t="str">
        <f t="shared" si="83"/>
        <v>5/2005</v>
      </c>
      <c r="B1977" s="279" t="s">
        <v>2100</v>
      </c>
      <c r="C1977" s="294">
        <v>421</v>
      </c>
      <c r="D1977" s="279">
        <f t="shared" si="77"/>
        <v>26</v>
      </c>
      <c r="E1977" s="279">
        <f t="shared" si="78"/>
        <v>5</v>
      </c>
      <c r="F1977" s="281" t="str">
        <f t="shared" si="84"/>
        <v/>
      </c>
      <c r="G1977" s="282"/>
      <c r="H1977" s="280"/>
      <c r="I1977" s="280"/>
      <c r="J1977" s="280"/>
    </row>
    <row r="1978" spans="1:10" ht="14.4" x14ac:dyDescent="0.3">
      <c r="A1978" s="290" t="str">
        <f t="shared" si="83"/>
        <v>5/2005</v>
      </c>
      <c r="B1978" s="279" t="s">
        <v>2101</v>
      </c>
      <c r="C1978" s="294">
        <v>417</v>
      </c>
      <c r="D1978" s="279">
        <f t="shared" si="77"/>
        <v>27</v>
      </c>
      <c r="E1978" s="279">
        <f t="shared" si="78"/>
        <v>5</v>
      </c>
      <c r="F1978" s="281" t="str">
        <f t="shared" si="84"/>
        <v/>
      </c>
      <c r="G1978" s="282"/>
      <c r="H1978" s="280"/>
      <c r="I1978" s="280"/>
      <c r="J1978" s="280"/>
    </row>
    <row r="1979" spans="1:10" ht="14.4" x14ac:dyDescent="0.3">
      <c r="A1979" s="290" t="str">
        <f t="shared" si="83"/>
        <v>5/2005</v>
      </c>
      <c r="B1979" s="279" t="s">
        <v>2102</v>
      </c>
      <c r="C1979" s="294"/>
      <c r="D1979" s="279">
        <f t="shared" si="77"/>
        <v>28</v>
      </c>
      <c r="E1979" s="279">
        <f t="shared" si="78"/>
        <v>5</v>
      </c>
      <c r="F1979" s="281" t="str">
        <f t="shared" si="84"/>
        <v/>
      </c>
      <c r="G1979" s="282"/>
      <c r="H1979" s="280"/>
      <c r="I1979" s="280"/>
      <c r="J1979" s="280"/>
    </row>
    <row r="1980" spans="1:10" ht="14.4" x14ac:dyDescent="0.3">
      <c r="A1980" s="290" t="str">
        <f t="shared" si="83"/>
        <v>5/2005</v>
      </c>
      <c r="B1980" s="279" t="s">
        <v>2103</v>
      </c>
      <c r="C1980" s="294"/>
      <c r="D1980" s="279">
        <f t="shared" si="77"/>
        <v>29</v>
      </c>
      <c r="E1980" s="279">
        <f t="shared" si="78"/>
        <v>5</v>
      </c>
      <c r="F1980" s="281" t="str">
        <f t="shared" si="84"/>
        <v/>
      </c>
      <c r="G1980" s="282"/>
      <c r="H1980" s="280"/>
      <c r="I1980" s="280"/>
      <c r="J1980" s="280"/>
    </row>
    <row r="1981" spans="1:10" ht="14.4" x14ac:dyDescent="0.3">
      <c r="A1981" s="290" t="str">
        <f t="shared" si="83"/>
        <v>5/2005</v>
      </c>
      <c r="B1981" s="279" t="s">
        <v>2104</v>
      </c>
      <c r="C1981" s="294"/>
      <c r="D1981" s="279">
        <f t="shared" si="77"/>
        <v>30</v>
      </c>
      <c r="E1981" s="279">
        <f t="shared" si="78"/>
        <v>5</v>
      </c>
      <c r="F1981" s="281" t="str">
        <f t="shared" si="84"/>
        <v/>
      </c>
      <c r="G1981" s="282"/>
      <c r="H1981" s="280"/>
      <c r="I1981" s="280"/>
      <c r="J1981" s="280"/>
    </row>
    <row r="1982" spans="1:10" ht="14.4" x14ac:dyDescent="0.3">
      <c r="A1982" s="290" t="str">
        <f t="shared" si="83"/>
        <v>5/2005</v>
      </c>
      <c r="B1982" s="279" t="s">
        <v>2105</v>
      </c>
      <c r="C1982" s="294">
        <v>420</v>
      </c>
      <c r="D1982" s="279">
        <f t="shared" si="77"/>
        <v>31</v>
      </c>
      <c r="E1982" s="279">
        <f t="shared" si="78"/>
        <v>5</v>
      </c>
      <c r="F1982" s="281">
        <f t="shared" si="84"/>
        <v>4.2000000000000003E-2</v>
      </c>
      <c r="G1982" s="282"/>
      <c r="H1982" s="280"/>
      <c r="I1982" s="280"/>
      <c r="J1982" s="280"/>
    </row>
    <row r="1983" spans="1:10" ht="14.4" x14ac:dyDescent="0.3">
      <c r="A1983" s="290" t="str">
        <f t="shared" si="83"/>
        <v>6/2005</v>
      </c>
      <c r="B1983" s="279" t="s">
        <v>2106</v>
      </c>
      <c r="C1983" s="294">
        <v>427</v>
      </c>
      <c r="D1983" s="279">
        <f t="shared" si="77"/>
        <v>1</v>
      </c>
      <c r="E1983" s="279">
        <f t="shared" si="78"/>
        <v>6</v>
      </c>
      <c r="F1983" s="281" t="str">
        <f t="shared" si="84"/>
        <v/>
      </c>
      <c r="G1983" s="282"/>
      <c r="H1983" s="280"/>
      <c r="I1983" s="280"/>
      <c r="J1983" s="280"/>
    </row>
    <row r="1984" spans="1:10" ht="14.4" x14ac:dyDescent="0.3">
      <c r="A1984" s="290" t="str">
        <f t="shared" si="83"/>
        <v>6/2005</v>
      </c>
      <c r="B1984" s="279" t="s">
        <v>2107</v>
      </c>
      <c r="C1984" s="294">
        <v>418</v>
      </c>
      <c r="D1984" s="279">
        <f t="shared" si="77"/>
        <v>2</v>
      </c>
      <c r="E1984" s="279">
        <f t="shared" si="78"/>
        <v>6</v>
      </c>
      <c r="F1984" s="281" t="str">
        <f t="shared" si="84"/>
        <v/>
      </c>
      <c r="G1984" s="282"/>
      <c r="H1984" s="280"/>
      <c r="I1984" s="280"/>
      <c r="J1984" s="280"/>
    </row>
    <row r="1985" spans="1:10" ht="14.4" x14ac:dyDescent="0.3">
      <c r="A1985" s="290" t="str">
        <f t="shared" si="83"/>
        <v>6/2005</v>
      </c>
      <c r="B1985" s="279" t="s">
        <v>2108</v>
      </c>
      <c r="C1985" s="294">
        <v>416</v>
      </c>
      <c r="D1985" s="279">
        <f t="shared" si="77"/>
        <v>3</v>
      </c>
      <c r="E1985" s="279">
        <f t="shared" si="78"/>
        <v>6</v>
      </c>
      <c r="F1985" s="281" t="str">
        <f t="shared" si="84"/>
        <v/>
      </c>
      <c r="G1985" s="282"/>
      <c r="H1985" s="280"/>
      <c r="I1985" s="280"/>
      <c r="J1985" s="280"/>
    </row>
    <row r="1986" spans="1:10" ht="14.4" x14ac:dyDescent="0.3">
      <c r="A1986" s="290" t="str">
        <f t="shared" si="83"/>
        <v>6/2005</v>
      </c>
      <c r="B1986" s="279" t="s">
        <v>2109</v>
      </c>
      <c r="C1986" s="294"/>
      <c r="D1986" s="279">
        <f t="shared" si="77"/>
        <v>4</v>
      </c>
      <c r="E1986" s="279">
        <f t="shared" si="78"/>
        <v>6</v>
      </c>
      <c r="F1986" s="281" t="str">
        <f t="shared" si="84"/>
        <v/>
      </c>
      <c r="G1986" s="282"/>
      <c r="H1986" s="280"/>
      <c r="I1986" s="280"/>
      <c r="J1986" s="280"/>
    </row>
    <row r="1987" spans="1:10" ht="14.4" x14ac:dyDescent="0.3">
      <c r="A1987" s="290" t="str">
        <f t="shared" si="83"/>
        <v>6/2005</v>
      </c>
      <c r="B1987" s="279" t="s">
        <v>2110</v>
      </c>
      <c r="C1987" s="294"/>
      <c r="D1987" s="279">
        <f t="shared" si="77"/>
        <v>5</v>
      </c>
      <c r="E1987" s="279">
        <f t="shared" si="78"/>
        <v>6</v>
      </c>
      <c r="F1987" s="281" t="str">
        <f t="shared" si="84"/>
        <v/>
      </c>
      <c r="G1987" s="282"/>
      <c r="H1987" s="280"/>
      <c r="I1987" s="280"/>
      <c r="J1987" s="280"/>
    </row>
    <row r="1988" spans="1:10" ht="14.4" x14ac:dyDescent="0.3">
      <c r="A1988" s="290" t="str">
        <f t="shared" si="83"/>
        <v>6/2005</v>
      </c>
      <c r="B1988" s="279" t="s">
        <v>2111</v>
      </c>
      <c r="C1988" s="294">
        <v>431</v>
      </c>
      <c r="D1988" s="279">
        <f t="shared" si="77"/>
        <v>6</v>
      </c>
      <c r="E1988" s="279">
        <f t="shared" si="78"/>
        <v>6</v>
      </c>
      <c r="F1988" s="281" t="str">
        <f t="shared" si="84"/>
        <v/>
      </c>
      <c r="G1988" s="282"/>
      <c r="H1988" s="280"/>
      <c r="I1988" s="280"/>
      <c r="J1988" s="280"/>
    </row>
    <row r="1989" spans="1:10" ht="14.4" x14ac:dyDescent="0.3">
      <c r="A1989" s="290" t="str">
        <f t="shared" si="83"/>
        <v>6/2005</v>
      </c>
      <c r="B1989" s="279" t="s">
        <v>2112</v>
      </c>
      <c r="C1989" s="294">
        <v>444</v>
      </c>
      <c r="D1989" s="279">
        <f t="shared" si="77"/>
        <v>7</v>
      </c>
      <c r="E1989" s="279">
        <f t="shared" si="78"/>
        <v>6</v>
      </c>
      <c r="F1989" s="281" t="str">
        <f t="shared" si="84"/>
        <v/>
      </c>
      <c r="G1989" s="282"/>
      <c r="H1989" s="280"/>
      <c r="I1989" s="280"/>
      <c r="J1989" s="280"/>
    </row>
    <row r="1990" spans="1:10" ht="14.4" x14ac:dyDescent="0.3">
      <c r="A1990" s="290" t="str">
        <f t="shared" ref="A1990:A2053" si="85">CONCATENATE(MONTH(B1990),"/",YEAR(B1990))</f>
        <v>6/2005</v>
      </c>
      <c r="B1990" s="279" t="s">
        <v>2113</v>
      </c>
      <c r="C1990" s="294">
        <v>443</v>
      </c>
      <c r="D1990" s="279">
        <f t="shared" si="77"/>
        <v>8</v>
      </c>
      <c r="E1990" s="279">
        <f t="shared" si="78"/>
        <v>6</v>
      </c>
      <c r="F1990" s="281" t="str">
        <f t="shared" si="84"/>
        <v/>
      </c>
      <c r="G1990" s="282"/>
      <c r="H1990" s="280"/>
      <c r="I1990" s="280"/>
      <c r="J1990" s="280"/>
    </row>
    <row r="1991" spans="1:10" ht="14.4" x14ac:dyDescent="0.3">
      <c r="A1991" s="290" t="str">
        <f t="shared" si="85"/>
        <v>6/2005</v>
      </c>
      <c r="B1991" s="279" t="s">
        <v>2114</v>
      </c>
      <c r="C1991" s="294">
        <v>448</v>
      </c>
      <c r="D1991" s="279">
        <f t="shared" si="77"/>
        <v>9</v>
      </c>
      <c r="E1991" s="279">
        <f t="shared" si="78"/>
        <v>6</v>
      </c>
      <c r="F1991" s="281" t="str">
        <f t="shared" si="84"/>
        <v/>
      </c>
      <c r="G1991" s="282"/>
      <c r="H1991" s="280"/>
      <c r="I1991" s="280"/>
      <c r="J1991" s="280"/>
    </row>
    <row r="1992" spans="1:10" ht="14.4" x14ac:dyDescent="0.3">
      <c r="A1992" s="290" t="str">
        <f t="shared" si="85"/>
        <v>6/2005</v>
      </c>
      <c r="B1992" s="279" t="s">
        <v>2115</v>
      </c>
      <c r="C1992" s="294">
        <v>429</v>
      </c>
      <c r="D1992" s="279">
        <f t="shared" si="77"/>
        <v>10</v>
      </c>
      <c r="E1992" s="279">
        <f t="shared" si="78"/>
        <v>6</v>
      </c>
      <c r="F1992" s="281" t="str">
        <f t="shared" si="84"/>
        <v/>
      </c>
      <c r="G1992" s="282"/>
      <c r="H1992" s="280"/>
      <c r="I1992" s="280"/>
      <c r="J1992" s="280"/>
    </row>
    <row r="1993" spans="1:10" ht="14.4" x14ac:dyDescent="0.3">
      <c r="A1993" s="290" t="str">
        <f t="shared" si="85"/>
        <v>6/2005</v>
      </c>
      <c r="B1993" s="279" t="s">
        <v>2116</v>
      </c>
      <c r="C1993" s="294"/>
      <c r="D1993" s="279">
        <f t="shared" si="77"/>
        <v>11</v>
      </c>
      <c r="E1993" s="279">
        <f t="shared" si="78"/>
        <v>6</v>
      </c>
      <c r="F1993" s="281" t="str">
        <f t="shared" si="84"/>
        <v/>
      </c>
      <c r="G1993" s="282"/>
      <c r="H1993" s="280"/>
      <c r="I1993" s="280"/>
      <c r="J1993" s="280"/>
    </row>
    <row r="1994" spans="1:10" ht="14.4" x14ac:dyDescent="0.3">
      <c r="A1994" s="290" t="str">
        <f t="shared" si="85"/>
        <v>6/2005</v>
      </c>
      <c r="B1994" s="279" t="s">
        <v>2117</v>
      </c>
      <c r="C1994" s="294"/>
      <c r="D1994" s="279">
        <f t="shared" si="77"/>
        <v>12</v>
      </c>
      <c r="E1994" s="279">
        <f t="shared" si="78"/>
        <v>6</v>
      </c>
      <c r="F1994" s="281" t="str">
        <f t="shared" si="84"/>
        <v/>
      </c>
      <c r="G1994" s="282"/>
      <c r="H1994" s="280"/>
      <c r="I1994" s="280"/>
      <c r="J1994" s="280"/>
    </row>
    <row r="1995" spans="1:10" ht="14.4" x14ac:dyDescent="0.3">
      <c r="A1995" s="290" t="str">
        <f t="shared" si="85"/>
        <v>6/2005</v>
      </c>
      <c r="B1995" s="279" t="s">
        <v>2118</v>
      </c>
      <c r="C1995" s="294">
        <v>423</v>
      </c>
      <c r="D1995" s="279">
        <f t="shared" si="77"/>
        <v>13</v>
      </c>
      <c r="E1995" s="279">
        <f t="shared" si="78"/>
        <v>6</v>
      </c>
      <c r="F1995" s="281" t="str">
        <f t="shared" si="84"/>
        <v/>
      </c>
      <c r="G1995" s="282"/>
      <c r="H1995" s="280"/>
      <c r="I1995" s="280"/>
      <c r="J1995" s="280"/>
    </row>
    <row r="1996" spans="1:10" ht="14.4" x14ac:dyDescent="0.3">
      <c r="A1996" s="290" t="str">
        <f t="shared" si="85"/>
        <v>6/2005</v>
      </c>
      <c r="B1996" s="279" t="s">
        <v>2119</v>
      </c>
      <c r="C1996" s="294">
        <v>418</v>
      </c>
      <c r="D1996" s="279">
        <f t="shared" si="77"/>
        <v>14</v>
      </c>
      <c r="E1996" s="279">
        <f t="shared" si="78"/>
        <v>6</v>
      </c>
      <c r="F1996" s="281" t="str">
        <f t="shared" si="84"/>
        <v/>
      </c>
      <c r="G1996" s="282"/>
      <c r="H1996" s="280"/>
      <c r="I1996" s="280"/>
      <c r="J1996" s="280"/>
    </row>
    <row r="1997" spans="1:10" ht="14.4" x14ac:dyDescent="0.3">
      <c r="A1997" s="290" t="str">
        <f t="shared" si="85"/>
        <v>6/2005</v>
      </c>
      <c r="B1997" s="279" t="s">
        <v>2120</v>
      </c>
      <c r="C1997" s="294">
        <v>419</v>
      </c>
      <c r="D1997" s="279">
        <f t="shared" si="77"/>
        <v>15</v>
      </c>
      <c r="E1997" s="279">
        <f t="shared" si="78"/>
        <v>6</v>
      </c>
      <c r="F1997" s="281" t="str">
        <f t="shared" ref="F1997:F2060" si="86">IF(D1997=(D1998-1),"",IF(AND(C1997="",C1996="",C1995=""),C1994/10000,(IF(AND(C1997="",C1996=""),C1995/10000,IF(C1997="",C1996/10000,C1997/10000)))))</f>
        <v/>
      </c>
      <c r="G1997" s="282"/>
      <c r="H1997" s="280"/>
      <c r="I1997" s="280"/>
      <c r="J1997" s="280"/>
    </row>
    <row r="1998" spans="1:10" ht="14.4" x14ac:dyDescent="0.3">
      <c r="A1998" s="290" t="str">
        <f t="shared" si="85"/>
        <v>6/2005</v>
      </c>
      <c r="B1998" s="279" t="s">
        <v>2121</v>
      </c>
      <c r="C1998" s="294">
        <v>413</v>
      </c>
      <c r="D1998" s="279">
        <f t="shared" si="77"/>
        <v>16</v>
      </c>
      <c r="E1998" s="279">
        <f t="shared" si="78"/>
        <v>6</v>
      </c>
      <c r="F1998" s="281" t="str">
        <f t="shared" si="86"/>
        <v/>
      </c>
      <c r="G1998" s="282"/>
      <c r="H1998" s="280"/>
      <c r="I1998" s="280"/>
      <c r="J1998" s="280"/>
    </row>
    <row r="1999" spans="1:10" ht="14.4" x14ac:dyDescent="0.3">
      <c r="A1999" s="290" t="str">
        <f t="shared" si="85"/>
        <v>6/2005</v>
      </c>
      <c r="B1999" s="279" t="s">
        <v>2122</v>
      </c>
      <c r="C1999" s="294">
        <v>409</v>
      </c>
      <c r="D1999" s="279">
        <f t="shared" si="77"/>
        <v>17</v>
      </c>
      <c r="E1999" s="279">
        <f t="shared" si="78"/>
        <v>6</v>
      </c>
      <c r="F1999" s="281" t="str">
        <f t="shared" si="86"/>
        <v/>
      </c>
      <c r="G1999" s="282"/>
      <c r="H1999" s="280"/>
      <c r="I1999" s="280"/>
      <c r="J1999" s="280"/>
    </row>
    <row r="2000" spans="1:10" ht="14.4" x14ac:dyDescent="0.3">
      <c r="A2000" s="290" t="str">
        <f t="shared" si="85"/>
        <v>6/2005</v>
      </c>
      <c r="B2000" s="279" t="s">
        <v>2123</v>
      </c>
      <c r="C2000" s="294"/>
      <c r="D2000" s="279">
        <f t="shared" si="77"/>
        <v>18</v>
      </c>
      <c r="E2000" s="279">
        <f t="shared" si="78"/>
        <v>6</v>
      </c>
      <c r="F2000" s="281" t="str">
        <f t="shared" si="86"/>
        <v/>
      </c>
      <c r="G2000" s="282"/>
      <c r="H2000" s="280"/>
      <c r="I2000" s="280"/>
      <c r="J2000" s="280"/>
    </row>
    <row r="2001" spans="1:10" ht="14.4" x14ac:dyDescent="0.3">
      <c r="A2001" s="290" t="str">
        <f t="shared" si="85"/>
        <v>6/2005</v>
      </c>
      <c r="B2001" s="279" t="s">
        <v>2124</v>
      </c>
      <c r="C2001" s="294"/>
      <c r="D2001" s="279">
        <f t="shared" si="77"/>
        <v>19</v>
      </c>
      <c r="E2001" s="279">
        <f t="shared" si="78"/>
        <v>6</v>
      </c>
      <c r="F2001" s="281" t="str">
        <f t="shared" si="86"/>
        <v/>
      </c>
      <c r="G2001" s="282"/>
      <c r="H2001" s="280"/>
      <c r="I2001" s="280"/>
      <c r="J2001" s="280"/>
    </row>
    <row r="2002" spans="1:10" ht="14.4" x14ac:dyDescent="0.3">
      <c r="A2002" s="290" t="str">
        <f t="shared" si="85"/>
        <v>6/2005</v>
      </c>
      <c r="B2002" s="279" t="s">
        <v>2125</v>
      </c>
      <c r="C2002" s="294">
        <v>409</v>
      </c>
      <c r="D2002" s="279">
        <f t="shared" si="77"/>
        <v>20</v>
      </c>
      <c r="E2002" s="279">
        <f t="shared" si="78"/>
        <v>6</v>
      </c>
      <c r="F2002" s="281" t="str">
        <f t="shared" si="86"/>
        <v/>
      </c>
      <c r="G2002" s="282"/>
      <c r="H2002" s="280"/>
      <c r="I2002" s="280"/>
      <c r="J2002" s="280"/>
    </row>
    <row r="2003" spans="1:10" ht="14.4" x14ac:dyDescent="0.3">
      <c r="A2003" s="290" t="str">
        <f t="shared" si="85"/>
        <v>6/2005</v>
      </c>
      <c r="B2003" s="279" t="s">
        <v>2126</v>
      </c>
      <c r="C2003" s="294">
        <v>411</v>
      </c>
      <c r="D2003" s="279">
        <f t="shared" si="77"/>
        <v>21</v>
      </c>
      <c r="E2003" s="279">
        <f t="shared" si="78"/>
        <v>6</v>
      </c>
      <c r="F2003" s="281" t="str">
        <f t="shared" si="86"/>
        <v/>
      </c>
      <c r="G2003" s="282"/>
      <c r="H2003" s="280"/>
      <c r="I2003" s="280"/>
      <c r="J2003" s="280"/>
    </row>
    <row r="2004" spans="1:10" ht="14.4" x14ac:dyDescent="0.3">
      <c r="A2004" s="290" t="str">
        <f t="shared" si="85"/>
        <v>6/2005</v>
      </c>
      <c r="B2004" s="279" t="s">
        <v>2127</v>
      </c>
      <c r="C2004" s="294">
        <v>415</v>
      </c>
      <c r="D2004" s="279">
        <f t="shared" si="77"/>
        <v>22</v>
      </c>
      <c r="E2004" s="279">
        <f t="shared" si="78"/>
        <v>6</v>
      </c>
      <c r="F2004" s="281" t="str">
        <f t="shared" si="86"/>
        <v/>
      </c>
      <c r="G2004" s="282"/>
      <c r="H2004" s="280"/>
      <c r="I2004" s="280"/>
      <c r="J2004" s="280"/>
    </row>
    <row r="2005" spans="1:10" ht="14.4" x14ac:dyDescent="0.3">
      <c r="A2005" s="290" t="str">
        <f t="shared" si="85"/>
        <v>6/2005</v>
      </c>
      <c r="B2005" s="279" t="s">
        <v>2128</v>
      </c>
      <c r="C2005" s="294">
        <v>424</v>
      </c>
      <c r="D2005" s="279">
        <f t="shared" si="77"/>
        <v>23</v>
      </c>
      <c r="E2005" s="279">
        <f t="shared" si="78"/>
        <v>6</v>
      </c>
      <c r="F2005" s="281" t="str">
        <f t="shared" si="86"/>
        <v/>
      </c>
      <c r="G2005" s="282"/>
      <c r="H2005" s="280"/>
      <c r="I2005" s="280"/>
      <c r="J2005" s="280"/>
    </row>
    <row r="2006" spans="1:10" ht="14.4" x14ac:dyDescent="0.3">
      <c r="A2006" s="290" t="str">
        <f t="shared" si="85"/>
        <v>6/2005</v>
      </c>
      <c r="B2006" s="279" t="s">
        <v>2129</v>
      </c>
      <c r="C2006" s="294">
        <v>424</v>
      </c>
      <c r="D2006" s="279">
        <f t="shared" si="77"/>
        <v>24</v>
      </c>
      <c r="E2006" s="279">
        <f t="shared" si="78"/>
        <v>6</v>
      </c>
      <c r="F2006" s="281" t="str">
        <f t="shared" si="86"/>
        <v/>
      </c>
      <c r="G2006" s="282"/>
      <c r="H2006" s="280"/>
      <c r="I2006" s="280"/>
      <c r="J2006" s="280"/>
    </row>
    <row r="2007" spans="1:10" ht="14.4" x14ac:dyDescent="0.3">
      <c r="A2007" s="290" t="str">
        <f t="shared" si="85"/>
        <v>6/2005</v>
      </c>
      <c r="B2007" s="279" t="s">
        <v>2130</v>
      </c>
      <c r="C2007" s="294"/>
      <c r="D2007" s="279">
        <f t="shared" si="77"/>
        <v>25</v>
      </c>
      <c r="E2007" s="279">
        <f t="shared" si="78"/>
        <v>6</v>
      </c>
      <c r="F2007" s="281" t="str">
        <f t="shared" si="86"/>
        <v/>
      </c>
      <c r="G2007" s="282"/>
      <c r="H2007" s="280"/>
      <c r="I2007" s="280"/>
      <c r="J2007" s="280"/>
    </row>
    <row r="2008" spans="1:10" ht="14.4" x14ac:dyDescent="0.3">
      <c r="A2008" s="290" t="str">
        <f t="shared" si="85"/>
        <v>6/2005</v>
      </c>
      <c r="B2008" s="279" t="s">
        <v>2131</v>
      </c>
      <c r="C2008" s="294"/>
      <c r="D2008" s="279">
        <f t="shared" si="77"/>
        <v>26</v>
      </c>
      <c r="E2008" s="279">
        <f t="shared" si="78"/>
        <v>6</v>
      </c>
      <c r="F2008" s="281" t="str">
        <f t="shared" si="86"/>
        <v/>
      </c>
      <c r="G2008" s="282"/>
      <c r="H2008" s="280"/>
      <c r="I2008" s="280"/>
      <c r="J2008" s="280"/>
    </row>
    <row r="2009" spans="1:10" ht="14.4" x14ac:dyDescent="0.3">
      <c r="A2009" s="290" t="str">
        <f t="shared" si="85"/>
        <v>6/2005</v>
      </c>
      <c r="B2009" s="279" t="s">
        <v>2132</v>
      </c>
      <c r="C2009" s="294">
        <v>428</v>
      </c>
      <c r="D2009" s="279">
        <f t="shared" si="77"/>
        <v>27</v>
      </c>
      <c r="E2009" s="279">
        <f t="shared" si="78"/>
        <v>6</v>
      </c>
      <c r="F2009" s="281" t="str">
        <f t="shared" si="86"/>
        <v/>
      </c>
      <c r="G2009" s="282"/>
      <c r="H2009" s="280"/>
      <c r="I2009" s="280"/>
      <c r="J2009" s="280"/>
    </row>
    <row r="2010" spans="1:10" ht="14.4" x14ac:dyDescent="0.3">
      <c r="A2010" s="290" t="str">
        <f t="shared" si="85"/>
        <v>6/2005</v>
      </c>
      <c r="B2010" s="279" t="s">
        <v>2133</v>
      </c>
      <c r="C2010" s="294">
        <v>420</v>
      </c>
      <c r="D2010" s="279">
        <f t="shared" si="77"/>
        <v>28</v>
      </c>
      <c r="E2010" s="279">
        <f t="shared" si="78"/>
        <v>6</v>
      </c>
      <c r="F2010" s="281" t="str">
        <f t="shared" si="86"/>
        <v/>
      </c>
      <c r="G2010" s="282"/>
      <c r="H2010" s="280"/>
      <c r="I2010" s="280"/>
      <c r="J2010" s="280"/>
    </row>
    <row r="2011" spans="1:10" ht="14.4" x14ac:dyDescent="0.3">
      <c r="A2011" s="290" t="str">
        <f t="shared" si="85"/>
        <v>6/2005</v>
      </c>
      <c r="B2011" s="279" t="s">
        <v>2134</v>
      </c>
      <c r="C2011" s="294">
        <v>415</v>
      </c>
      <c r="D2011" s="279">
        <f t="shared" si="77"/>
        <v>29</v>
      </c>
      <c r="E2011" s="279">
        <f t="shared" si="78"/>
        <v>6</v>
      </c>
      <c r="F2011" s="281" t="str">
        <f t="shared" si="86"/>
        <v/>
      </c>
      <c r="G2011" s="282"/>
      <c r="H2011" s="280"/>
      <c r="I2011" s="280"/>
      <c r="J2011" s="280"/>
    </row>
    <row r="2012" spans="1:10" ht="14.4" x14ac:dyDescent="0.3">
      <c r="A2012" s="290" t="str">
        <f t="shared" si="85"/>
        <v>6/2005</v>
      </c>
      <c r="B2012" s="279" t="s">
        <v>2135</v>
      </c>
      <c r="C2012" s="294">
        <v>414</v>
      </c>
      <c r="D2012" s="279">
        <f t="shared" si="77"/>
        <v>30</v>
      </c>
      <c r="E2012" s="279">
        <f t="shared" si="78"/>
        <v>6</v>
      </c>
      <c r="F2012" s="281">
        <f t="shared" si="86"/>
        <v>4.1399999999999999E-2</v>
      </c>
      <c r="G2012" s="282"/>
      <c r="H2012" s="280"/>
      <c r="I2012" s="280"/>
      <c r="J2012" s="280"/>
    </row>
    <row r="2013" spans="1:10" ht="14.4" x14ac:dyDescent="0.3">
      <c r="A2013" s="290" t="str">
        <f t="shared" si="85"/>
        <v>7/2005</v>
      </c>
      <c r="B2013" s="279" t="s">
        <v>2136</v>
      </c>
      <c r="C2013" s="294">
        <v>407</v>
      </c>
      <c r="D2013" s="279">
        <f t="shared" si="77"/>
        <v>1</v>
      </c>
      <c r="E2013" s="279">
        <f t="shared" si="78"/>
        <v>7</v>
      </c>
      <c r="F2013" s="281" t="str">
        <f t="shared" si="86"/>
        <v/>
      </c>
      <c r="G2013" s="282"/>
      <c r="H2013" s="280"/>
      <c r="I2013" s="280"/>
      <c r="J2013" s="280"/>
    </row>
    <row r="2014" spans="1:10" ht="14.4" x14ac:dyDescent="0.3">
      <c r="A2014" s="290" t="str">
        <f t="shared" si="85"/>
        <v>7/2005</v>
      </c>
      <c r="B2014" s="279" t="s">
        <v>2137</v>
      </c>
      <c r="C2014" s="294"/>
      <c r="D2014" s="279">
        <f t="shared" si="77"/>
        <v>2</v>
      </c>
      <c r="E2014" s="279">
        <f t="shared" si="78"/>
        <v>7</v>
      </c>
      <c r="F2014" s="281" t="str">
        <f t="shared" si="86"/>
        <v/>
      </c>
      <c r="G2014" s="282"/>
      <c r="H2014" s="280"/>
      <c r="I2014" s="280"/>
      <c r="J2014" s="280"/>
    </row>
    <row r="2015" spans="1:10" ht="14.4" x14ac:dyDescent="0.3">
      <c r="A2015" s="290" t="str">
        <f t="shared" si="85"/>
        <v>7/2005</v>
      </c>
      <c r="B2015" s="279" t="s">
        <v>2138</v>
      </c>
      <c r="C2015" s="294"/>
      <c r="D2015" s="279">
        <f t="shared" si="77"/>
        <v>3</v>
      </c>
      <c r="E2015" s="279">
        <f t="shared" si="78"/>
        <v>7</v>
      </c>
      <c r="F2015" s="281" t="str">
        <f t="shared" si="86"/>
        <v/>
      </c>
      <c r="G2015" s="282"/>
      <c r="H2015" s="280"/>
      <c r="I2015" s="280"/>
      <c r="J2015" s="280"/>
    </row>
    <row r="2016" spans="1:10" ht="14.4" x14ac:dyDescent="0.3">
      <c r="A2016" s="290" t="str">
        <f t="shared" si="85"/>
        <v>7/2005</v>
      </c>
      <c r="B2016" s="279" t="s">
        <v>2139</v>
      </c>
      <c r="C2016" s="294"/>
      <c r="D2016" s="279">
        <f t="shared" si="77"/>
        <v>4</v>
      </c>
      <c r="E2016" s="279">
        <f t="shared" si="78"/>
        <v>7</v>
      </c>
      <c r="F2016" s="281" t="str">
        <f t="shared" si="86"/>
        <v/>
      </c>
      <c r="G2016" s="282"/>
      <c r="H2016" s="280"/>
      <c r="I2016" s="280"/>
      <c r="J2016" s="280"/>
    </row>
    <row r="2017" spans="1:10" ht="14.4" x14ac:dyDescent="0.3">
      <c r="A2017" s="290" t="str">
        <f t="shared" si="85"/>
        <v>7/2005</v>
      </c>
      <c r="B2017" s="279" t="s">
        <v>2140</v>
      </c>
      <c r="C2017" s="294">
        <v>410</v>
      </c>
      <c r="D2017" s="279">
        <f t="shared" si="77"/>
        <v>5</v>
      </c>
      <c r="E2017" s="279">
        <f t="shared" si="78"/>
        <v>7</v>
      </c>
      <c r="F2017" s="281" t="str">
        <f t="shared" si="86"/>
        <v/>
      </c>
      <c r="G2017" s="282"/>
      <c r="H2017" s="280"/>
      <c r="I2017" s="280"/>
      <c r="J2017" s="280"/>
    </row>
    <row r="2018" spans="1:10" ht="14.4" x14ac:dyDescent="0.3">
      <c r="A2018" s="290" t="str">
        <f t="shared" si="85"/>
        <v>7/2005</v>
      </c>
      <c r="B2018" s="279" t="s">
        <v>2141</v>
      </c>
      <c r="C2018" s="294">
        <v>416</v>
      </c>
      <c r="D2018" s="279">
        <f t="shared" si="77"/>
        <v>6</v>
      </c>
      <c r="E2018" s="279">
        <f t="shared" si="78"/>
        <v>7</v>
      </c>
      <c r="F2018" s="281" t="str">
        <f t="shared" si="86"/>
        <v/>
      </c>
      <c r="G2018" s="282"/>
      <c r="H2018" s="280"/>
      <c r="I2018" s="280"/>
      <c r="J2018" s="280"/>
    </row>
    <row r="2019" spans="1:10" ht="14.4" x14ac:dyDescent="0.3">
      <c r="A2019" s="290" t="str">
        <f t="shared" si="85"/>
        <v>7/2005</v>
      </c>
      <c r="B2019" s="279" t="s">
        <v>2142</v>
      </c>
      <c r="C2019" s="294">
        <v>415</v>
      </c>
      <c r="D2019" s="279">
        <f t="shared" si="77"/>
        <v>7</v>
      </c>
      <c r="E2019" s="279">
        <f t="shared" si="78"/>
        <v>7</v>
      </c>
      <c r="F2019" s="281" t="str">
        <f t="shared" si="86"/>
        <v/>
      </c>
      <c r="G2019" s="282"/>
      <c r="H2019" s="280"/>
      <c r="I2019" s="280"/>
      <c r="J2019" s="280"/>
    </row>
    <row r="2020" spans="1:10" ht="14.4" x14ac:dyDescent="0.3">
      <c r="A2020" s="290" t="str">
        <f t="shared" si="85"/>
        <v>7/2005</v>
      </c>
      <c r="B2020" s="279" t="s">
        <v>2143</v>
      </c>
      <c r="C2020" s="294">
        <v>409</v>
      </c>
      <c r="D2020" s="279">
        <f t="shared" si="77"/>
        <v>8</v>
      </c>
      <c r="E2020" s="279">
        <f t="shared" si="78"/>
        <v>7</v>
      </c>
      <c r="F2020" s="281" t="str">
        <f t="shared" si="86"/>
        <v/>
      </c>
      <c r="G2020" s="282"/>
      <c r="H2020" s="280"/>
      <c r="I2020" s="280"/>
      <c r="J2020" s="280"/>
    </row>
    <row r="2021" spans="1:10" ht="14.4" x14ac:dyDescent="0.3">
      <c r="A2021" s="290" t="str">
        <f t="shared" si="85"/>
        <v>7/2005</v>
      </c>
      <c r="B2021" s="279" t="s">
        <v>2144</v>
      </c>
      <c r="C2021" s="294"/>
      <c r="D2021" s="279">
        <f t="shared" si="77"/>
        <v>9</v>
      </c>
      <c r="E2021" s="279">
        <f t="shared" si="78"/>
        <v>7</v>
      </c>
      <c r="F2021" s="281" t="str">
        <f t="shared" si="86"/>
        <v/>
      </c>
      <c r="G2021" s="282"/>
      <c r="H2021" s="280"/>
      <c r="I2021" s="280"/>
      <c r="J2021" s="280"/>
    </row>
    <row r="2022" spans="1:10" ht="14.4" x14ac:dyDescent="0.3">
      <c r="A2022" s="290" t="str">
        <f t="shared" si="85"/>
        <v>7/2005</v>
      </c>
      <c r="B2022" s="279" t="s">
        <v>2145</v>
      </c>
      <c r="C2022" s="294"/>
      <c r="D2022" s="279">
        <f t="shared" si="77"/>
        <v>10</v>
      </c>
      <c r="E2022" s="279">
        <f t="shared" si="78"/>
        <v>7</v>
      </c>
      <c r="F2022" s="281" t="str">
        <f t="shared" si="86"/>
        <v/>
      </c>
      <c r="G2022" s="282"/>
      <c r="H2022" s="280"/>
      <c r="I2022" s="280"/>
      <c r="J2022" s="280"/>
    </row>
    <row r="2023" spans="1:10" ht="14.4" x14ac:dyDescent="0.3">
      <c r="A2023" s="290" t="str">
        <f t="shared" si="85"/>
        <v>7/2005</v>
      </c>
      <c r="B2023" s="279" t="s">
        <v>2146</v>
      </c>
      <c r="C2023" s="294">
        <v>412</v>
      </c>
      <c r="D2023" s="279">
        <f t="shared" si="77"/>
        <v>11</v>
      </c>
      <c r="E2023" s="279">
        <f t="shared" si="78"/>
        <v>7</v>
      </c>
      <c r="F2023" s="281" t="str">
        <f t="shared" si="86"/>
        <v/>
      </c>
      <c r="G2023" s="282"/>
      <c r="H2023" s="280"/>
      <c r="I2023" s="280"/>
      <c r="J2023" s="280"/>
    </row>
    <row r="2024" spans="1:10" ht="14.4" x14ac:dyDescent="0.3">
      <c r="A2024" s="290" t="str">
        <f t="shared" si="85"/>
        <v>7/2005</v>
      </c>
      <c r="B2024" s="279" t="s">
        <v>2147</v>
      </c>
      <c r="C2024" s="294">
        <v>401</v>
      </c>
      <c r="D2024" s="279">
        <f t="shared" si="77"/>
        <v>12</v>
      </c>
      <c r="E2024" s="279">
        <f t="shared" si="78"/>
        <v>7</v>
      </c>
      <c r="F2024" s="281" t="str">
        <f t="shared" si="86"/>
        <v/>
      </c>
      <c r="G2024" s="282"/>
      <c r="H2024" s="280"/>
      <c r="I2024" s="280"/>
      <c r="J2024" s="280"/>
    </row>
    <row r="2025" spans="1:10" ht="14.4" x14ac:dyDescent="0.3">
      <c r="A2025" s="290" t="str">
        <f t="shared" si="85"/>
        <v>7/2005</v>
      </c>
      <c r="B2025" s="279" t="s">
        <v>2148</v>
      </c>
      <c r="C2025" s="294">
        <v>401</v>
      </c>
      <c r="D2025" s="279">
        <f t="shared" si="77"/>
        <v>13</v>
      </c>
      <c r="E2025" s="279">
        <f t="shared" si="78"/>
        <v>7</v>
      </c>
      <c r="F2025" s="281" t="str">
        <f t="shared" si="86"/>
        <v/>
      </c>
      <c r="G2025" s="282"/>
      <c r="H2025" s="280"/>
      <c r="I2025" s="280"/>
      <c r="J2025" s="280"/>
    </row>
    <row r="2026" spans="1:10" ht="14.4" x14ac:dyDescent="0.3">
      <c r="A2026" s="290" t="str">
        <f t="shared" si="85"/>
        <v>7/2005</v>
      </c>
      <c r="B2026" s="279" t="s">
        <v>2149</v>
      </c>
      <c r="C2026" s="294">
        <v>398</v>
      </c>
      <c r="D2026" s="279">
        <f t="shared" si="77"/>
        <v>14</v>
      </c>
      <c r="E2026" s="279">
        <f t="shared" si="78"/>
        <v>7</v>
      </c>
      <c r="F2026" s="281" t="str">
        <f t="shared" si="86"/>
        <v/>
      </c>
      <c r="G2026" s="282"/>
      <c r="H2026" s="280"/>
      <c r="I2026" s="280"/>
      <c r="J2026" s="280"/>
    </row>
    <row r="2027" spans="1:10" ht="14.4" x14ac:dyDescent="0.3">
      <c r="A2027" s="290" t="str">
        <f t="shared" si="85"/>
        <v>7/2005</v>
      </c>
      <c r="B2027" s="279" t="s">
        <v>2150</v>
      </c>
      <c r="C2027" s="294">
        <v>402</v>
      </c>
      <c r="D2027" s="279">
        <f t="shared" si="77"/>
        <v>15</v>
      </c>
      <c r="E2027" s="279">
        <f t="shared" si="78"/>
        <v>7</v>
      </c>
      <c r="F2027" s="281" t="str">
        <f t="shared" si="86"/>
        <v/>
      </c>
      <c r="G2027" s="282"/>
      <c r="H2027" s="280"/>
      <c r="I2027" s="280"/>
      <c r="J2027" s="280"/>
    </row>
    <row r="2028" spans="1:10" ht="14.4" x14ac:dyDescent="0.3">
      <c r="A2028" s="290" t="str">
        <f t="shared" si="85"/>
        <v>7/2005</v>
      </c>
      <c r="B2028" s="279" t="s">
        <v>2151</v>
      </c>
      <c r="C2028" s="294"/>
      <c r="D2028" s="279">
        <f t="shared" si="77"/>
        <v>16</v>
      </c>
      <c r="E2028" s="279">
        <f t="shared" si="78"/>
        <v>7</v>
      </c>
      <c r="F2028" s="281" t="str">
        <f t="shared" si="86"/>
        <v/>
      </c>
      <c r="G2028" s="282"/>
      <c r="H2028" s="280"/>
      <c r="I2028" s="280"/>
      <c r="J2028" s="280"/>
    </row>
    <row r="2029" spans="1:10" ht="14.4" x14ac:dyDescent="0.3">
      <c r="A2029" s="290" t="str">
        <f t="shared" si="85"/>
        <v>7/2005</v>
      </c>
      <c r="B2029" s="279" t="s">
        <v>2152</v>
      </c>
      <c r="C2029" s="294"/>
      <c r="D2029" s="279">
        <f t="shared" si="77"/>
        <v>17</v>
      </c>
      <c r="E2029" s="279">
        <f t="shared" si="78"/>
        <v>7</v>
      </c>
      <c r="F2029" s="281" t="str">
        <f t="shared" si="86"/>
        <v/>
      </c>
      <c r="G2029" s="282"/>
      <c r="H2029" s="280"/>
      <c r="I2029" s="280"/>
      <c r="J2029" s="280"/>
    </row>
    <row r="2030" spans="1:10" ht="14.4" x14ac:dyDescent="0.3">
      <c r="A2030" s="290" t="str">
        <f t="shared" si="85"/>
        <v>7/2005</v>
      </c>
      <c r="B2030" s="279" t="s">
        <v>2153</v>
      </c>
      <c r="C2030" s="294">
        <v>402</v>
      </c>
      <c r="D2030" s="279">
        <f t="shared" si="77"/>
        <v>18</v>
      </c>
      <c r="E2030" s="279">
        <f t="shared" si="78"/>
        <v>7</v>
      </c>
      <c r="F2030" s="281" t="str">
        <f t="shared" si="86"/>
        <v/>
      </c>
      <c r="G2030" s="282"/>
      <c r="H2030" s="280"/>
      <c r="I2030" s="280"/>
      <c r="J2030" s="280"/>
    </row>
    <row r="2031" spans="1:10" ht="14.4" x14ac:dyDescent="0.3">
      <c r="A2031" s="290" t="str">
        <f t="shared" si="85"/>
        <v>7/2005</v>
      </c>
      <c r="B2031" s="279" t="s">
        <v>2154</v>
      </c>
      <c r="C2031" s="294">
        <v>408</v>
      </c>
      <c r="D2031" s="279">
        <f t="shared" si="77"/>
        <v>19</v>
      </c>
      <c r="E2031" s="279">
        <f t="shared" si="78"/>
        <v>7</v>
      </c>
      <c r="F2031" s="281" t="str">
        <f t="shared" si="86"/>
        <v/>
      </c>
      <c r="G2031" s="282"/>
      <c r="H2031" s="280"/>
      <c r="I2031" s="280"/>
      <c r="J2031" s="280"/>
    </row>
    <row r="2032" spans="1:10" ht="14.4" x14ac:dyDescent="0.3">
      <c r="A2032" s="290" t="str">
        <f t="shared" si="85"/>
        <v>7/2005</v>
      </c>
      <c r="B2032" s="279" t="s">
        <v>2155</v>
      </c>
      <c r="C2032" s="294">
        <v>407</v>
      </c>
      <c r="D2032" s="279">
        <f t="shared" si="77"/>
        <v>20</v>
      </c>
      <c r="E2032" s="279">
        <f t="shared" si="78"/>
        <v>7</v>
      </c>
      <c r="F2032" s="281" t="str">
        <f t="shared" si="86"/>
        <v/>
      </c>
      <c r="G2032" s="282"/>
      <c r="H2032" s="280"/>
      <c r="I2032" s="280"/>
      <c r="J2032" s="280"/>
    </row>
    <row r="2033" spans="1:10" ht="14.4" x14ac:dyDescent="0.3">
      <c r="A2033" s="290" t="str">
        <f t="shared" si="85"/>
        <v>7/2005</v>
      </c>
      <c r="B2033" s="279" t="s">
        <v>2156</v>
      </c>
      <c r="C2033" s="294">
        <v>404</v>
      </c>
      <c r="D2033" s="279">
        <f t="shared" si="77"/>
        <v>21</v>
      </c>
      <c r="E2033" s="279">
        <f t="shared" si="78"/>
        <v>7</v>
      </c>
      <c r="F2033" s="281" t="str">
        <f t="shared" si="86"/>
        <v/>
      </c>
      <c r="G2033" s="282"/>
      <c r="H2033" s="280"/>
      <c r="I2033" s="280"/>
      <c r="J2033" s="280"/>
    </row>
    <row r="2034" spans="1:10" ht="14.4" x14ac:dyDescent="0.3">
      <c r="A2034" s="290" t="str">
        <f t="shared" si="85"/>
        <v>7/2005</v>
      </c>
      <c r="B2034" s="279" t="s">
        <v>2157</v>
      </c>
      <c r="C2034" s="294">
        <v>416</v>
      </c>
      <c r="D2034" s="279">
        <f t="shared" si="77"/>
        <v>22</v>
      </c>
      <c r="E2034" s="279">
        <f t="shared" si="78"/>
        <v>7</v>
      </c>
      <c r="F2034" s="281" t="str">
        <f t="shared" si="86"/>
        <v/>
      </c>
      <c r="G2034" s="282"/>
      <c r="H2034" s="280"/>
      <c r="I2034" s="280"/>
      <c r="J2034" s="280"/>
    </row>
    <row r="2035" spans="1:10" ht="14.4" x14ac:dyDescent="0.3">
      <c r="A2035" s="290" t="str">
        <f t="shared" si="85"/>
        <v>7/2005</v>
      </c>
      <c r="B2035" s="279" t="s">
        <v>2158</v>
      </c>
      <c r="C2035" s="294"/>
      <c r="D2035" s="279">
        <f t="shared" si="77"/>
        <v>23</v>
      </c>
      <c r="E2035" s="279">
        <f t="shared" si="78"/>
        <v>7</v>
      </c>
      <c r="F2035" s="281" t="str">
        <f t="shared" si="86"/>
        <v/>
      </c>
      <c r="G2035" s="282"/>
      <c r="H2035" s="280"/>
      <c r="I2035" s="280"/>
      <c r="J2035" s="280"/>
    </row>
    <row r="2036" spans="1:10" ht="14.4" x14ac:dyDescent="0.3">
      <c r="A2036" s="290" t="str">
        <f t="shared" si="85"/>
        <v>7/2005</v>
      </c>
      <c r="B2036" s="279" t="s">
        <v>2159</v>
      </c>
      <c r="C2036" s="294"/>
      <c r="D2036" s="279">
        <f t="shared" si="77"/>
        <v>24</v>
      </c>
      <c r="E2036" s="279">
        <f t="shared" si="78"/>
        <v>7</v>
      </c>
      <c r="F2036" s="281" t="str">
        <f t="shared" si="86"/>
        <v/>
      </c>
      <c r="G2036" s="282"/>
      <c r="H2036" s="280"/>
      <c r="I2036" s="280"/>
      <c r="J2036" s="280"/>
    </row>
    <row r="2037" spans="1:10" ht="14.4" x14ac:dyDescent="0.3">
      <c r="A2037" s="290" t="str">
        <f t="shared" si="85"/>
        <v>7/2005</v>
      </c>
      <c r="B2037" s="279" t="s">
        <v>2160</v>
      </c>
      <c r="C2037" s="294">
        <v>420</v>
      </c>
      <c r="D2037" s="279">
        <f t="shared" si="77"/>
        <v>25</v>
      </c>
      <c r="E2037" s="279">
        <f t="shared" si="78"/>
        <v>7</v>
      </c>
      <c r="F2037" s="281" t="str">
        <f t="shared" si="86"/>
        <v/>
      </c>
      <c r="G2037" s="282"/>
      <c r="H2037" s="280"/>
      <c r="I2037" s="280"/>
      <c r="J2037" s="280"/>
    </row>
    <row r="2038" spans="1:10" ht="14.4" x14ac:dyDescent="0.3">
      <c r="A2038" s="290" t="str">
        <f t="shared" si="85"/>
        <v>7/2005</v>
      </c>
      <c r="B2038" s="279" t="s">
        <v>2161</v>
      </c>
      <c r="C2038" s="294">
        <v>422</v>
      </c>
      <c r="D2038" s="279">
        <f t="shared" si="77"/>
        <v>26</v>
      </c>
      <c r="E2038" s="279">
        <f t="shared" si="78"/>
        <v>7</v>
      </c>
      <c r="F2038" s="281" t="str">
        <f t="shared" si="86"/>
        <v/>
      </c>
      <c r="G2038" s="282"/>
      <c r="H2038" s="280"/>
      <c r="I2038" s="280"/>
      <c r="J2038" s="280"/>
    </row>
    <row r="2039" spans="1:10" ht="14.4" x14ac:dyDescent="0.3">
      <c r="A2039" s="290" t="str">
        <f t="shared" si="85"/>
        <v>7/2005</v>
      </c>
      <c r="B2039" s="279" t="s">
        <v>2162</v>
      </c>
      <c r="C2039" s="294">
        <v>416</v>
      </c>
      <c r="D2039" s="279">
        <f t="shared" si="77"/>
        <v>27</v>
      </c>
      <c r="E2039" s="279">
        <f t="shared" si="78"/>
        <v>7</v>
      </c>
      <c r="F2039" s="281" t="str">
        <f t="shared" si="86"/>
        <v/>
      </c>
      <c r="G2039" s="282"/>
      <c r="H2039" s="280"/>
      <c r="I2039" s="280"/>
      <c r="J2039" s="280"/>
    </row>
    <row r="2040" spans="1:10" ht="14.4" x14ac:dyDescent="0.3">
      <c r="A2040" s="290" t="str">
        <f t="shared" si="85"/>
        <v>7/2005</v>
      </c>
      <c r="B2040" s="279" t="s">
        <v>2163</v>
      </c>
      <c r="C2040" s="294">
        <v>410</v>
      </c>
      <c r="D2040" s="279">
        <f t="shared" si="77"/>
        <v>28</v>
      </c>
      <c r="E2040" s="279">
        <f t="shared" si="78"/>
        <v>7</v>
      </c>
      <c r="F2040" s="281" t="str">
        <f t="shared" si="86"/>
        <v/>
      </c>
      <c r="G2040" s="282"/>
      <c r="H2040" s="280"/>
      <c r="I2040" s="280"/>
      <c r="J2040" s="280"/>
    </row>
    <row r="2041" spans="1:10" ht="14.4" x14ac:dyDescent="0.3">
      <c r="A2041" s="290" t="str">
        <f t="shared" si="85"/>
        <v>7/2005</v>
      </c>
      <c r="B2041" s="279" t="s">
        <v>2164</v>
      </c>
      <c r="C2041" s="294">
        <v>402</v>
      </c>
      <c r="D2041" s="279">
        <f t="shared" si="77"/>
        <v>29</v>
      </c>
      <c r="E2041" s="279">
        <f t="shared" si="78"/>
        <v>7</v>
      </c>
      <c r="F2041" s="281" t="str">
        <f t="shared" si="86"/>
        <v/>
      </c>
      <c r="G2041" s="282"/>
      <c r="H2041" s="280"/>
      <c r="I2041" s="280"/>
      <c r="J2041" s="280"/>
    </row>
    <row r="2042" spans="1:10" ht="14.4" x14ac:dyDescent="0.3">
      <c r="A2042" s="290" t="str">
        <f t="shared" si="85"/>
        <v>7/2005</v>
      </c>
      <c r="B2042" s="279" t="s">
        <v>2165</v>
      </c>
      <c r="C2042" s="294"/>
      <c r="D2042" s="279">
        <f t="shared" si="77"/>
        <v>30</v>
      </c>
      <c r="E2042" s="279">
        <f t="shared" si="78"/>
        <v>7</v>
      </c>
      <c r="F2042" s="281" t="str">
        <f t="shared" si="86"/>
        <v/>
      </c>
      <c r="G2042" s="282"/>
      <c r="H2042" s="280"/>
      <c r="I2042" s="280"/>
      <c r="J2042" s="280"/>
    </row>
    <row r="2043" spans="1:10" ht="14.4" x14ac:dyDescent="0.3">
      <c r="A2043" s="290" t="str">
        <f t="shared" si="85"/>
        <v>7/2005</v>
      </c>
      <c r="B2043" s="279" t="s">
        <v>2166</v>
      </c>
      <c r="C2043" s="294"/>
      <c r="D2043" s="279">
        <f t="shared" si="77"/>
        <v>31</v>
      </c>
      <c r="E2043" s="279">
        <f t="shared" si="78"/>
        <v>7</v>
      </c>
      <c r="F2043" s="281">
        <f t="shared" si="86"/>
        <v>4.02E-2</v>
      </c>
      <c r="G2043" s="282"/>
      <c r="H2043" s="280"/>
      <c r="I2043" s="280"/>
      <c r="J2043" s="280"/>
    </row>
    <row r="2044" spans="1:10" ht="14.4" x14ac:dyDescent="0.3">
      <c r="A2044" s="290" t="str">
        <f t="shared" si="85"/>
        <v>8/2005</v>
      </c>
      <c r="B2044" s="279" t="s">
        <v>2167</v>
      </c>
      <c r="C2044" s="294">
        <v>400</v>
      </c>
      <c r="D2044" s="279">
        <f t="shared" si="77"/>
        <v>1</v>
      </c>
      <c r="E2044" s="279">
        <f t="shared" si="78"/>
        <v>8</v>
      </c>
      <c r="F2044" s="281" t="str">
        <f t="shared" si="86"/>
        <v/>
      </c>
      <c r="G2044" s="282"/>
      <c r="H2044" s="280"/>
      <c r="I2044" s="280"/>
      <c r="J2044" s="280"/>
    </row>
    <row r="2045" spans="1:10" ht="14.4" x14ac:dyDescent="0.3">
      <c r="A2045" s="290" t="str">
        <f t="shared" si="85"/>
        <v>8/2005</v>
      </c>
      <c r="B2045" s="279" t="s">
        <v>2168</v>
      </c>
      <c r="C2045" s="294">
        <v>392</v>
      </c>
      <c r="D2045" s="279">
        <f t="shared" ref="D2045:D2299" si="87">DAY(B2045)</f>
        <v>2</v>
      </c>
      <c r="E2045" s="279">
        <f t="shared" ref="E2045:E2299" si="88">MONTH(B2045)</f>
        <v>8</v>
      </c>
      <c r="F2045" s="281" t="str">
        <f t="shared" si="86"/>
        <v/>
      </c>
      <c r="G2045" s="282"/>
      <c r="H2045" s="280"/>
      <c r="I2045" s="280"/>
      <c r="J2045" s="280"/>
    </row>
    <row r="2046" spans="1:10" ht="14.4" x14ac:dyDescent="0.3">
      <c r="A2046" s="290" t="str">
        <f t="shared" si="85"/>
        <v>8/2005</v>
      </c>
      <c r="B2046" s="279" t="s">
        <v>2169</v>
      </c>
      <c r="C2046" s="294">
        <v>389</v>
      </c>
      <c r="D2046" s="279">
        <f t="shared" si="87"/>
        <v>3</v>
      </c>
      <c r="E2046" s="279">
        <f t="shared" si="88"/>
        <v>8</v>
      </c>
      <c r="F2046" s="281" t="str">
        <f t="shared" si="86"/>
        <v/>
      </c>
      <c r="G2046" s="282"/>
      <c r="H2046" s="280"/>
      <c r="I2046" s="280"/>
      <c r="J2046" s="280"/>
    </row>
    <row r="2047" spans="1:10" ht="14.4" x14ac:dyDescent="0.3">
      <c r="A2047" s="290" t="str">
        <f t="shared" si="85"/>
        <v>8/2005</v>
      </c>
      <c r="B2047" s="279" t="s">
        <v>2170</v>
      </c>
      <c r="C2047" s="294">
        <v>387</v>
      </c>
      <c r="D2047" s="279">
        <f t="shared" si="87"/>
        <v>4</v>
      </c>
      <c r="E2047" s="279">
        <f t="shared" si="88"/>
        <v>8</v>
      </c>
      <c r="F2047" s="281" t="str">
        <f t="shared" si="86"/>
        <v/>
      </c>
      <c r="G2047" s="282"/>
      <c r="H2047" s="280"/>
      <c r="I2047" s="280"/>
      <c r="J2047" s="280"/>
    </row>
    <row r="2048" spans="1:10" ht="14.4" x14ac:dyDescent="0.3">
      <c r="A2048" s="290" t="str">
        <f t="shared" si="85"/>
        <v>8/2005</v>
      </c>
      <c r="B2048" s="279" t="s">
        <v>2171</v>
      </c>
      <c r="C2048" s="294">
        <v>380</v>
      </c>
      <c r="D2048" s="279">
        <f t="shared" si="87"/>
        <v>5</v>
      </c>
      <c r="E2048" s="279">
        <f t="shared" si="88"/>
        <v>8</v>
      </c>
      <c r="F2048" s="281" t="str">
        <f t="shared" si="86"/>
        <v/>
      </c>
      <c r="G2048" s="282"/>
      <c r="H2048" s="280"/>
      <c r="I2048" s="280"/>
      <c r="J2048" s="280"/>
    </row>
    <row r="2049" spans="1:10" ht="14.4" x14ac:dyDescent="0.3">
      <c r="A2049" s="290" t="str">
        <f t="shared" si="85"/>
        <v>8/2005</v>
      </c>
      <c r="B2049" s="279" t="s">
        <v>2172</v>
      </c>
      <c r="C2049" s="294"/>
      <c r="D2049" s="279">
        <f t="shared" si="87"/>
        <v>6</v>
      </c>
      <c r="E2049" s="279">
        <f t="shared" si="88"/>
        <v>8</v>
      </c>
      <c r="F2049" s="281" t="str">
        <f t="shared" si="86"/>
        <v/>
      </c>
      <c r="G2049" s="282"/>
      <c r="H2049" s="280"/>
      <c r="I2049" s="280"/>
      <c r="J2049" s="280"/>
    </row>
    <row r="2050" spans="1:10" ht="14.4" x14ac:dyDescent="0.3">
      <c r="A2050" s="290" t="str">
        <f t="shared" si="85"/>
        <v>8/2005</v>
      </c>
      <c r="B2050" s="279" t="s">
        <v>2173</v>
      </c>
      <c r="C2050" s="294"/>
      <c r="D2050" s="279">
        <f t="shared" si="87"/>
        <v>7</v>
      </c>
      <c r="E2050" s="279">
        <f t="shared" si="88"/>
        <v>8</v>
      </c>
      <c r="F2050" s="281" t="str">
        <f t="shared" si="86"/>
        <v/>
      </c>
      <c r="G2050" s="282"/>
      <c r="H2050" s="280"/>
      <c r="I2050" s="280"/>
      <c r="J2050" s="280"/>
    </row>
    <row r="2051" spans="1:10" ht="14.4" x14ac:dyDescent="0.3">
      <c r="A2051" s="290" t="str">
        <f t="shared" si="85"/>
        <v>8/2005</v>
      </c>
      <c r="B2051" s="279" t="s">
        <v>2174</v>
      </c>
      <c r="C2051" s="294">
        <v>387</v>
      </c>
      <c r="D2051" s="279">
        <f t="shared" si="87"/>
        <v>8</v>
      </c>
      <c r="E2051" s="279">
        <f t="shared" si="88"/>
        <v>8</v>
      </c>
      <c r="F2051" s="281" t="str">
        <f t="shared" si="86"/>
        <v/>
      </c>
      <c r="G2051" s="282"/>
      <c r="H2051" s="280"/>
      <c r="I2051" s="280"/>
      <c r="J2051" s="280"/>
    </row>
    <row r="2052" spans="1:10" ht="14.4" x14ac:dyDescent="0.3">
      <c r="A2052" s="290" t="str">
        <f t="shared" si="85"/>
        <v>8/2005</v>
      </c>
      <c r="B2052" s="279" t="s">
        <v>2175</v>
      </c>
      <c r="C2052" s="294">
        <v>382</v>
      </c>
      <c r="D2052" s="279">
        <f t="shared" si="87"/>
        <v>9</v>
      </c>
      <c r="E2052" s="279">
        <f t="shared" si="88"/>
        <v>8</v>
      </c>
      <c r="F2052" s="281" t="str">
        <f t="shared" si="86"/>
        <v/>
      </c>
      <c r="G2052" s="282"/>
      <c r="H2052" s="280"/>
      <c r="I2052" s="280"/>
      <c r="J2052" s="280"/>
    </row>
    <row r="2053" spans="1:10" ht="14.4" x14ac:dyDescent="0.3">
      <c r="A2053" s="290" t="str">
        <f t="shared" si="85"/>
        <v>8/2005</v>
      </c>
      <c r="B2053" s="279" t="s">
        <v>2176</v>
      </c>
      <c r="C2053" s="294">
        <v>377</v>
      </c>
      <c r="D2053" s="279">
        <f t="shared" si="87"/>
        <v>10</v>
      </c>
      <c r="E2053" s="279">
        <f t="shared" si="88"/>
        <v>8</v>
      </c>
      <c r="F2053" s="281" t="str">
        <f t="shared" si="86"/>
        <v/>
      </c>
      <c r="G2053" s="282"/>
      <c r="H2053" s="280"/>
      <c r="I2053" s="280"/>
      <c r="J2053" s="280"/>
    </row>
    <row r="2054" spans="1:10" ht="14.4" x14ac:dyDescent="0.3">
      <c r="A2054" s="290" t="str">
        <f t="shared" ref="A2054:A2117" si="89">CONCATENATE(MONTH(B2054),"/",YEAR(B2054))</f>
        <v>8/2005</v>
      </c>
      <c r="B2054" s="279" t="s">
        <v>2177</v>
      </c>
      <c r="C2054" s="294">
        <v>392</v>
      </c>
      <c r="D2054" s="279">
        <f t="shared" si="87"/>
        <v>11</v>
      </c>
      <c r="E2054" s="279">
        <f t="shared" si="88"/>
        <v>8</v>
      </c>
      <c r="F2054" s="281" t="str">
        <f t="shared" si="86"/>
        <v/>
      </c>
      <c r="G2054" s="282"/>
      <c r="H2054" s="280"/>
      <c r="I2054" s="280"/>
      <c r="J2054" s="280"/>
    </row>
    <row r="2055" spans="1:10" ht="14.4" x14ac:dyDescent="0.3">
      <c r="A2055" s="290" t="str">
        <f t="shared" si="89"/>
        <v>8/2005</v>
      </c>
      <c r="B2055" s="279" t="s">
        <v>2178</v>
      </c>
      <c r="C2055" s="294">
        <v>405</v>
      </c>
      <c r="D2055" s="279">
        <f t="shared" si="87"/>
        <v>12</v>
      </c>
      <c r="E2055" s="279">
        <f t="shared" si="88"/>
        <v>8</v>
      </c>
      <c r="F2055" s="281" t="str">
        <f t="shared" si="86"/>
        <v/>
      </c>
      <c r="G2055" s="282"/>
      <c r="H2055" s="280"/>
      <c r="I2055" s="280"/>
      <c r="J2055" s="280"/>
    </row>
    <row r="2056" spans="1:10" ht="14.4" x14ac:dyDescent="0.3">
      <c r="A2056" s="290" t="str">
        <f t="shared" si="89"/>
        <v>8/2005</v>
      </c>
      <c r="B2056" s="279" t="s">
        <v>2179</v>
      </c>
      <c r="C2056" s="294"/>
      <c r="D2056" s="279">
        <f t="shared" si="87"/>
        <v>13</v>
      </c>
      <c r="E2056" s="279">
        <f t="shared" si="88"/>
        <v>8</v>
      </c>
      <c r="F2056" s="281" t="str">
        <f t="shared" si="86"/>
        <v/>
      </c>
      <c r="G2056" s="282"/>
      <c r="H2056" s="280"/>
      <c r="I2056" s="280"/>
      <c r="J2056" s="280"/>
    </row>
    <row r="2057" spans="1:10" ht="14.4" x14ac:dyDescent="0.3">
      <c r="A2057" s="290" t="str">
        <f t="shared" si="89"/>
        <v>8/2005</v>
      </c>
      <c r="B2057" s="279" t="s">
        <v>2180</v>
      </c>
      <c r="C2057" s="294"/>
      <c r="D2057" s="279">
        <f t="shared" si="87"/>
        <v>14</v>
      </c>
      <c r="E2057" s="279">
        <f t="shared" si="88"/>
        <v>8</v>
      </c>
      <c r="F2057" s="281" t="str">
        <f t="shared" si="86"/>
        <v/>
      </c>
      <c r="G2057" s="282"/>
      <c r="H2057" s="280"/>
      <c r="I2057" s="280"/>
      <c r="J2057" s="280"/>
    </row>
    <row r="2058" spans="1:10" ht="14.4" x14ac:dyDescent="0.3">
      <c r="A2058" s="290" t="str">
        <f t="shared" si="89"/>
        <v>8/2005</v>
      </c>
      <c r="B2058" s="279" t="s">
        <v>2181</v>
      </c>
      <c r="C2058" s="294">
        <v>396</v>
      </c>
      <c r="D2058" s="279">
        <f t="shared" si="87"/>
        <v>15</v>
      </c>
      <c r="E2058" s="279">
        <f t="shared" si="88"/>
        <v>8</v>
      </c>
      <c r="F2058" s="281" t="str">
        <f t="shared" si="86"/>
        <v/>
      </c>
      <c r="G2058" s="282"/>
      <c r="H2058" s="280"/>
      <c r="I2058" s="280"/>
      <c r="J2058" s="280"/>
    </row>
    <row r="2059" spans="1:10" ht="14.4" x14ac:dyDescent="0.3">
      <c r="A2059" s="290" t="str">
        <f t="shared" si="89"/>
        <v>8/2005</v>
      </c>
      <c r="B2059" s="279" t="s">
        <v>2182</v>
      </c>
      <c r="C2059" s="294">
        <v>402</v>
      </c>
      <c r="D2059" s="279">
        <f t="shared" si="87"/>
        <v>16</v>
      </c>
      <c r="E2059" s="279">
        <f t="shared" si="88"/>
        <v>8</v>
      </c>
      <c r="F2059" s="281" t="str">
        <f t="shared" si="86"/>
        <v/>
      </c>
      <c r="G2059" s="282"/>
      <c r="H2059" s="280"/>
      <c r="I2059" s="280"/>
      <c r="J2059" s="280"/>
    </row>
    <row r="2060" spans="1:10" ht="14.4" x14ac:dyDescent="0.3">
      <c r="A2060" s="290" t="str">
        <f t="shared" si="89"/>
        <v>8/2005</v>
      </c>
      <c r="B2060" s="279" t="s">
        <v>2183</v>
      </c>
      <c r="C2060" s="294">
        <v>400</v>
      </c>
      <c r="D2060" s="279">
        <f t="shared" si="87"/>
        <v>17</v>
      </c>
      <c r="E2060" s="279">
        <f t="shared" si="88"/>
        <v>8</v>
      </c>
      <c r="F2060" s="281" t="str">
        <f t="shared" si="86"/>
        <v/>
      </c>
      <c r="G2060" s="282"/>
      <c r="H2060" s="280"/>
      <c r="I2060" s="280"/>
      <c r="J2060" s="280"/>
    </row>
    <row r="2061" spans="1:10" ht="14.4" x14ac:dyDescent="0.3">
      <c r="A2061" s="290" t="str">
        <f t="shared" si="89"/>
        <v>8/2005</v>
      </c>
      <c r="B2061" s="279" t="s">
        <v>2184</v>
      </c>
      <c r="C2061" s="294">
        <v>406</v>
      </c>
      <c r="D2061" s="279">
        <f t="shared" si="87"/>
        <v>18</v>
      </c>
      <c r="E2061" s="279">
        <f t="shared" si="88"/>
        <v>8</v>
      </c>
      <c r="F2061" s="281" t="str">
        <f t="shared" ref="F2061:F2124" si="90">IF(D2061=(D2062-1),"",IF(AND(C2061="",C2060="",C2059=""),C2058/10000,(IF(AND(C2061="",C2060=""),C2059/10000,IF(C2061="",C2060/10000,C2061/10000)))))</f>
        <v/>
      </c>
      <c r="G2061" s="282"/>
      <c r="H2061" s="280"/>
      <c r="I2061" s="280"/>
      <c r="J2061" s="280"/>
    </row>
    <row r="2062" spans="1:10" ht="14.4" x14ac:dyDescent="0.3">
      <c r="A2062" s="290" t="str">
        <f t="shared" si="89"/>
        <v>8/2005</v>
      </c>
      <c r="B2062" s="279" t="s">
        <v>2185</v>
      </c>
      <c r="C2062" s="294">
        <v>419</v>
      </c>
      <c r="D2062" s="279">
        <f t="shared" si="87"/>
        <v>19</v>
      </c>
      <c r="E2062" s="279">
        <f t="shared" si="88"/>
        <v>8</v>
      </c>
      <c r="F2062" s="281" t="str">
        <f t="shared" si="90"/>
        <v/>
      </c>
      <c r="G2062" s="282"/>
      <c r="H2062" s="280"/>
      <c r="I2062" s="280"/>
      <c r="J2062" s="280"/>
    </row>
    <row r="2063" spans="1:10" ht="14.4" x14ac:dyDescent="0.3">
      <c r="A2063" s="290" t="str">
        <f t="shared" si="89"/>
        <v>8/2005</v>
      </c>
      <c r="B2063" s="279" t="s">
        <v>2186</v>
      </c>
      <c r="C2063" s="294"/>
      <c r="D2063" s="279">
        <f t="shared" si="87"/>
        <v>20</v>
      </c>
      <c r="E2063" s="279">
        <f t="shared" si="88"/>
        <v>8</v>
      </c>
      <c r="F2063" s="281" t="str">
        <f t="shared" si="90"/>
        <v/>
      </c>
      <c r="G2063" s="282"/>
      <c r="H2063" s="280"/>
      <c r="I2063" s="280"/>
      <c r="J2063" s="280"/>
    </row>
    <row r="2064" spans="1:10" ht="14.4" x14ac:dyDescent="0.3">
      <c r="A2064" s="290" t="str">
        <f t="shared" si="89"/>
        <v>8/2005</v>
      </c>
      <c r="B2064" s="279" t="s">
        <v>2187</v>
      </c>
      <c r="C2064" s="294"/>
      <c r="D2064" s="279">
        <f t="shared" si="87"/>
        <v>21</v>
      </c>
      <c r="E2064" s="279">
        <f t="shared" si="88"/>
        <v>8</v>
      </c>
      <c r="F2064" s="281" t="str">
        <f t="shared" si="90"/>
        <v/>
      </c>
      <c r="G2064" s="282"/>
      <c r="H2064" s="280"/>
      <c r="I2064" s="280"/>
      <c r="J2064" s="280"/>
    </row>
    <row r="2065" spans="1:10" ht="14.4" x14ac:dyDescent="0.3">
      <c r="A2065" s="290" t="str">
        <f t="shared" si="89"/>
        <v>8/2005</v>
      </c>
      <c r="B2065" s="279" t="s">
        <v>2188</v>
      </c>
      <c r="C2065" s="294">
        <v>410</v>
      </c>
      <c r="D2065" s="279">
        <f t="shared" si="87"/>
        <v>22</v>
      </c>
      <c r="E2065" s="279">
        <f t="shared" si="88"/>
        <v>8</v>
      </c>
      <c r="F2065" s="281" t="str">
        <f t="shared" si="90"/>
        <v/>
      </c>
      <c r="G2065" s="282"/>
      <c r="H2065" s="280"/>
      <c r="I2065" s="280"/>
      <c r="J2065" s="280"/>
    </row>
    <row r="2066" spans="1:10" ht="14.4" x14ac:dyDescent="0.3">
      <c r="A2066" s="290" t="str">
        <f t="shared" si="89"/>
        <v>8/2005</v>
      </c>
      <c r="B2066" s="279" t="s">
        <v>2189</v>
      </c>
      <c r="C2066" s="294">
        <v>416</v>
      </c>
      <c r="D2066" s="279">
        <f t="shared" si="87"/>
        <v>23</v>
      </c>
      <c r="E2066" s="279">
        <f t="shared" si="88"/>
        <v>8</v>
      </c>
      <c r="F2066" s="281" t="str">
        <f t="shared" si="90"/>
        <v/>
      </c>
      <c r="G2066" s="282"/>
      <c r="H2066" s="280"/>
      <c r="I2066" s="280"/>
      <c r="J2066" s="280"/>
    </row>
    <row r="2067" spans="1:10" ht="14.4" x14ac:dyDescent="0.3">
      <c r="A2067" s="290" t="str">
        <f t="shared" si="89"/>
        <v>8/2005</v>
      </c>
      <c r="B2067" s="279" t="s">
        <v>2190</v>
      </c>
      <c r="C2067" s="294">
        <v>420</v>
      </c>
      <c r="D2067" s="279">
        <f t="shared" si="87"/>
        <v>24</v>
      </c>
      <c r="E2067" s="279">
        <f t="shared" si="88"/>
        <v>8</v>
      </c>
      <c r="F2067" s="281" t="str">
        <f t="shared" si="90"/>
        <v/>
      </c>
      <c r="G2067" s="282"/>
      <c r="H2067" s="280"/>
      <c r="I2067" s="280"/>
      <c r="J2067" s="280"/>
    </row>
    <row r="2068" spans="1:10" ht="14.4" x14ac:dyDescent="0.3">
      <c r="A2068" s="290" t="str">
        <f t="shared" si="89"/>
        <v>8/2005</v>
      </c>
      <c r="B2068" s="279" t="s">
        <v>2191</v>
      </c>
      <c r="C2068" s="294">
        <v>414</v>
      </c>
      <c r="D2068" s="279">
        <f t="shared" si="87"/>
        <v>25</v>
      </c>
      <c r="E2068" s="279">
        <f t="shared" si="88"/>
        <v>8</v>
      </c>
      <c r="F2068" s="281" t="str">
        <f t="shared" si="90"/>
        <v/>
      </c>
      <c r="G2068" s="282"/>
      <c r="H2068" s="280"/>
      <c r="I2068" s="280"/>
      <c r="J2068" s="280"/>
    </row>
    <row r="2069" spans="1:10" ht="14.4" x14ac:dyDescent="0.3">
      <c r="A2069" s="290" t="str">
        <f t="shared" si="89"/>
        <v>8/2005</v>
      </c>
      <c r="B2069" s="279" t="s">
        <v>2192</v>
      </c>
      <c r="C2069" s="294">
        <v>416</v>
      </c>
      <c r="D2069" s="279">
        <f t="shared" si="87"/>
        <v>26</v>
      </c>
      <c r="E2069" s="279">
        <f t="shared" si="88"/>
        <v>8</v>
      </c>
      <c r="F2069" s="281" t="str">
        <f t="shared" si="90"/>
        <v/>
      </c>
      <c r="G2069" s="282"/>
      <c r="H2069" s="280"/>
      <c r="I2069" s="280"/>
      <c r="J2069" s="280"/>
    </row>
    <row r="2070" spans="1:10" ht="14.4" x14ac:dyDescent="0.3">
      <c r="A2070" s="290" t="str">
        <f t="shared" si="89"/>
        <v>8/2005</v>
      </c>
      <c r="B2070" s="279" t="s">
        <v>2193</v>
      </c>
      <c r="C2070" s="294"/>
      <c r="D2070" s="279">
        <f t="shared" si="87"/>
        <v>27</v>
      </c>
      <c r="E2070" s="279">
        <f t="shared" si="88"/>
        <v>8</v>
      </c>
      <c r="F2070" s="281" t="str">
        <f t="shared" si="90"/>
        <v/>
      </c>
      <c r="G2070" s="282"/>
      <c r="H2070" s="280"/>
      <c r="I2070" s="280"/>
      <c r="J2070" s="280"/>
    </row>
    <row r="2071" spans="1:10" ht="14.4" x14ac:dyDescent="0.3">
      <c r="A2071" s="290" t="str">
        <f t="shared" si="89"/>
        <v>8/2005</v>
      </c>
      <c r="B2071" s="279" t="s">
        <v>2194</v>
      </c>
      <c r="C2071" s="294"/>
      <c r="D2071" s="279">
        <f t="shared" si="87"/>
        <v>28</v>
      </c>
      <c r="E2071" s="279">
        <f t="shared" si="88"/>
        <v>8</v>
      </c>
      <c r="F2071" s="281" t="str">
        <f t="shared" si="90"/>
        <v/>
      </c>
      <c r="G2071" s="282"/>
      <c r="H2071" s="280"/>
      <c r="I2071" s="280"/>
      <c r="J2071" s="280"/>
    </row>
    <row r="2072" spans="1:10" ht="14.4" x14ac:dyDescent="0.3">
      <c r="A2072" s="290" t="str">
        <f t="shared" si="89"/>
        <v>8/2005</v>
      </c>
      <c r="B2072" s="279" t="s">
        <v>2195</v>
      </c>
      <c r="C2072" s="294">
        <v>412</v>
      </c>
      <c r="D2072" s="279">
        <f t="shared" si="87"/>
        <v>29</v>
      </c>
      <c r="E2072" s="279">
        <f t="shared" si="88"/>
        <v>8</v>
      </c>
      <c r="F2072" s="281" t="str">
        <f t="shared" si="90"/>
        <v/>
      </c>
      <c r="G2072" s="282"/>
      <c r="H2072" s="280"/>
      <c r="I2072" s="280"/>
      <c r="J2072" s="280"/>
    </row>
    <row r="2073" spans="1:10" ht="14.4" x14ac:dyDescent="0.3">
      <c r="A2073" s="290" t="str">
        <f t="shared" si="89"/>
        <v>8/2005</v>
      </c>
      <c r="B2073" s="279" t="s">
        <v>2196</v>
      </c>
      <c r="C2073" s="294">
        <v>416</v>
      </c>
      <c r="D2073" s="279">
        <f t="shared" si="87"/>
        <v>30</v>
      </c>
      <c r="E2073" s="279">
        <f t="shared" si="88"/>
        <v>8</v>
      </c>
      <c r="F2073" s="281" t="str">
        <f t="shared" si="90"/>
        <v/>
      </c>
      <c r="G2073" s="282"/>
      <c r="H2073" s="280"/>
      <c r="I2073" s="280"/>
      <c r="J2073" s="280"/>
    </row>
    <row r="2074" spans="1:10" ht="14.4" x14ac:dyDescent="0.3">
      <c r="A2074" s="290" t="str">
        <f t="shared" si="89"/>
        <v>8/2005</v>
      </c>
      <c r="B2074" s="279" t="s">
        <v>2197</v>
      </c>
      <c r="C2074" s="294">
        <v>413</v>
      </c>
      <c r="D2074" s="279">
        <f t="shared" si="87"/>
        <v>31</v>
      </c>
      <c r="E2074" s="279">
        <f t="shared" si="88"/>
        <v>8</v>
      </c>
      <c r="F2074" s="281">
        <f t="shared" si="90"/>
        <v>4.1300000000000003E-2</v>
      </c>
      <c r="G2074" s="282"/>
      <c r="H2074" s="280"/>
      <c r="I2074" s="280"/>
      <c r="J2074" s="280"/>
    </row>
    <row r="2075" spans="1:10" ht="14.4" x14ac:dyDescent="0.3">
      <c r="A2075" s="290" t="str">
        <f t="shared" si="89"/>
        <v>9/2005</v>
      </c>
      <c r="B2075" s="279" t="s">
        <v>2198</v>
      </c>
      <c r="C2075" s="294">
        <v>412</v>
      </c>
      <c r="D2075" s="279">
        <f t="shared" si="87"/>
        <v>1</v>
      </c>
      <c r="E2075" s="279">
        <f t="shared" si="88"/>
        <v>9</v>
      </c>
      <c r="F2075" s="281" t="str">
        <f t="shared" si="90"/>
        <v/>
      </c>
      <c r="G2075" s="282"/>
      <c r="H2075" s="280"/>
      <c r="I2075" s="280"/>
      <c r="J2075" s="280"/>
    </row>
    <row r="2076" spans="1:10" ht="14.4" x14ac:dyDescent="0.3">
      <c r="A2076" s="290" t="str">
        <f t="shared" si="89"/>
        <v>9/2005</v>
      </c>
      <c r="B2076" s="279" t="s">
        <v>2199</v>
      </c>
      <c r="C2076" s="294">
        <v>407</v>
      </c>
      <c r="D2076" s="279">
        <f t="shared" si="87"/>
        <v>2</v>
      </c>
      <c r="E2076" s="279">
        <f t="shared" si="88"/>
        <v>9</v>
      </c>
      <c r="F2076" s="281" t="str">
        <f t="shared" si="90"/>
        <v/>
      </c>
      <c r="G2076" s="282"/>
      <c r="H2076" s="280"/>
      <c r="I2076" s="280"/>
      <c r="J2076" s="280"/>
    </row>
    <row r="2077" spans="1:10" ht="14.4" x14ac:dyDescent="0.3">
      <c r="A2077" s="290" t="str">
        <f t="shared" si="89"/>
        <v>9/2005</v>
      </c>
      <c r="B2077" s="279" t="s">
        <v>2200</v>
      </c>
      <c r="C2077" s="294"/>
      <c r="D2077" s="279">
        <f t="shared" si="87"/>
        <v>3</v>
      </c>
      <c r="E2077" s="279">
        <f t="shared" si="88"/>
        <v>9</v>
      </c>
      <c r="F2077" s="281" t="str">
        <f t="shared" si="90"/>
        <v/>
      </c>
      <c r="G2077" s="282"/>
      <c r="H2077" s="280"/>
      <c r="I2077" s="280"/>
      <c r="J2077" s="280"/>
    </row>
    <row r="2078" spans="1:10" ht="14.4" x14ac:dyDescent="0.3">
      <c r="A2078" s="290" t="str">
        <f t="shared" si="89"/>
        <v>9/2005</v>
      </c>
      <c r="B2078" s="279" t="s">
        <v>2201</v>
      </c>
      <c r="C2078" s="294"/>
      <c r="D2078" s="279">
        <f t="shared" si="87"/>
        <v>4</v>
      </c>
      <c r="E2078" s="279">
        <f t="shared" si="88"/>
        <v>9</v>
      </c>
      <c r="F2078" s="281" t="str">
        <f t="shared" si="90"/>
        <v/>
      </c>
      <c r="G2078" s="282"/>
      <c r="H2078" s="280"/>
      <c r="I2078" s="280"/>
      <c r="J2078" s="280"/>
    </row>
    <row r="2079" spans="1:10" ht="14.4" x14ac:dyDescent="0.3">
      <c r="A2079" s="290" t="str">
        <f t="shared" si="89"/>
        <v>9/2005</v>
      </c>
      <c r="B2079" s="279" t="s">
        <v>2202</v>
      </c>
      <c r="C2079" s="294"/>
      <c r="D2079" s="279">
        <f t="shared" si="87"/>
        <v>5</v>
      </c>
      <c r="E2079" s="279">
        <f t="shared" si="88"/>
        <v>9</v>
      </c>
      <c r="F2079" s="281" t="str">
        <f t="shared" si="90"/>
        <v/>
      </c>
      <c r="G2079" s="282"/>
      <c r="H2079" s="280"/>
      <c r="I2079" s="280"/>
      <c r="J2079" s="280"/>
    </row>
    <row r="2080" spans="1:10" ht="14.4" x14ac:dyDescent="0.3">
      <c r="A2080" s="290" t="str">
        <f t="shared" si="89"/>
        <v>9/2005</v>
      </c>
      <c r="B2080" s="279" t="s">
        <v>2203</v>
      </c>
      <c r="C2080" s="294">
        <v>400</v>
      </c>
      <c r="D2080" s="279">
        <f t="shared" si="87"/>
        <v>6</v>
      </c>
      <c r="E2080" s="279">
        <f t="shared" si="88"/>
        <v>9</v>
      </c>
      <c r="F2080" s="281" t="str">
        <f t="shared" si="90"/>
        <v/>
      </c>
      <c r="G2080" s="282"/>
      <c r="H2080" s="280"/>
      <c r="I2080" s="280"/>
      <c r="J2080" s="280"/>
    </row>
    <row r="2081" spans="1:10" ht="14.4" x14ac:dyDescent="0.3">
      <c r="A2081" s="290" t="str">
        <f t="shared" si="89"/>
        <v>9/2005</v>
      </c>
      <c r="B2081" s="279" t="s">
        <v>2204</v>
      </c>
      <c r="C2081" s="294">
        <v>398</v>
      </c>
      <c r="D2081" s="279">
        <f t="shared" si="87"/>
        <v>7</v>
      </c>
      <c r="E2081" s="279">
        <f t="shared" si="88"/>
        <v>9</v>
      </c>
      <c r="F2081" s="281" t="str">
        <f t="shared" si="90"/>
        <v/>
      </c>
      <c r="G2081" s="282"/>
      <c r="H2081" s="280"/>
      <c r="I2081" s="280"/>
      <c r="J2081" s="280"/>
    </row>
    <row r="2082" spans="1:10" ht="14.4" x14ac:dyDescent="0.3">
      <c r="A2082" s="290" t="str">
        <f t="shared" si="89"/>
        <v>9/2005</v>
      </c>
      <c r="B2082" s="279" t="s">
        <v>2205</v>
      </c>
      <c r="C2082" s="294">
        <v>390</v>
      </c>
      <c r="D2082" s="279">
        <f t="shared" si="87"/>
        <v>8</v>
      </c>
      <c r="E2082" s="279">
        <f t="shared" si="88"/>
        <v>9</v>
      </c>
      <c r="F2082" s="281" t="str">
        <f t="shared" si="90"/>
        <v/>
      </c>
      <c r="G2082" s="282"/>
      <c r="H2082" s="280"/>
      <c r="I2082" s="280"/>
      <c r="J2082" s="280"/>
    </row>
    <row r="2083" spans="1:10" ht="14.4" x14ac:dyDescent="0.3">
      <c r="A2083" s="290" t="str">
        <f t="shared" si="89"/>
        <v>9/2005</v>
      </c>
      <c r="B2083" s="279" t="s">
        <v>2206</v>
      </c>
      <c r="C2083" s="294">
        <v>386</v>
      </c>
      <c r="D2083" s="279">
        <f t="shared" si="87"/>
        <v>9</v>
      </c>
      <c r="E2083" s="279">
        <f t="shared" si="88"/>
        <v>9</v>
      </c>
      <c r="F2083" s="281" t="str">
        <f t="shared" si="90"/>
        <v/>
      </c>
      <c r="G2083" s="282"/>
      <c r="H2083" s="280"/>
      <c r="I2083" s="280"/>
      <c r="J2083" s="280"/>
    </row>
    <row r="2084" spans="1:10" ht="14.4" x14ac:dyDescent="0.3">
      <c r="A2084" s="290" t="str">
        <f t="shared" si="89"/>
        <v>9/2005</v>
      </c>
      <c r="B2084" s="279" t="s">
        <v>2207</v>
      </c>
      <c r="C2084" s="294"/>
      <c r="D2084" s="279">
        <f t="shared" si="87"/>
        <v>10</v>
      </c>
      <c r="E2084" s="279">
        <f t="shared" si="88"/>
        <v>9</v>
      </c>
      <c r="F2084" s="281" t="str">
        <f t="shared" si="90"/>
        <v/>
      </c>
      <c r="G2084" s="282"/>
      <c r="H2084" s="280"/>
      <c r="I2084" s="280"/>
      <c r="J2084" s="280"/>
    </row>
    <row r="2085" spans="1:10" ht="14.4" x14ac:dyDescent="0.3">
      <c r="A2085" s="290" t="str">
        <f t="shared" si="89"/>
        <v>9/2005</v>
      </c>
      <c r="B2085" s="279" t="s">
        <v>2208</v>
      </c>
      <c r="C2085" s="294"/>
      <c r="D2085" s="279">
        <f t="shared" si="87"/>
        <v>11</v>
      </c>
      <c r="E2085" s="279">
        <f t="shared" si="88"/>
        <v>9</v>
      </c>
      <c r="F2085" s="281" t="str">
        <f t="shared" si="90"/>
        <v/>
      </c>
      <c r="G2085" s="282"/>
      <c r="H2085" s="280"/>
      <c r="I2085" s="280"/>
      <c r="J2085" s="280"/>
    </row>
    <row r="2086" spans="1:10" ht="14.4" x14ac:dyDescent="0.3">
      <c r="A2086" s="290" t="str">
        <f t="shared" si="89"/>
        <v>9/2005</v>
      </c>
      <c r="B2086" s="279" t="s">
        <v>2209</v>
      </c>
      <c r="C2086" s="294">
        <v>384</v>
      </c>
      <c r="D2086" s="279">
        <f t="shared" si="87"/>
        <v>12</v>
      </c>
      <c r="E2086" s="279">
        <f t="shared" si="88"/>
        <v>9</v>
      </c>
      <c r="F2086" s="281" t="str">
        <f t="shared" si="90"/>
        <v/>
      </c>
      <c r="G2086" s="282"/>
      <c r="H2086" s="280"/>
      <c r="I2086" s="280"/>
      <c r="J2086" s="280"/>
    </row>
    <row r="2087" spans="1:10" ht="14.4" x14ac:dyDescent="0.3">
      <c r="A2087" s="290" t="str">
        <f t="shared" si="89"/>
        <v>9/2005</v>
      </c>
      <c r="B2087" s="279" t="s">
        <v>2210</v>
      </c>
      <c r="C2087" s="294">
        <v>389</v>
      </c>
      <c r="D2087" s="279">
        <f t="shared" si="87"/>
        <v>13</v>
      </c>
      <c r="E2087" s="279">
        <f t="shared" si="88"/>
        <v>9</v>
      </c>
      <c r="F2087" s="281" t="str">
        <f t="shared" si="90"/>
        <v/>
      </c>
      <c r="G2087" s="282"/>
      <c r="H2087" s="280"/>
      <c r="I2087" s="280"/>
      <c r="J2087" s="280"/>
    </row>
    <row r="2088" spans="1:10" ht="14.4" x14ac:dyDescent="0.3">
      <c r="A2088" s="290" t="str">
        <f t="shared" si="89"/>
        <v>9/2005</v>
      </c>
      <c r="B2088" s="279" t="s">
        <v>2211</v>
      </c>
      <c r="C2088" s="294">
        <v>384</v>
      </c>
      <c r="D2088" s="279">
        <f t="shared" si="87"/>
        <v>14</v>
      </c>
      <c r="E2088" s="279">
        <f t="shared" si="88"/>
        <v>9</v>
      </c>
      <c r="F2088" s="281" t="str">
        <f t="shared" si="90"/>
        <v/>
      </c>
      <c r="G2088" s="282"/>
      <c r="H2088" s="280"/>
      <c r="I2088" s="280"/>
      <c r="J2088" s="280"/>
    </row>
    <row r="2089" spans="1:10" ht="14.4" x14ac:dyDescent="0.3">
      <c r="A2089" s="290" t="str">
        <f t="shared" si="89"/>
        <v>9/2005</v>
      </c>
      <c r="B2089" s="279" t="s">
        <v>2212</v>
      </c>
      <c r="C2089" s="294">
        <v>372</v>
      </c>
      <c r="D2089" s="279">
        <f t="shared" si="87"/>
        <v>15</v>
      </c>
      <c r="E2089" s="279">
        <f t="shared" si="88"/>
        <v>9</v>
      </c>
      <c r="F2089" s="281" t="str">
        <f t="shared" si="90"/>
        <v/>
      </c>
      <c r="G2089" s="282"/>
      <c r="H2089" s="280"/>
      <c r="I2089" s="280"/>
      <c r="J2089" s="280"/>
    </row>
    <row r="2090" spans="1:10" ht="14.4" x14ac:dyDescent="0.3">
      <c r="A2090" s="290" t="str">
        <f t="shared" si="89"/>
        <v>9/2005</v>
      </c>
      <c r="B2090" s="279" t="s">
        <v>2213</v>
      </c>
      <c r="C2090" s="294">
        <v>368</v>
      </c>
      <c r="D2090" s="279">
        <f t="shared" si="87"/>
        <v>16</v>
      </c>
      <c r="E2090" s="279">
        <f t="shared" si="88"/>
        <v>9</v>
      </c>
      <c r="F2090" s="281" t="str">
        <f t="shared" si="90"/>
        <v/>
      </c>
      <c r="G2090" s="282"/>
      <c r="H2090" s="280"/>
      <c r="I2090" s="280"/>
      <c r="J2090" s="280"/>
    </row>
    <row r="2091" spans="1:10" ht="14.4" x14ac:dyDescent="0.3">
      <c r="A2091" s="290" t="str">
        <f t="shared" si="89"/>
        <v>9/2005</v>
      </c>
      <c r="B2091" s="279" t="s">
        <v>2214</v>
      </c>
      <c r="C2091" s="294"/>
      <c r="D2091" s="279">
        <f t="shared" si="87"/>
        <v>17</v>
      </c>
      <c r="E2091" s="279">
        <f t="shared" si="88"/>
        <v>9</v>
      </c>
      <c r="F2091" s="281" t="str">
        <f t="shared" si="90"/>
        <v/>
      </c>
      <c r="G2091" s="282"/>
      <c r="H2091" s="280"/>
      <c r="I2091" s="280"/>
      <c r="J2091" s="280"/>
    </row>
    <row r="2092" spans="1:10" ht="14.4" x14ac:dyDescent="0.3">
      <c r="A2092" s="290" t="str">
        <f t="shared" si="89"/>
        <v>9/2005</v>
      </c>
      <c r="B2092" s="279" t="s">
        <v>2215</v>
      </c>
      <c r="C2092" s="294"/>
      <c r="D2092" s="279">
        <f t="shared" si="87"/>
        <v>18</v>
      </c>
      <c r="E2092" s="279">
        <f t="shared" si="88"/>
        <v>9</v>
      </c>
      <c r="F2092" s="281" t="str">
        <f t="shared" si="90"/>
        <v/>
      </c>
      <c r="G2092" s="282"/>
      <c r="H2092" s="280"/>
      <c r="I2092" s="280"/>
      <c r="J2092" s="280"/>
    </row>
    <row r="2093" spans="1:10" ht="14.4" x14ac:dyDescent="0.3">
      <c r="A2093" s="290" t="str">
        <f t="shared" si="89"/>
        <v>9/2005</v>
      </c>
      <c r="B2093" s="279" t="s">
        <v>2216</v>
      </c>
      <c r="C2093" s="294">
        <v>364</v>
      </c>
      <c r="D2093" s="279">
        <f t="shared" si="87"/>
        <v>19</v>
      </c>
      <c r="E2093" s="279">
        <f t="shared" si="88"/>
        <v>9</v>
      </c>
      <c r="F2093" s="281" t="str">
        <f t="shared" si="90"/>
        <v/>
      </c>
      <c r="G2093" s="282"/>
      <c r="H2093" s="280"/>
      <c r="I2093" s="280"/>
      <c r="J2093" s="280"/>
    </row>
    <row r="2094" spans="1:10" ht="14.4" x14ac:dyDescent="0.3">
      <c r="A2094" s="290" t="str">
        <f t="shared" si="89"/>
        <v>9/2005</v>
      </c>
      <c r="B2094" s="279" t="s">
        <v>2217</v>
      </c>
      <c r="C2094" s="294">
        <v>367</v>
      </c>
      <c r="D2094" s="279">
        <f t="shared" si="87"/>
        <v>20</v>
      </c>
      <c r="E2094" s="279">
        <f t="shared" si="88"/>
        <v>9</v>
      </c>
      <c r="F2094" s="281" t="str">
        <f t="shared" si="90"/>
        <v/>
      </c>
      <c r="G2094" s="282"/>
      <c r="H2094" s="280"/>
      <c r="I2094" s="280"/>
      <c r="J2094" s="280"/>
    </row>
    <row r="2095" spans="1:10" ht="14.4" x14ac:dyDescent="0.3">
      <c r="A2095" s="290" t="str">
        <f t="shared" si="89"/>
        <v>9/2005</v>
      </c>
      <c r="B2095" s="279" t="s">
        <v>2218</v>
      </c>
      <c r="C2095" s="294">
        <v>364</v>
      </c>
      <c r="D2095" s="279">
        <f t="shared" si="87"/>
        <v>21</v>
      </c>
      <c r="E2095" s="279">
        <f t="shared" si="88"/>
        <v>9</v>
      </c>
      <c r="F2095" s="281" t="str">
        <f t="shared" si="90"/>
        <v/>
      </c>
      <c r="G2095" s="282"/>
      <c r="H2095" s="280"/>
      <c r="I2095" s="280"/>
      <c r="J2095" s="280"/>
    </row>
    <row r="2096" spans="1:10" ht="14.4" x14ac:dyDescent="0.3">
      <c r="A2096" s="290" t="str">
        <f t="shared" si="89"/>
        <v>9/2005</v>
      </c>
      <c r="B2096" s="279" t="s">
        <v>2219</v>
      </c>
      <c r="C2096" s="294">
        <v>364</v>
      </c>
      <c r="D2096" s="279">
        <f t="shared" si="87"/>
        <v>22</v>
      </c>
      <c r="E2096" s="279">
        <f t="shared" si="88"/>
        <v>9</v>
      </c>
      <c r="F2096" s="281" t="str">
        <f t="shared" si="90"/>
        <v/>
      </c>
      <c r="G2096" s="282"/>
      <c r="H2096" s="280"/>
      <c r="I2096" s="280"/>
      <c r="J2096" s="280"/>
    </row>
    <row r="2097" spans="1:10" ht="14.4" x14ac:dyDescent="0.3">
      <c r="A2097" s="290" t="str">
        <f t="shared" si="89"/>
        <v>9/2005</v>
      </c>
      <c r="B2097" s="279" t="s">
        <v>2220</v>
      </c>
      <c r="C2097" s="294">
        <v>359</v>
      </c>
      <c r="D2097" s="279">
        <f t="shared" si="87"/>
        <v>23</v>
      </c>
      <c r="E2097" s="279">
        <f t="shared" si="88"/>
        <v>9</v>
      </c>
      <c r="F2097" s="281" t="str">
        <f t="shared" si="90"/>
        <v/>
      </c>
      <c r="G2097" s="282"/>
      <c r="H2097" s="280"/>
      <c r="I2097" s="280"/>
      <c r="J2097" s="280"/>
    </row>
    <row r="2098" spans="1:10" ht="14.4" x14ac:dyDescent="0.3">
      <c r="A2098" s="290" t="str">
        <f t="shared" si="89"/>
        <v>9/2005</v>
      </c>
      <c r="B2098" s="279" t="s">
        <v>2221</v>
      </c>
      <c r="C2098" s="294"/>
      <c r="D2098" s="279">
        <f t="shared" si="87"/>
        <v>24</v>
      </c>
      <c r="E2098" s="279">
        <f t="shared" si="88"/>
        <v>9</v>
      </c>
      <c r="F2098" s="281" t="str">
        <f t="shared" si="90"/>
        <v/>
      </c>
      <c r="G2098" s="282"/>
      <c r="H2098" s="280"/>
      <c r="I2098" s="280"/>
      <c r="J2098" s="280"/>
    </row>
    <row r="2099" spans="1:10" ht="14.4" x14ac:dyDescent="0.3">
      <c r="A2099" s="290" t="str">
        <f t="shared" si="89"/>
        <v>9/2005</v>
      </c>
      <c r="B2099" s="279" t="s">
        <v>2222</v>
      </c>
      <c r="C2099" s="294"/>
      <c r="D2099" s="279">
        <f t="shared" si="87"/>
        <v>25</v>
      </c>
      <c r="E2099" s="279">
        <f t="shared" si="88"/>
        <v>9</v>
      </c>
      <c r="F2099" s="281" t="str">
        <f t="shared" si="90"/>
        <v/>
      </c>
      <c r="G2099" s="282"/>
      <c r="H2099" s="280"/>
      <c r="I2099" s="280"/>
      <c r="J2099" s="280"/>
    </row>
    <row r="2100" spans="1:10" ht="14.4" x14ac:dyDescent="0.3">
      <c r="A2100" s="290" t="str">
        <f t="shared" si="89"/>
        <v>9/2005</v>
      </c>
      <c r="B2100" s="279" t="s">
        <v>2223</v>
      </c>
      <c r="C2100" s="294">
        <v>353</v>
      </c>
      <c r="D2100" s="279">
        <f t="shared" si="87"/>
        <v>26</v>
      </c>
      <c r="E2100" s="279">
        <f t="shared" si="88"/>
        <v>9</v>
      </c>
      <c r="F2100" s="281" t="str">
        <f t="shared" si="90"/>
        <v/>
      </c>
      <c r="G2100" s="282"/>
      <c r="H2100" s="280"/>
      <c r="I2100" s="280"/>
      <c r="J2100" s="280"/>
    </row>
    <row r="2101" spans="1:10" ht="14.4" x14ac:dyDescent="0.3">
      <c r="A2101" s="290" t="str">
        <f t="shared" si="89"/>
        <v>9/2005</v>
      </c>
      <c r="B2101" s="279" t="s">
        <v>2224</v>
      </c>
      <c r="C2101" s="294">
        <v>356</v>
      </c>
      <c r="D2101" s="279">
        <f t="shared" si="87"/>
        <v>27</v>
      </c>
      <c r="E2101" s="279">
        <f t="shared" si="88"/>
        <v>9</v>
      </c>
      <c r="F2101" s="281" t="str">
        <f t="shared" si="90"/>
        <v/>
      </c>
      <c r="G2101" s="282"/>
      <c r="H2101" s="280"/>
      <c r="I2101" s="280"/>
      <c r="J2101" s="280"/>
    </row>
    <row r="2102" spans="1:10" ht="14.4" x14ac:dyDescent="0.3">
      <c r="A2102" s="290" t="str">
        <f t="shared" si="89"/>
        <v>9/2005</v>
      </c>
      <c r="B2102" s="279" t="s">
        <v>2225</v>
      </c>
      <c r="C2102" s="294">
        <v>356</v>
      </c>
      <c r="D2102" s="279">
        <f t="shared" si="87"/>
        <v>28</v>
      </c>
      <c r="E2102" s="279">
        <f t="shared" si="88"/>
        <v>9</v>
      </c>
      <c r="F2102" s="281" t="str">
        <f t="shared" si="90"/>
        <v/>
      </c>
      <c r="G2102" s="282"/>
      <c r="H2102" s="280"/>
      <c r="I2102" s="280"/>
      <c r="J2102" s="280"/>
    </row>
    <row r="2103" spans="1:10" ht="14.4" x14ac:dyDescent="0.3">
      <c r="A2103" s="290" t="str">
        <f t="shared" si="89"/>
        <v>9/2005</v>
      </c>
      <c r="B2103" s="279" t="s">
        <v>2226</v>
      </c>
      <c r="C2103" s="294">
        <v>348</v>
      </c>
      <c r="D2103" s="279">
        <f t="shared" si="87"/>
        <v>29</v>
      </c>
      <c r="E2103" s="279">
        <f t="shared" si="88"/>
        <v>9</v>
      </c>
      <c r="F2103" s="281" t="str">
        <f t="shared" si="90"/>
        <v/>
      </c>
      <c r="G2103" s="282"/>
      <c r="H2103" s="280"/>
      <c r="I2103" s="280"/>
      <c r="J2103" s="280"/>
    </row>
    <row r="2104" spans="1:10" ht="14.4" x14ac:dyDescent="0.3">
      <c r="A2104" s="290" t="str">
        <f t="shared" si="89"/>
        <v>9/2005</v>
      </c>
      <c r="B2104" s="279" t="s">
        <v>2227</v>
      </c>
      <c r="C2104" s="294">
        <v>345</v>
      </c>
      <c r="D2104" s="279">
        <f t="shared" si="87"/>
        <v>30</v>
      </c>
      <c r="E2104" s="279">
        <f t="shared" si="88"/>
        <v>9</v>
      </c>
      <c r="F2104" s="281">
        <f t="shared" si="90"/>
        <v>3.4500000000000003E-2</v>
      </c>
      <c r="G2104" s="282"/>
      <c r="H2104" s="280"/>
      <c r="I2104" s="280"/>
      <c r="J2104" s="280"/>
    </row>
    <row r="2105" spans="1:10" ht="14.4" x14ac:dyDescent="0.3">
      <c r="A2105" s="290" t="str">
        <f t="shared" si="89"/>
        <v>10/2005</v>
      </c>
      <c r="B2105" s="279" t="s">
        <v>2228</v>
      </c>
      <c r="C2105" s="294"/>
      <c r="D2105" s="279">
        <f t="shared" si="87"/>
        <v>1</v>
      </c>
      <c r="E2105" s="279">
        <f t="shared" si="88"/>
        <v>10</v>
      </c>
      <c r="F2105" s="281" t="str">
        <f t="shared" si="90"/>
        <v/>
      </c>
      <c r="G2105" s="282"/>
      <c r="H2105" s="280"/>
      <c r="I2105" s="280"/>
      <c r="J2105" s="280"/>
    </row>
    <row r="2106" spans="1:10" ht="14.4" x14ac:dyDescent="0.3">
      <c r="A2106" s="290" t="str">
        <f t="shared" si="89"/>
        <v>10/2005</v>
      </c>
      <c r="B2106" s="279" t="s">
        <v>2229</v>
      </c>
      <c r="C2106" s="294"/>
      <c r="D2106" s="279">
        <f t="shared" si="87"/>
        <v>2</v>
      </c>
      <c r="E2106" s="279">
        <f t="shared" si="88"/>
        <v>10</v>
      </c>
      <c r="F2106" s="281" t="str">
        <f t="shared" si="90"/>
        <v/>
      </c>
      <c r="G2106" s="282"/>
      <c r="H2106" s="280"/>
      <c r="I2106" s="280"/>
      <c r="J2106" s="280"/>
    </row>
    <row r="2107" spans="1:10" ht="14.4" x14ac:dyDescent="0.3">
      <c r="A2107" s="290" t="str">
        <f t="shared" si="89"/>
        <v>10/2005</v>
      </c>
      <c r="B2107" s="279" t="s">
        <v>2230</v>
      </c>
      <c r="C2107" s="294">
        <v>341</v>
      </c>
      <c r="D2107" s="279">
        <f t="shared" si="87"/>
        <v>3</v>
      </c>
      <c r="E2107" s="279">
        <f t="shared" si="88"/>
        <v>10</v>
      </c>
      <c r="F2107" s="281" t="str">
        <f t="shared" si="90"/>
        <v/>
      </c>
      <c r="G2107" s="282"/>
      <c r="H2107" s="280"/>
      <c r="I2107" s="280"/>
      <c r="J2107" s="280"/>
    </row>
    <row r="2108" spans="1:10" ht="14.4" x14ac:dyDescent="0.3">
      <c r="A2108" s="290" t="str">
        <f t="shared" si="89"/>
        <v>10/2005</v>
      </c>
      <c r="B2108" s="279" t="s">
        <v>2231</v>
      </c>
      <c r="C2108" s="294">
        <v>353</v>
      </c>
      <c r="D2108" s="279">
        <f t="shared" si="87"/>
        <v>4</v>
      </c>
      <c r="E2108" s="279">
        <f t="shared" si="88"/>
        <v>10</v>
      </c>
      <c r="F2108" s="281" t="str">
        <f t="shared" si="90"/>
        <v/>
      </c>
      <c r="G2108" s="282"/>
      <c r="H2108" s="280"/>
      <c r="I2108" s="280"/>
      <c r="J2108" s="280"/>
    </row>
    <row r="2109" spans="1:10" ht="14.4" x14ac:dyDescent="0.3">
      <c r="A2109" s="290" t="str">
        <f t="shared" si="89"/>
        <v>10/2005</v>
      </c>
      <c r="B2109" s="279" t="s">
        <v>2232</v>
      </c>
      <c r="C2109" s="294">
        <v>365</v>
      </c>
      <c r="D2109" s="279">
        <f t="shared" si="87"/>
        <v>5</v>
      </c>
      <c r="E2109" s="279">
        <f t="shared" si="88"/>
        <v>10</v>
      </c>
      <c r="F2109" s="281" t="str">
        <f t="shared" si="90"/>
        <v/>
      </c>
      <c r="G2109" s="282"/>
      <c r="H2109" s="280"/>
      <c r="I2109" s="280"/>
      <c r="J2109" s="280"/>
    </row>
    <row r="2110" spans="1:10" ht="14.4" x14ac:dyDescent="0.3">
      <c r="A2110" s="290" t="str">
        <f t="shared" si="89"/>
        <v>10/2005</v>
      </c>
      <c r="B2110" s="279" t="s">
        <v>2233</v>
      </c>
      <c r="C2110" s="294">
        <v>384</v>
      </c>
      <c r="D2110" s="279">
        <f t="shared" si="87"/>
        <v>6</v>
      </c>
      <c r="E2110" s="279">
        <f t="shared" si="88"/>
        <v>10</v>
      </c>
      <c r="F2110" s="281" t="str">
        <f t="shared" si="90"/>
        <v/>
      </c>
      <c r="G2110" s="282"/>
      <c r="H2110" s="280"/>
      <c r="I2110" s="280"/>
      <c r="J2110" s="280"/>
    </row>
    <row r="2111" spans="1:10" ht="14.4" x14ac:dyDescent="0.3">
      <c r="A2111" s="290" t="str">
        <f t="shared" si="89"/>
        <v>10/2005</v>
      </c>
      <c r="B2111" s="279" t="s">
        <v>2234</v>
      </c>
      <c r="C2111" s="294">
        <v>374</v>
      </c>
      <c r="D2111" s="279">
        <f t="shared" si="87"/>
        <v>7</v>
      </c>
      <c r="E2111" s="279">
        <f t="shared" si="88"/>
        <v>10</v>
      </c>
      <c r="F2111" s="281" t="str">
        <f t="shared" si="90"/>
        <v/>
      </c>
      <c r="G2111" s="282"/>
      <c r="H2111" s="280"/>
      <c r="I2111" s="280"/>
      <c r="J2111" s="280"/>
    </row>
    <row r="2112" spans="1:10" ht="14.4" x14ac:dyDescent="0.3">
      <c r="A2112" s="290" t="str">
        <f t="shared" si="89"/>
        <v>10/2005</v>
      </c>
      <c r="B2112" s="279" t="s">
        <v>2235</v>
      </c>
      <c r="C2112" s="294"/>
      <c r="D2112" s="279">
        <f t="shared" si="87"/>
        <v>8</v>
      </c>
      <c r="E2112" s="279">
        <f t="shared" si="88"/>
        <v>10</v>
      </c>
      <c r="F2112" s="281" t="str">
        <f t="shared" si="90"/>
        <v/>
      </c>
      <c r="G2112" s="282"/>
      <c r="H2112" s="280"/>
      <c r="I2112" s="280"/>
      <c r="J2112" s="280"/>
    </row>
    <row r="2113" spans="1:10" ht="14.4" x14ac:dyDescent="0.3">
      <c r="A2113" s="290" t="str">
        <f t="shared" si="89"/>
        <v>10/2005</v>
      </c>
      <c r="B2113" s="279" t="s">
        <v>2236</v>
      </c>
      <c r="C2113" s="294"/>
      <c r="D2113" s="279">
        <f t="shared" si="87"/>
        <v>9</v>
      </c>
      <c r="E2113" s="279">
        <f t="shared" si="88"/>
        <v>10</v>
      </c>
      <c r="F2113" s="281" t="str">
        <f t="shared" si="90"/>
        <v/>
      </c>
      <c r="G2113" s="282"/>
      <c r="H2113" s="280"/>
      <c r="I2113" s="280"/>
      <c r="J2113" s="280"/>
    </row>
    <row r="2114" spans="1:10" ht="14.4" x14ac:dyDescent="0.3">
      <c r="A2114" s="290" t="str">
        <f t="shared" si="89"/>
        <v>10/2005</v>
      </c>
      <c r="B2114" s="279" t="s">
        <v>2237</v>
      </c>
      <c r="C2114" s="294"/>
      <c r="D2114" s="279">
        <f t="shared" si="87"/>
        <v>10</v>
      </c>
      <c r="E2114" s="279">
        <f t="shared" si="88"/>
        <v>10</v>
      </c>
      <c r="F2114" s="281" t="str">
        <f t="shared" si="90"/>
        <v/>
      </c>
      <c r="G2114" s="282"/>
      <c r="H2114" s="280"/>
      <c r="I2114" s="280"/>
      <c r="J2114" s="280"/>
    </row>
    <row r="2115" spans="1:10" ht="14.4" x14ac:dyDescent="0.3">
      <c r="A2115" s="290" t="str">
        <f t="shared" si="89"/>
        <v>10/2005</v>
      </c>
      <c r="B2115" s="279" t="s">
        <v>2238</v>
      </c>
      <c r="C2115" s="294">
        <v>373</v>
      </c>
      <c r="D2115" s="279">
        <f t="shared" si="87"/>
        <v>11</v>
      </c>
      <c r="E2115" s="279">
        <f t="shared" si="88"/>
        <v>10</v>
      </c>
      <c r="F2115" s="281" t="str">
        <f t="shared" si="90"/>
        <v/>
      </c>
      <c r="G2115" s="282"/>
      <c r="H2115" s="280"/>
      <c r="I2115" s="280"/>
      <c r="J2115" s="280"/>
    </row>
    <row r="2116" spans="1:10" ht="14.4" x14ac:dyDescent="0.3">
      <c r="A2116" s="290" t="str">
        <f t="shared" si="89"/>
        <v>10/2005</v>
      </c>
      <c r="B2116" s="279" t="s">
        <v>2239</v>
      </c>
      <c r="C2116" s="294">
        <v>390</v>
      </c>
      <c r="D2116" s="279">
        <f t="shared" si="87"/>
        <v>12</v>
      </c>
      <c r="E2116" s="279">
        <f t="shared" si="88"/>
        <v>10</v>
      </c>
      <c r="F2116" s="281" t="str">
        <f t="shared" si="90"/>
        <v/>
      </c>
      <c r="G2116" s="282"/>
      <c r="H2116" s="280"/>
      <c r="I2116" s="280"/>
      <c r="J2116" s="280"/>
    </row>
    <row r="2117" spans="1:10" ht="14.4" x14ac:dyDescent="0.3">
      <c r="A2117" s="290" t="str">
        <f t="shared" si="89"/>
        <v>10/2005</v>
      </c>
      <c r="B2117" s="279" t="s">
        <v>2240</v>
      </c>
      <c r="C2117" s="294">
        <v>391</v>
      </c>
      <c r="D2117" s="279">
        <f t="shared" si="87"/>
        <v>13</v>
      </c>
      <c r="E2117" s="279">
        <f t="shared" si="88"/>
        <v>10</v>
      </c>
      <c r="F2117" s="281" t="str">
        <f t="shared" si="90"/>
        <v/>
      </c>
      <c r="G2117" s="282"/>
      <c r="H2117" s="280"/>
      <c r="I2117" s="280"/>
      <c r="J2117" s="280"/>
    </row>
    <row r="2118" spans="1:10" ht="14.4" x14ac:dyDescent="0.3">
      <c r="A2118" s="290" t="str">
        <f t="shared" ref="A2118:A2181" si="91">CONCATENATE(MONTH(B2118),"/",YEAR(B2118))</f>
        <v>10/2005</v>
      </c>
      <c r="B2118" s="279" t="s">
        <v>2241</v>
      </c>
      <c r="C2118" s="294">
        <v>388</v>
      </c>
      <c r="D2118" s="279">
        <f t="shared" si="87"/>
        <v>14</v>
      </c>
      <c r="E2118" s="279">
        <f t="shared" si="88"/>
        <v>10</v>
      </c>
      <c r="F2118" s="281" t="str">
        <f t="shared" si="90"/>
        <v/>
      </c>
      <c r="G2118" s="282"/>
      <c r="H2118" s="280"/>
      <c r="I2118" s="280"/>
      <c r="J2118" s="280"/>
    </row>
    <row r="2119" spans="1:10" ht="14.4" x14ac:dyDescent="0.3">
      <c r="A2119" s="290" t="str">
        <f t="shared" si="91"/>
        <v>10/2005</v>
      </c>
      <c r="B2119" s="279" t="s">
        <v>2242</v>
      </c>
      <c r="C2119" s="294"/>
      <c r="D2119" s="279">
        <f t="shared" si="87"/>
        <v>15</v>
      </c>
      <c r="E2119" s="279">
        <f t="shared" si="88"/>
        <v>10</v>
      </c>
      <c r="F2119" s="281" t="str">
        <f t="shared" si="90"/>
        <v/>
      </c>
      <c r="G2119" s="282"/>
      <c r="H2119" s="280"/>
      <c r="I2119" s="280"/>
      <c r="J2119" s="280"/>
    </row>
    <row r="2120" spans="1:10" ht="14.4" x14ac:dyDescent="0.3">
      <c r="A2120" s="290" t="str">
        <f t="shared" si="91"/>
        <v>10/2005</v>
      </c>
      <c r="B2120" s="279" t="s">
        <v>2243</v>
      </c>
      <c r="C2120" s="294"/>
      <c r="D2120" s="279">
        <f t="shared" si="87"/>
        <v>16</v>
      </c>
      <c r="E2120" s="279">
        <f t="shared" si="88"/>
        <v>10</v>
      </c>
      <c r="F2120" s="281" t="str">
        <f t="shared" si="90"/>
        <v/>
      </c>
      <c r="G2120" s="282"/>
      <c r="H2120" s="280"/>
      <c r="I2120" s="280"/>
      <c r="J2120" s="280"/>
    </row>
    <row r="2121" spans="1:10" ht="14.4" x14ac:dyDescent="0.3">
      <c r="A2121" s="290" t="str">
        <f t="shared" si="91"/>
        <v>10/2005</v>
      </c>
      <c r="B2121" s="279" t="s">
        <v>2244</v>
      </c>
      <c r="C2121" s="294">
        <v>376</v>
      </c>
      <c r="D2121" s="279">
        <f t="shared" si="87"/>
        <v>17</v>
      </c>
      <c r="E2121" s="279">
        <f t="shared" si="88"/>
        <v>10</v>
      </c>
      <c r="F2121" s="281" t="str">
        <f t="shared" si="90"/>
        <v/>
      </c>
      <c r="G2121" s="282"/>
      <c r="H2121" s="280"/>
      <c r="I2121" s="280"/>
      <c r="J2121" s="280"/>
    </row>
    <row r="2122" spans="1:10" ht="14.4" x14ac:dyDescent="0.3">
      <c r="A2122" s="290" t="str">
        <f t="shared" si="91"/>
        <v>10/2005</v>
      </c>
      <c r="B2122" s="279" t="s">
        <v>2245</v>
      </c>
      <c r="C2122" s="294">
        <v>373</v>
      </c>
      <c r="D2122" s="279">
        <f t="shared" si="87"/>
        <v>18</v>
      </c>
      <c r="E2122" s="279">
        <f t="shared" si="88"/>
        <v>10</v>
      </c>
      <c r="F2122" s="281" t="str">
        <f t="shared" si="90"/>
        <v/>
      </c>
      <c r="G2122" s="282"/>
      <c r="H2122" s="280"/>
      <c r="I2122" s="280"/>
      <c r="J2122" s="280"/>
    </row>
    <row r="2123" spans="1:10" ht="14.4" x14ac:dyDescent="0.3">
      <c r="A2123" s="290" t="str">
        <f t="shared" si="91"/>
        <v>10/2005</v>
      </c>
      <c r="B2123" s="279" t="s">
        <v>2246</v>
      </c>
      <c r="C2123" s="294">
        <v>372</v>
      </c>
      <c r="D2123" s="279">
        <f t="shared" si="87"/>
        <v>19</v>
      </c>
      <c r="E2123" s="279">
        <f t="shared" si="88"/>
        <v>10</v>
      </c>
      <c r="F2123" s="281" t="str">
        <f t="shared" si="90"/>
        <v/>
      </c>
      <c r="G2123" s="282"/>
      <c r="H2123" s="280"/>
      <c r="I2123" s="280"/>
      <c r="J2123" s="280"/>
    </row>
    <row r="2124" spans="1:10" ht="14.4" x14ac:dyDescent="0.3">
      <c r="A2124" s="290" t="str">
        <f t="shared" si="91"/>
        <v>10/2005</v>
      </c>
      <c r="B2124" s="279" t="s">
        <v>2247</v>
      </c>
      <c r="C2124" s="294">
        <v>377</v>
      </c>
      <c r="D2124" s="279">
        <f t="shared" si="87"/>
        <v>20</v>
      </c>
      <c r="E2124" s="279">
        <f t="shared" si="88"/>
        <v>10</v>
      </c>
      <c r="F2124" s="281" t="str">
        <f t="shared" si="90"/>
        <v/>
      </c>
      <c r="G2124" s="282"/>
      <c r="H2124" s="280"/>
      <c r="I2124" s="280"/>
      <c r="J2124" s="280"/>
    </row>
    <row r="2125" spans="1:10" ht="14.4" x14ac:dyDescent="0.3">
      <c r="A2125" s="290" t="str">
        <f t="shared" si="91"/>
        <v>10/2005</v>
      </c>
      <c r="B2125" s="279" t="s">
        <v>2248</v>
      </c>
      <c r="C2125" s="294">
        <v>383</v>
      </c>
      <c r="D2125" s="279">
        <f t="shared" si="87"/>
        <v>21</v>
      </c>
      <c r="E2125" s="279">
        <f t="shared" si="88"/>
        <v>10</v>
      </c>
      <c r="F2125" s="281" t="str">
        <f t="shared" ref="F2125:F2188" si="92">IF(D2125=(D2126-1),"",IF(AND(C2125="",C2124="",C2123=""),C2122/10000,(IF(AND(C2125="",C2124=""),C2123/10000,IF(C2125="",C2124/10000,C2125/10000)))))</f>
        <v/>
      </c>
      <c r="G2125" s="282"/>
      <c r="H2125" s="280"/>
      <c r="I2125" s="280"/>
      <c r="J2125" s="280"/>
    </row>
    <row r="2126" spans="1:10" ht="14.4" x14ac:dyDescent="0.3">
      <c r="A2126" s="290" t="str">
        <f t="shared" si="91"/>
        <v>10/2005</v>
      </c>
      <c r="B2126" s="279" t="s">
        <v>2249</v>
      </c>
      <c r="C2126" s="294"/>
      <c r="D2126" s="279">
        <f t="shared" si="87"/>
        <v>22</v>
      </c>
      <c r="E2126" s="279">
        <f t="shared" si="88"/>
        <v>10</v>
      </c>
      <c r="F2126" s="281" t="str">
        <f t="shared" si="92"/>
        <v/>
      </c>
      <c r="G2126" s="282"/>
      <c r="H2126" s="280"/>
      <c r="I2126" s="280"/>
      <c r="J2126" s="280"/>
    </row>
    <row r="2127" spans="1:10" ht="14.4" x14ac:dyDescent="0.3">
      <c r="A2127" s="290" t="str">
        <f t="shared" si="91"/>
        <v>10/2005</v>
      </c>
      <c r="B2127" s="279" t="s">
        <v>2250</v>
      </c>
      <c r="C2127" s="294"/>
      <c r="D2127" s="279">
        <f t="shared" si="87"/>
        <v>23</v>
      </c>
      <c r="E2127" s="279">
        <f t="shared" si="88"/>
        <v>10</v>
      </c>
      <c r="F2127" s="281" t="str">
        <f t="shared" si="92"/>
        <v/>
      </c>
      <c r="G2127" s="282"/>
      <c r="H2127" s="280"/>
      <c r="I2127" s="280"/>
      <c r="J2127" s="280"/>
    </row>
    <row r="2128" spans="1:10" ht="14.4" x14ac:dyDescent="0.3">
      <c r="A2128" s="290" t="str">
        <f t="shared" si="91"/>
        <v>10/2005</v>
      </c>
      <c r="B2128" s="279" t="s">
        <v>2251</v>
      </c>
      <c r="C2128" s="294">
        <v>376</v>
      </c>
      <c r="D2128" s="279">
        <f t="shared" si="87"/>
        <v>24</v>
      </c>
      <c r="E2128" s="279">
        <f t="shared" si="88"/>
        <v>10</v>
      </c>
      <c r="F2128" s="281" t="str">
        <f t="shared" si="92"/>
        <v/>
      </c>
      <c r="G2128" s="282"/>
      <c r="H2128" s="280"/>
      <c r="I2128" s="280"/>
      <c r="J2128" s="280"/>
    </row>
    <row r="2129" spans="1:10" ht="14.4" x14ac:dyDescent="0.3">
      <c r="A2129" s="290" t="str">
        <f t="shared" si="91"/>
        <v>10/2005</v>
      </c>
      <c r="B2129" s="279" t="s">
        <v>2252</v>
      </c>
      <c r="C2129" s="294">
        <v>366</v>
      </c>
      <c r="D2129" s="279">
        <f t="shared" si="87"/>
        <v>25</v>
      </c>
      <c r="E2129" s="279">
        <f t="shared" si="88"/>
        <v>10</v>
      </c>
      <c r="F2129" s="281" t="str">
        <f t="shared" si="92"/>
        <v/>
      </c>
      <c r="G2129" s="282"/>
      <c r="H2129" s="280"/>
      <c r="I2129" s="280"/>
      <c r="J2129" s="280"/>
    </row>
    <row r="2130" spans="1:10" ht="14.4" x14ac:dyDescent="0.3">
      <c r="A2130" s="290" t="str">
        <f t="shared" si="91"/>
        <v>10/2005</v>
      </c>
      <c r="B2130" s="279" t="s">
        <v>2253</v>
      </c>
      <c r="C2130" s="294">
        <v>362</v>
      </c>
      <c r="D2130" s="279">
        <f t="shared" si="87"/>
        <v>26</v>
      </c>
      <c r="E2130" s="279">
        <f t="shared" si="88"/>
        <v>10</v>
      </c>
      <c r="F2130" s="281" t="str">
        <f t="shared" si="92"/>
        <v/>
      </c>
      <c r="G2130" s="282"/>
      <c r="H2130" s="280"/>
      <c r="I2130" s="280"/>
      <c r="J2130" s="280"/>
    </row>
    <row r="2131" spans="1:10" ht="14.4" x14ac:dyDescent="0.3">
      <c r="A2131" s="290" t="str">
        <f t="shared" si="91"/>
        <v>10/2005</v>
      </c>
      <c r="B2131" s="279" t="s">
        <v>2254</v>
      </c>
      <c r="C2131" s="294">
        <v>371</v>
      </c>
      <c r="D2131" s="279">
        <f t="shared" si="87"/>
        <v>27</v>
      </c>
      <c r="E2131" s="279">
        <f t="shared" si="88"/>
        <v>10</v>
      </c>
      <c r="F2131" s="281" t="str">
        <f t="shared" si="92"/>
        <v/>
      </c>
      <c r="G2131" s="282"/>
      <c r="H2131" s="280"/>
      <c r="I2131" s="280"/>
      <c r="J2131" s="280"/>
    </row>
    <row r="2132" spans="1:10" ht="14.4" x14ac:dyDescent="0.3">
      <c r="A2132" s="290" t="str">
        <f t="shared" si="91"/>
        <v>10/2005</v>
      </c>
      <c r="B2132" s="279" t="s">
        <v>2255</v>
      </c>
      <c r="C2132" s="294">
        <v>362</v>
      </c>
      <c r="D2132" s="279">
        <f t="shared" si="87"/>
        <v>28</v>
      </c>
      <c r="E2132" s="279">
        <f t="shared" si="88"/>
        <v>10</v>
      </c>
      <c r="F2132" s="281" t="str">
        <f t="shared" si="92"/>
        <v/>
      </c>
      <c r="G2132" s="282"/>
      <c r="H2132" s="280"/>
      <c r="I2132" s="280"/>
      <c r="J2132" s="280"/>
    </row>
    <row r="2133" spans="1:10" ht="14.4" x14ac:dyDescent="0.3">
      <c r="A2133" s="290" t="str">
        <f t="shared" si="91"/>
        <v>10/2005</v>
      </c>
      <c r="B2133" s="279" t="s">
        <v>2256</v>
      </c>
      <c r="C2133" s="294"/>
      <c r="D2133" s="279">
        <f t="shared" si="87"/>
        <v>29</v>
      </c>
      <c r="E2133" s="279">
        <f t="shared" si="88"/>
        <v>10</v>
      </c>
      <c r="F2133" s="281" t="str">
        <f t="shared" si="92"/>
        <v/>
      </c>
      <c r="G2133" s="282"/>
      <c r="H2133" s="280"/>
      <c r="I2133" s="280"/>
      <c r="J2133" s="280"/>
    </row>
    <row r="2134" spans="1:10" ht="14.4" x14ac:dyDescent="0.3">
      <c r="A2134" s="290" t="str">
        <f t="shared" si="91"/>
        <v>10/2005</v>
      </c>
      <c r="B2134" s="279" t="s">
        <v>2257</v>
      </c>
      <c r="C2134" s="294"/>
      <c r="D2134" s="279">
        <f t="shared" si="87"/>
        <v>30</v>
      </c>
      <c r="E2134" s="279">
        <f t="shared" si="88"/>
        <v>10</v>
      </c>
      <c r="F2134" s="281" t="str">
        <f t="shared" si="92"/>
        <v/>
      </c>
      <c r="G2134" s="282"/>
      <c r="H2134" s="280"/>
      <c r="I2134" s="280"/>
      <c r="J2134" s="280"/>
    </row>
    <row r="2135" spans="1:10" ht="14.4" x14ac:dyDescent="0.3">
      <c r="A2135" s="290" t="str">
        <f t="shared" si="91"/>
        <v>10/2005</v>
      </c>
      <c r="B2135" s="279" t="s">
        <v>2258</v>
      </c>
      <c r="C2135" s="294">
        <v>357</v>
      </c>
      <c r="D2135" s="279">
        <f t="shared" si="87"/>
        <v>31</v>
      </c>
      <c r="E2135" s="279">
        <f t="shared" si="88"/>
        <v>10</v>
      </c>
      <c r="F2135" s="281">
        <f t="shared" si="92"/>
        <v>3.5700000000000003E-2</v>
      </c>
      <c r="G2135" s="282"/>
      <c r="H2135" s="280"/>
      <c r="I2135" s="280"/>
      <c r="J2135" s="280"/>
    </row>
    <row r="2136" spans="1:10" ht="14.4" x14ac:dyDescent="0.3">
      <c r="A2136" s="290" t="str">
        <f t="shared" si="91"/>
        <v>11/2005</v>
      </c>
      <c r="B2136" s="279" t="s">
        <v>2259</v>
      </c>
      <c r="C2136" s="294">
        <v>354</v>
      </c>
      <c r="D2136" s="279">
        <f t="shared" si="87"/>
        <v>1</v>
      </c>
      <c r="E2136" s="279">
        <f t="shared" si="88"/>
        <v>11</v>
      </c>
      <c r="F2136" s="281" t="str">
        <f t="shared" si="92"/>
        <v/>
      </c>
      <c r="G2136" s="282"/>
      <c r="H2136" s="280"/>
      <c r="I2136" s="280"/>
      <c r="J2136" s="280"/>
    </row>
    <row r="2137" spans="1:10" ht="14.4" x14ac:dyDescent="0.3">
      <c r="A2137" s="290" t="str">
        <f t="shared" si="91"/>
        <v>11/2005</v>
      </c>
      <c r="B2137" s="279" t="s">
        <v>2260</v>
      </c>
      <c r="C2137" s="294">
        <v>352</v>
      </c>
      <c r="D2137" s="279">
        <f t="shared" si="87"/>
        <v>2</v>
      </c>
      <c r="E2137" s="279">
        <f t="shared" si="88"/>
        <v>11</v>
      </c>
      <c r="F2137" s="281" t="str">
        <f t="shared" si="92"/>
        <v/>
      </c>
      <c r="G2137" s="282"/>
      <c r="H2137" s="280"/>
      <c r="I2137" s="280"/>
      <c r="J2137" s="280"/>
    </row>
    <row r="2138" spans="1:10" ht="14.4" x14ac:dyDescent="0.3">
      <c r="A2138" s="290" t="str">
        <f t="shared" si="91"/>
        <v>11/2005</v>
      </c>
      <c r="B2138" s="279" t="s">
        <v>2261</v>
      </c>
      <c r="C2138" s="294">
        <v>355</v>
      </c>
      <c r="D2138" s="279">
        <f t="shared" si="87"/>
        <v>3</v>
      </c>
      <c r="E2138" s="279">
        <f t="shared" si="88"/>
        <v>11</v>
      </c>
      <c r="F2138" s="281" t="str">
        <f t="shared" si="92"/>
        <v/>
      </c>
      <c r="G2138" s="282"/>
      <c r="H2138" s="280"/>
      <c r="I2138" s="280"/>
      <c r="J2138" s="280"/>
    </row>
    <row r="2139" spans="1:10" ht="14.4" x14ac:dyDescent="0.3">
      <c r="A2139" s="290" t="str">
        <f t="shared" si="91"/>
        <v>11/2005</v>
      </c>
      <c r="B2139" s="279" t="s">
        <v>2262</v>
      </c>
      <c r="C2139" s="294">
        <v>356</v>
      </c>
      <c r="D2139" s="279">
        <f t="shared" si="87"/>
        <v>4</v>
      </c>
      <c r="E2139" s="279">
        <f t="shared" si="88"/>
        <v>11</v>
      </c>
      <c r="F2139" s="281" t="str">
        <f t="shared" si="92"/>
        <v/>
      </c>
      <c r="G2139" s="282"/>
      <c r="H2139" s="280"/>
      <c r="I2139" s="280"/>
      <c r="J2139" s="280"/>
    </row>
    <row r="2140" spans="1:10" ht="14.4" x14ac:dyDescent="0.3">
      <c r="A2140" s="290" t="str">
        <f t="shared" si="91"/>
        <v>11/2005</v>
      </c>
      <c r="B2140" s="279" t="s">
        <v>2263</v>
      </c>
      <c r="C2140" s="294"/>
      <c r="D2140" s="279">
        <f t="shared" si="87"/>
        <v>5</v>
      </c>
      <c r="E2140" s="279">
        <f t="shared" si="88"/>
        <v>11</v>
      </c>
      <c r="F2140" s="281" t="str">
        <f t="shared" si="92"/>
        <v/>
      </c>
      <c r="G2140" s="282"/>
      <c r="H2140" s="280"/>
      <c r="I2140" s="280"/>
      <c r="J2140" s="280"/>
    </row>
    <row r="2141" spans="1:10" ht="14.4" x14ac:dyDescent="0.3">
      <c r="A2141" s="290" t="str">
        <f t="shared" si="91"/>
        <v>11/2005</v>
      </c>
      <c r="B2141" s="279" t="s">
        <v>2264</v>
      </c>
      <c r="C2141" s="294"/>
      <c r="D2141" s="279">
        <f t="shared" si="87"/>
        <v>6</v>
      </c>
      <c r="E2141" s="279">
        <f t="shared" si="88"/>
        <v>11</v>
      </c>
      <c r="F2141" s="281" t="str">
        <f t="shared" si="92"/>
        <v/>
      </c>
      <c r="G2141" s="282"/>
      <c r="H2141" s="280"/>
      <c r="I2141" s="280"/>
      <c r="J2141" s="280"/>
    </row>
    <row r="2142" spans="1:10" ht="14.4" x14ac:dyDescent="0.3">
      <c r="A2142" s="290" t="str">
        <f t="shared" si="91"/>
        <v>11/2005</v>
      </c>
      <c r="B2142" s="279" t="s">
        <v>2265</v>
      </c>
      <c r="C2142" s="294">
        <v>353</v>
      </c>
      <c r="D2142" s="279">
        <f t="shared" si="87"/>
        <v>7</v>
      </c>
      <c r="E2142" s="279">
        <f t="shared" si="88"/>
        <v>11</v>
      </c>
      <c r="F2142" s="281" t="str">
        <f t="shared" si="92"/>
        <v/>
      </c>
      <c r="G2142" s="282"/>
      <c r="H2142" s="280"/>
      <c r="I2142" s="280"/>
      <c r="J2142" s="280"/>
    </row>
    <row r="2143" spans="1:10" ht="14.4" x14ac:dyDescent="0.3">
      <c r="A2143" s="290" t="str">
        <f t="shared" si="91"/>
        <v>11/2005</v>
      </c>
      <c r="B2143" s="279" t="s">
        <v>2266</v>
      </c>
      <c r="C2143" s="294">
        <v>354</v>
      </c>
      <c r="D2143" s="279">
        <f t="shared" si="87"/>
        <v>8</v>
      </c>
      <c r="E2143" s="279">
        <f t="shared" si="88"/>
        <v>11</v>
      </c>
      <c r="F2143" s="281" t="str">
        <f t="shared" si="92"/>
        <v/>
      </c>
      <c r="G2143" s="282"/>
      <c r="H2143" s="280"/>
      <c r="I2143" s="280"/>
      <c r="J2143" s="280"/>
    </row>
    <row r="2144" spans="1:10" ht="14.4" x14ac:dyDescent="0.3">
      <c r="A2144" s="290" t="str">
        <f t="shared" si="91"/>
        <v>11/2005</v>
      </c>
      <c r="B2144" s="279" t="s">
        <v>2267</v>
      </c>
      <c r="C2144" s="294">
        <v>346</v>
      </c>
      <c r="D2144" s="279">
        <f t="shared" si="87"/>
        <v>9</v>
      </c>
      <c r="E2144" s="279">
        <f t="shared" si="88"/>
        <v>11</v>
      </c>
      <c r="F2144" s="281" t="str">
        <f t="shared" si="92"/>
        <v/>
      </c>
      <c r="G2144" s="282"/>
      <c r="H2144" s="280"/>
      <c r="I2144" s="280"/>
      <c r="J2144" s="280"/>
    </row>
    <row r="2145" spans="1:10" ht="14.4" x14ac:dyDescent="0.3">
      <c r="A2145" s="290" t="str">
        <f t="shared" si="91"/>
        <v>11/2005</v>
      </c>
      <c r="B2145" s="279" t="s">
        <v>2268</v>
      </c>
      <c r="C2145" s="294">
        <v>349</v>
      </c>
      <c r="D2145" s="279">
        <f t="shared" si="87"/>
        <v>10</v>
      </c>
      <c r="E2145" s="279">
        <f t="shared" si="88"/>
        <v>11</v>
      </c>
      <c r="F2145" s="281" t="str">
        <f t="shared" si="92"/>
        <v/>
      </c>
      <c r="G2145" s="282"/>
      <c r="H2145" s="280"/>
      <c r="I2145" s="280"/>
      <c r="J2145" s="280"/>
    </row>
    <row r="2146" spans="1:10" ht="14.4" x14ac:dyDescent="0.3">
      <c r="A2146" s="290" t="str">
        <f t="shared" si="91"/>
        <v>11/2005</v>
      </c>
      <c r="B2146" s="279" t="s">
        <v>2269</v>
      </c>
      <c r="C2146" s="294"/>
      <c r="D2146" s="279">
        <f t="shared" si="87"/>
        <v>11</v>
      </c>
      <c r="E2146" s="279">
        <f t="shared" si="88"/>
        <v>11</v>
      </c>
      <c r="F2146" s="281" t="str">
        <f t="shared" si="92"/>
        <v/>
      </c>
      <c r="G2146" s="282"/>
      <c r="H2146" s="280"/>
      <c r="I2146" s="280"/>
      <c r="J2146" s="280"/>
    </row>
    <row r="2147" spans="1:10" ht="14.4" x14ac:dyDescent="0.3">
      <c r="A2147" s="290" t="str">
        <f t="shared" si="91"/>
        <v>11/2005</v>
      </c>
      <c r="B2147" s="279" t="s">
        <v>2270</v>
      </c>
      <c r="C2147" s="294"/>
      <c r="D2147" s="279">
        <f t="shared" si="87"/>
        <v>12</v>
      </c>
      <c r="E2147" s="279">
        <f t="shared" si="88"/>
        <v>11</v>
      </c>
      <c r="F2147" s="281" t="str">
        <f t="shared" si="92"/>
        <v/>
      </c>
      <c r="G2147" s="282"/>
      <c r="H2147" s="280"/>
      <c r="I2147" s="280"/>
      <c r="J2147" s="280"/>
    </row>
    <row r="2148" spans="1:10" ht="14.4" x14ac:dyDescent="0.3">
      <c r="A2148" s="290" t="str">
        <f t="shared" si="91"/>
        <v>11/2005</v>
      </c>
      <c r="B2148" s="279" t="s">
        <v>2271</v>
      </c>
      <c r="C2148" s="294"/>
      <c r="D2148" s="279">
        <f t="shared" si="87"/>
        <v>13</v>
      </c>
      <c r="E2148" s="279">
        <f t="shared" si="88"/>
        <v>11</v>
      </c>
      <c r="F2148" s="281" t="str">
        <f t="shared" si="92"/>
        <v/>
      </c>
      <c r="G2148" s="282"/>
      <c r="H2148" s="280"/>
      <c r="I2148" s="280"/>
      <c r="J2148" s="280"/>
    </row>
    <row r="2149" spans="1:10" ht="14.4" x14ac:dyDescent="0.3">
      <c r="A2149" s="290" t="str">
        <f t="shared" si="91"/>
        <v>11/2005</v>
      </c>
      <c r="B2149" s="279" t="s">
        <v>2272</v>
      </c>
      <c r="C2149" s="294">
        <v>355</v>
      </c>
      <c r="D2149" s="279">
        <f t="shared" si="87"/>
        <v>14</v>
      </c>
      <c r="E2149" s="279">
        <f t="shared" si="88"/>
        <v>11</v>
      </c>
      <c r="F2149" s="281" t="str">
        <f t="shared" si="92"/>
        <v/>
      </c>
      <c r="G2149" s="282"/>
      <c r="H2149" s="280"/>
      <c r="I2149" s="280"/>
      <c r="J2149" s="280"/>
    </row>
    <row r="2150" spans="1:10" ht="14.4" x14ac:dyDescent="0.3">
      <c r="A2150" s="290" t="str">
        <f t="shared" si="91"/>
        <v>11/2005</v>
      </c>
      <c r="B2150" s="279" t="s">
        <v>2273</v>
      </c>
      <c r="C2150" s="294">
        <v>353</v>
      </c>
      <c r="D2150" s="279">
        <f t="shared" si="87"/>
        <v>15</v>
      </c>
      <c r="E2150" s="279">
        <f t="shared" si="88"/>
        <v>11</v>
      </c>
      <c r="F2150" s="281" t="str">
        <f t="shared" si="92"/>
        <v/>
      </c>
      <c r="G2150" s="282"/>
      <c r="H2150" s="280"/>
      <c r="I2150" s="280"/>
      <c r="J2150" s="280"/>
    </row>
    <row r="2151" spans="1:10" ht="14.4" x14ac:dyDescent="0.3">
      <c r="A2151" s="290" t="str">
        <f t="shared" si="91"/>
        <v>11/2005</v>
      </c>
      <c r="B2151" s="279" t="s">
        <v>2274</v>
      </c>
      <c r="C2151" s="294">
        <v>354</v>
      </c>
      <c r="D2151" s="279">
        <f t="shared" si="87"/>
        <v>16</v>
      </c>
      <c r="E2151" s="279">
        <f t="shared" si="88"/>
        <v>11</v>
      </c>
      <c r="F2151" s="281" t="str">
        <f t="shared" si="92"/>
        <v/>
      </c>
      <c r="G2151" s="282"/>
      <c r="H2151" s="280"/>
      <c r="I2151" s="280"/>
      <c r="J2151" s="280"/>
    </row>
    <row r="2152" spans="1:10" ht="14.4" x14ac:dyDescent="0.3">
      <c r="A2152" s="290" t="str">
        <f t="shared" si="91"/>
        <v>11/2005</v>
      </c>
      <c r="B2152" s="279" t="s">
        <v>2275</v>
      </c>
      <c r="C2152" s="294">
        <v>349</v>
      </c>
      <c r="D2152" s="279">
        <f t="shared" si="87"/>
        <v>17</v>
      </c>
      <c r="E2152" s="279">
        <f t="shared" si="88"/>
        <v>11</v>
      </c>
      <c r="F2152" s="281" t="str">
        <f t="shared" si="92"/>
        <v/>
      </c>
      <c r="G2152" s="282"/>
      <c r="H2152" s="280"/>
      <c r="I2152" s="280"/>
      <c r="J2152" s="280"/>
    </row>
    <row r="2153" spans="1:10" ht="14.4" x14ac:dyDescent="0.3">
      <c r="A2153" s="290" t="str">
        <f t="shared" si="91"/>
        <v>11/2005</v>
      </c>
      <c r="B2153" s="279" t="s">
        <v>2276</v>
      </c>
      <c r="C2153" s="294">
        <v>349</v>
      </c>
      <c r="D2153" s="279">
        <f t="shared" si="87"/>
        <v>18</v>
      </c>
      <c r="E2153" s="279">
        <f t="shared" si="88"/>
        <v>11</v>
      </c>
      <c r="F2153" s="281" t="str">
        <f t="shared" si="92"/>
        <v/>
      </c>
      <c r="G2153" s="282"/>
      <c r="H2153" s="280"/>
      <c r="I2153" s="280"/>
      <c r="J2153" s="280"/>
    </row>
    <row r="2154" spans="1:10" ht="14.4" x14ac:dyDescent="0.3">
      <c r="A2154" s="290" t="str">
        <f t="shared" si="91"/>
        <v>11/2005</v>
      </c>
      <c r="B2154" s="279" t="s">
        <v>2277</v>
      </c>
      <c r="C2154" s="294"/>
      <c r="D2154" s="279">
        <f t="shared" si="87"/>
        <v>19</v>
      </c>
      <c r="E2154" s="279">
        <f t="shared" si="88"/>
        <v>11</v>
      </c>
      <c r="F2154" s="281" t="str">
        <f t="shared" si="92"/>
        <v/>
      </c>
      <c r="G2154" s="282"/>
      <c r="H2154" s="280"/>
      <c r="I2154" s="280"/>
      <c r="J2154" s="280"/>
    </row>
    <row r="2155" spans="1:10" ht="14.4" x14ac:dyDescent="0.3">
      <c r="A2155" s="290" t="str">
        <f t="shared" si="91"/>
        <v>11/2005</v>
      </c>
      <c r="B2155" s="279" t="s">
        <v>2278</v>
      </c>
      <c r="C2155" s="294"/>
      <c r="D2155" s="279">
        <f t="shared" si="87"/>
        <v>20</v>
      </c>
      <c r="E2155" s="279">
        <f t="shared" si="88"/>
        <v>11</v>
      </c>
      <c r="F2155" s="281" t="str">
        <f t="shared" si="92"/>
        <v/>
      </c>
      <c r="G2155" s="282"/>
      <c r="H2155" s="280"/>
      <c r="I2155" s="280"/>
      <c r="J2155" s="280"/>
    </row>
    <row r="2156" spans="1:10" ht="14.4" x14ac:dyDescent="0.3">
      <c r="A2156" s="290" t="str">
        <f t="shared" si="91"/>
        <v>11/2005</v>
      </c>
      <c r="B2156" s="279" t="s">
        <v>2279</v>
      </c>
      <c r="C2156" s="294">
        <v>347</v>
      </c>
      <c r="D2156" s="279">
        <f t="shared" si="87"/>
        <v>21</v>
      </c>
      <c r="E2156" s="279">
        <f t="shared" si="88"/>
        <v>11</v>
      </c>
      <c r="F2156" s="281" t="str">
        <f t="shared" si="92"/>
        <v/>
      </c>
      <c r="G2156" s="282"/>
      <c r="H2156" s="280"/>
      <c r="I2156" s="280"/>
      <c r="J2156" s="280"/>
    </row>
    <row r="2157" spans="1:10" ht="14.4" x14ac:dyDescent="0.3">
      <c r="A2157" s="290" t="str">
        <f t="shared" si="91"/>
        <v>11/2005</v>
      </c>
      <c r="B2157" s="279" t="s">
        <v>2280</v>
      </c>
      <c r="C2157" s="294">
        <v>349</v>
      </c>
      <c r="D2157" s="279">
        <f t="shared" si="87"/>
        <v>22</v>
      </c>
      <c r="E2157" s="279">
        <f t="shared" si="88"/>
        <v>11</v>
      </c>
      <c r="F2157" s="281" t="str">
        <f t="shared" si="92"/>
        <v/>
      </c>
      <c r="G2157" s="282"/>
      <c r="H2157" s="280"/>
      <c r="I2157" s="280"/>
      <c r="J2157" s="280"/>
    </row>
    <row r="2158" spans="1:10" ht="14.4" x14ac:dyDescent="0.3">
      <c r="A2158" s="290" t="str">
        <f t="shared" si="91"/>
        <v>11/2005</v>
      </c>
      <c r="B2158" s="279" t="s">
        <v>2281</v>
      </c>
      <c r="C2158" s="294">
        <v>341</v>
      </c>
      <c r="D2158" s="279">
        <f t="shared" si="87"/>
        <v>23</v>
      </c>
      <c r="E2158" s="279">
        <f t="shared" si="88"/>
        <v>11</v>
      </c>
      <c r="F2158" s="281" t="str">
        <f t="shared" si="92"/>
        <v/>
      </c>
      <c r="G2158" s="282"/>
      <c r="H2158" s="280"/>
      <c r="I2158" s="280"/>
      <c r="J2158" s="280"/>
    </row>
    <row r="2159" spans="1:10" ht="14.4" x14ac:dyDescent="0.3">
      <c r="A2159" s="290" t="str">
        <f t="shared" si="91"/>
        <v>11/2005</v>
      </c>
      <c r="B2159" s="279" t="s">
        <v>2282</v>
      </c>
      <c r="C2159" s="294"/>
      <c r="D2159" s="279">
        <f t="shared" si="87"/>
        <v>24</v>
      </c>
      <c r="E2159" s="279">
        <f t="shared" si="88"/>
        <v>11</v>
      </c>
      <c r="F2159" s="281" t="str">
        <f t="shared" si="92"/>
        <v/>
      </c>
      <c r="G2159" s="282"/>
      <c r="H2159" s="280"/>
      <c r="I2159" s="280"/>
      <c r="J2159" s="280"/>
    </row>
    <row r="2160" spans="1:10" ht="14.4" x14ac:dyDescent="0.3">
      <c r="A2160" s="290" t="str">
        <f t="shared" si="91"/>
        <v>11/2005</v>
      </c>
      <c r="B2160" s="279" t="s">
        <v>2283</v>
      </c>
      <c r="C2160" s="294">
        <v>341</v>
      </c>
      <c r="D2160" s="279">
        <f t="shared" si="87"/>
        <v>25</v>
      </c>
      <c r="E2160" s="279">
        <f t="shared" si="88"/>
        <v>11</v>
      </c>
      <c r="F2160" s="281" t="str">
        <f t="shared" si="92"/>
        <v/>
      </c>
      <c r="G2160" s="282"/>
      <c r="H2160" s="280"/>
      <c r="I2160" s="280"/>
      <c r="J2160" s="280"/>
    </row>
    <row r="2161" spans="1:10" ht="14.4" x14ac:dyDescent="0.3">
      <c r="A2161" s="290" t="str">
        <f t="shared" si="91"/>
        <v>11/2005</v>
      </c>
      <c r="B2161" s="279" t="s">
        <v>2284</v>
      </c>
      <c r="C2161" s="294"/>
      <c r="D2161" s="279">
        <f t="shared" si="87"/>
        <v>26</v>
      </c>
      <c r="E2161" s="279">
        <f t="shared" si="88"/>
        <v>11</v>
      </c>
      <c r="F2161" s="281" t="str">
        <f t="shared" si="92"/>
        <v/>
      </c>
      <c r="G2161" s="282"/>
      <c r="H2161" s="280"/>
      <c r="I2161" s="280"/>
      <c r="J2161" s="280"/>
    </row>
    <row r="2162" spans="1:10" ht="14.4" x14ac:dyDescent="0.3">
      <c r="A2162" s="290" t="str">
        <f t="shared" si="91"/>
        <v>11/2005</v>
      </c>
      <c r="B2162" s="279" t="s">
        <v>2285</v>
      </c>
      <c r="C2162" s="294"/>
      <c r="D2162" s="279">
        <f t="shared" si="87"/>
        <v>27</v>
      </c>
      <c r="E2162" s="279">
        <f t="shared" si="88"/>
        <v>11</v>
      </c>
      <c r="F2162" s="281" t="str">
        <f t="shared" si="92"/>
        <v/>
      </c>
      <c r="G2162" s="282"/>
      <c r="H2162" s="280"/>
      <c r="I2162" s="280"/>
      <c r="J2162" s="280"/>
    </row>
    <row r="2163" spans="1:10" ht="14.4" x14ac:dyDescent="0.3">
      <c r="A2163" s="290" t="str">
        <f t="shared" si="91"/>
        <v>11/2005</v>
      </c>
      <c r="B2163" s="279" t="s">
        <v>2286</v>
      </c>
      <c r="C2163" s="294">
        <v>346</v>
      </c>
      <c r="D2163" s="279">
        <f t="shared" si="87"/>
        <v>28</v>
      </c>
      <c r="E2163" s="279">
        <f t="shared" si="88"/>
        <v>11</v>
      </c>
      <c r="F2163" s="281" t="str">
        <f t="shared" si="92"/>
        <v/>
      </c>
      <c r="G2163" s="282"/>
      <c r="H2163" s="280"/>
      <c r="I2163" s="280"/>
      <c r="J2163" s="280"/>
    </row>
    <row r="2164" spans="1:10" ht="14.4" x14ac:dyDescent="0.3">
      <c r="A2164" s="290" t="str">
        <f t="shared" si="91"/>
        <v>11/2005</v>
      </c>
      <c r="B2164" s="279" t="s">
        <v>2287</v>
      </c>
      <c r="C2164" s="294">
        <v>344</v>
      </c>
      <c r="D2164" s="279">
        <f t="shared" si="87"/>
        <v>29</v>
      </c>
      <c r="E2164" s="279">
        <f t="shared" si="88"/>
        <v>11</v>
      </c>
      <c r="F2164" s="281" t="str">
        <f t="shared" si="92"/>
        <v/>
      </c>
      <c r="G2164" s="282"/>
      <c r="H2164" s="280"/>
      <c r="I2164" s="280"/>
      <c r="J2164" s="280"/>
    </row>
    <row r="2165" spans="1:10" ht="14.4" x14ac:dyDescent="0.3">
      <c r="A2165" s="290" t="str">
        <f t="shared" si="91"/>
        <v>11/2005</v>
      </c>
      <c r="B2165" s="279" t="s">
        <v>2288</v>
      </c>
      <c r="C2165" s="294">
        <v>340</v>
      </c>
      <c r="D2165" s="279">
        <f t="shared" si="87"/>
        <v>30</v>
      </c>
      <c r="E2165" s="279">
        <f t="shared" si="88"/>
        <v>11</v>
      </c>
      <c r="F2165" s="281">
        <f t="shared" si="92"/>
        <v>3.4000000000000002E-2</v>
      </c>
      <c r="G2165" s="282"/>
      <c r="H2165" s="280"/>
      <c r="I2165" s="280"/>
      <c r="J2165" s="280"/>
    </row>
    <row r="2166" spans="1:10" ht="14.4" x14ac:dyDescent="0.3">
      <c r="A2166" s="290" t="str">
        <f t="shared" si="91"/>
        <v>12/2005</v>
      </c>
      <c r="B2166" s="279" t="s">
        <v>2289</v>
      </c>
      <c r="C2166" s="294">
        <v>330</v>
      </c>
      <c r="D2166" s="279">
        <f t="shared" si="87"/>
        <v>1</v>
      </c>
      <c r="E2166" s="279">
        <f t="shared" si="88"/>
        <v>12</v>
      </c>
      <c r="F2166" s="281" t="str">
        <f t="shared" si="92"/>
        <v/>
      </c>
      <c r="G2166" s="282"/>
      <c r="H2166" s="280"/>
      <c r="I2166" s="280"/>
      <c r="J2166" s="280"/>
    </row>
    <row r="2167" spans="1:10" ht="14.4" x14ac:dyDescent="0.3">
      <c r="A2167" s="290" t="str">
        <f t="shared" si="91"/>
        <v>12/2005</v>
      </c>
      <c r="B2167" s="279" t="s">
        <v>2290</v>
      </c>
      <c r="C2167" s="294">
        <v>326</v>
      </c>
      <c r="D2167" s="279">
        <f t="shared" si="87"/>
        <v>2</v>
      </c>
      <c r="E2167" s="279">
        <f t="shared" si="88"/>
        <v>12</v>
      </c>
      <c r="F2167" s="281" t="str">
        <f t="shared" si="92"/>
        <v/>
      </c>
      <c r="G2167" s="282"/>
      <c r="H2167" s="280"/>
      <c r="I2167" s="280"/>
      <c r="J2167" s="280"/>
    </row>
    <row r="2168" spans="1:10" ht="14.4" x14ac:dyDescent="0.3">
      <c r="A2168" s="290" t="str">
        <f t="shared" si="91"/>
        <v>12/2005</v>
      </c>
      <c r="B2168" s="279" t="s">
        <v>2291</v>
      </c>
      <c r="C2168" s="294"/>
      <c r="D2168" s="279">
        <f t="shared" si="87"/>
        <v>3</v>
      </c>
      <c r="E2168" s="279">
        <f t="shared" si="88"/>
        <v>12</v>
      </c>
      <c r="F2168" s="281" t="str">
        <f t="shared" si="92"/>
        <v/>
      </c>
      <c r="G2168" s="282"/>
      <c r="H2168" s="280"/>
      <c r="I2168" s="280"/>
      <c r="J2168" s="280"/>
    </row>
    <row r="2169" spans="1:10" ht="14.4" x14ac:dyDescent="0.3">
      <c r="A2169" s="290" t="str">
        <f t="shared" si="91"/>
        <v>12/2005</v>
      </c>
      <c r="B2169" s="279" t="s">
        <v>2292</v>
      </c>
      <c r="C2169" s="294"/>
      <c r="D2169" s="279">
        <f t="shared" si="87"/>
        <v>4</v>
      </c>
      <c r="E2169" s="279">
        <f t="shared" si="88"/>
        <v>12</v>
      </c>
      <c r="F2169" s="281" t="str">
        <f t="shared" si="92"/>
        <v/>
      </c>
      <c r="G2169" s="282"/>
      <c r="H2169" s="280"/>
      <c r="I2169" s="280"/>
      <c r="J2169" s="280"/>
    </row>
    <row r="2170" spans="1:10" ht="14.4" x14ac:dyDescent="0.3">
      <c r="A2170" s="290" t="str">
        <f t="shared" si="91"/>
        <v>12/2005</v>
      </c>
      <c r="B2170" s="279" t="s">
        <v>2293</v>
      </c>
      <c r="C2170" s="294">
        <v>323</v>
      </c>
      <c r="D2170" s="279">
        <f t="shared" si="87"/>
        <v>5</v>
      </c>
      <c r="E2170" s="279">
        <f t="shared" si="88"/>
        <v>12</v>
      </c>
      <c r="F2170" s="281" t="str">
        <f t="shared" si="92"/>
        <v/>
      </c>
      <c r="G2170" s="282"/>
      <c r="H2170" s="280"/>
      <c r="I2170" s="280"/>
      <c r="J2170" s="280"/>
    </row>
    <row r="2171" spans="1:10" ht="14.4" x14ac:dyDescent="0.3">
      <c r="A2171" s="290" t="str">
        <f t="shared" si="91"/>
        <v>12/2005</v>
      </c>
      <c r="B2171" s="279" t="s">
        <v>2294</v>
      </c>
      <c r="C2171" s="294">
        <v>316</v>
      </c>
      <c r="D2171" s="279">
        <f t="shared" si="87"/>
        <v>6</v>
      </c>
      <c r="E2171" s="279">
        <f t="shared" si="88"/>
        <v>12</v>
      </c>
      <c r="F2171" s="281" t="str">
        <f t="shared" si="92"/>
        <v/>
      </c>
      <c r="G2171" s="282"/>
      <c r="H2171" s="280"/>
      <c r="I2171" s="280"/>
      <c r="J2171" s="280"/>
    </row>
    <row r="2172" spans="1:10" ht="14.4" x14ac:dyDescent="0.3">
      <c r="A2172" s="290" t="str">
        <f t="shared" si="91"/>
        <v>12/2005</v>
      </c>
      <c r="B2172" s="279" t="s">
        <v>2295</v>
      </c>
      <c r="C2172" s="294">
        <v>317</v>
      </c>
      <c r="D2172" s="279">
        <f t="shared" si="87"/>
        <v>7</v>
      </c>
      <c r="E2172" s="279">
        <f t="shared" si="88"/>
        <v>12</v>
      </c>
      <c r="F2172" s="281" t="str">
        <f t="shared" si="92"/>
        <v/>
      </c>
      <c r="G2172" s="282"/>
      <c r="H2172" s="280"/>
      <c r="I2172" s="280"/>
      <c r="J2172" s="280"/>
    </row>
    <row r="2173" spans="1:10" ht="14.4" x14ac:dyDescent="0.3">
      <c r="A2173" s="290" t="str">
        <f t="shared" si="91"/>
        <v>12/2005</v>
      </c>
      <c r="B2173" s="279" t="s">
        <v>2296</v>
      </c>
      <c r="C2173" s="294">
        <v>324</v>
      </c>
      <c r="D2173" s="279">
        <f t="shared" si="87"/>
        <v>8</v>
      </c>
      <c r="E2173" s="279">
        <f t="shared" si="88"/>
        <v>12</v>
      </c>
      <c r="F2173" s="281" t="str">
        <f t="shared" si="92"/>
        <v/>
      </c>
      <c r="G2173" s="282"/>
      <c r="H2173" s="280"/>
      <c r="I2173" s="280"/>
      <c r="J2173" s="280"/>
    </row>
    <row r="2174" spans="1:10" ht="14.4" x14ac:dyDescent="0.3">
      <c r="A2174" s="290" t="str">
        <f t="shared" si="91"/>
        <v>12/2005</v>
      </c>
      <c r="B2174" s="279" t="s">
        <v>2297</v>
      </c>
      <c r="C2174" s="294">
        <v>317</v>
      </c>
      <c r="D2174" s="279">
        <f t="shared" si="87"/>
        <v>9</v>
      </c>
      <c r="E2174" s="279">
        <f t="shared" si="88"/>
        <v>12</v>
      </c>
      <c r="F2174" s="281" t="str">
        <f t="shared" si="92"/>
        <v/>
      </c>
      <c r="G2174" s="282"/>
      <c r="H2174" s="280"/>
      <c r="I2174" s="280"/>
      <c r="J2174" s="280"/>
    </row>
    <row r="2175" spans="1:10" ht="14.4" x14ac:dyDescent="0.3">
      <c r="A2175" s="290" t="str">
        <f t="shared" si="91"/>
        <v>12/2005</v>
      </c>
      <c r="B2175" s="279" t="s">
        <v>2298</v>
      </c>
      <c r="C2175" s="294"/>
      <c r="D2175" s="279">
        <f t="shared" si="87"/>
        <v>10</v>
      </c>
      <c r="E2175" s="279">
        <f t="shared" si="88"/>
        <v>12</v>
      </c>
      <c r="F2175" s="281" t="str">
        <f t="shared" si="92"/>
        <v/>
      </c>
      <c r="G2175" s="282"/>
      <c r="H2175" s="280"/>
      <c r="I2175" s="280"/>
      <c r="J2175" s="280"/>
    </row>
    <row r="2176" spans="1:10" ht="14.4" x14ac:dyDescent="0.3">
      <c r="A2176" s="290" t="str">
        <f t="shared" si="91"/>
        <v>12/2005</v>
      </c>
      <c r="B2176" s="279" t="s">
        <v>2299</v>
      </c>
      <c r="C2176" s="294"/>
      <c r="D2176" s="279">
        <f t="shared" si="87"/>
        <v>11</v>
      </c>
      <c r="E2176" s="279">
        <f t="shared" si="88"/>
        <v>12</v>
      </c>
      <c r="F2176" s="281" t="str">
        <f t="shared" si="92"/>
        <v/>
      </c>
      <c r="G2176" s="282"/>
      <c r="H2176" s="280"/>
      <c r="I2176" s="280"/>
      <c r="J2176" s="280"/>
    </row>
    <row r="2177" spans="1:10" ht="14.4" x14ac:dyDescent="0.3">
      <c r="A2177" s="290" t="str">
        <f t="shared" si="91"/>
        <v>12/2005</v>
      </c>
      <c r="B2177" s="279" t="s">
        <v>2300</v>
      </c>
      <c r="C2177" s="294">
        <v>316</v>
      </c>
      <c r="D2177" s="279">
        <f t="shared" si="87"/>
        <v>12</v>
      </c>
      <c r="E2177" s="279">
        <f t="shared" si="88"/>
        <v>12</v>
      </c>
      <c r="F2177" s="281" t="str">
        <f t="shared" si="92"/>
        <v/>
      </c>
      <c r="G2177" s="282"/>
      <c r="H2177" s="280"/>
      <c r="I2177" s="280"/>
      <c r="J2177" s="280"/>
    </row>
    <row r="2178" spans="1:10" ht="14.4" x14ac:dyDescent="0.3">
      <c r="A2178" s="290" t="str">
        <f t="shared" si="91"/>
        <v>12/2005</v>
      </c>
      <c r="B2178" s="279" t="s">
        <v>2301</v>
      </c>
      <c r="C2178" s="294">
        <v>311</v>
      </c>
      <c r="D2178" s="279">
        <f t="shared" si="87"/>
        <v>13</v>
      </c>
      <c r="E2178" s="279">
        <f t="shared" si="88"/>
        <v>12</v>
      </c>
      <c r="F2178" s="281" t="str">
        <f t="shared" si="92"/>
        <v/>
      </c>
      <c r="G2178" s="282"/>
      <c r="H2178" s="280"/>
      <c r="I2178" s="280"/>
      <c r="J2178" s="280"/>
    </row>
    <row r="2179" spans="1:10" ht="14.4" x14ac:dyDescent="0.3">
      <c r="A2179" s="290" t="str">
        <f t="shared" si="91"/>
        <v>12/2005</v>
      </c>
      <c r="B2179" s="279" t="s">
        <v>2302</v>
      </c>
      <c r="C2179" s="294">
        <v>311</v>
      </c>
      <c r="D2179" s="279">
        <f t="shared" si="87"/>
        <v>14</v>
      </c>
      <c r="E2179" s="279">
        <f t="shared" si="88"/>
        <v>12</v>
      </c>
      <c r="F2179" s="281" t="str">
        <f t="shared" si="92"/>
        <v/>
      </c>
      <c r="G2179" s="282"/>
      <c r="H2179" s="280"/>
      <c r="I2179" s="280"/>
      <c r="J2179" s="280"/>
    </row>
    <row r="2180" spans="1:10" ht="14.4" x14ac:dyDescent="0.3">
      <c r="A2180" s="290" t="str">
        <f t="shared" si="91"/>
        <v>12/2005</v>
      </c>
      <c r="B2180" s="279" t="s">
        <v>2303</v>
      </c>
      <c r="C2180" s="294">
        <v>313</v>
      </c>
      <c r="D2180" s="279">
        <f t="shared" si="87"/>
        <v>15</v>
      </c>
      <c r="E2180" s="279">
        <f t="shared" si="88"/>
        <v>12</v>
      </c>
      <c r="F2180" s="281" t="str">
        <f t="shared" si="92"/>
        <v/>
      </c>
      <c r="G2180" s="282"/>
      <c r="H2180" s="280"/>
      <c r="I2180" s="280"/>
      <c r="J2180" s="280"/>
    </row>
    <row r="2181" spans="1:10" ht="14.4" x14ac:dyDescent="0.3">
      <c r="A2181" s="290" t="str">
        <f t="shared" si="91"/>
        <v>12/2005</v>
      </c>
      <c r="B2181" s="279" t="s">
        <v>2304</v>
      </c>
      <c r="C2181" s="294">
        <v>317</v>
      </c>
      <c r="D2181" s="279">
        <f t="shared" si="87"/>
        <v>16</v>
      </c>
      <c r="E2181" s="279">
        <f t="shared" si="88"/>
        <v>12</v>
      </c>
      <c r="F2181" s="281" t="str">
        <f t="shared" si="92"/>
        <v/>
      </c>
      <c r="G2181" s="282"/>
      <c r="H2181" s="280"/>
      <c r="I2181" s="280"/>
      <c r="J2181" s="280"/>
    </row>
    <row r="2182" spans="1:10" ht="14.4" x14ac:dyDescent="0.3">
      <c r="A2182" s="290" t="str">
        <f t="shared" ref="A2182:A2245" si="93">CONCATENATE(MONTH(B2182),"/",YEAR(B2182))</f>
        <v>12/2005</v>
      </c>
      <c r="B2182" s="279" t="s">
        <v>2305</v>
      </c>
      <c r="C2182" s="294"/>
      <c r="D2182" s="279">
        <f t="shared" si="87"/>
        <v>17</v>
      </c>
      <c r="E2182" s="279">
        <f t="shared" si="88"/>
        <v>12</v>
      </c>
      <c r="F2182" s="281" t="str">
        <f t="shared" si="92"/>
        <v/>
      </c>
      <c r="G2182" s="282"/>
      <c r="H2182" s="280"/>
      <c r="I2182" s="280"/>
      <c r="J2182" s="280"/>
    </row>
    <row r="2183" spans="1:10" ht="14.4" x14ac:dyDescent="0.3">
      <c r="A2183" s="290" t="str">
        <f t="shared" si="93"/>
        <v>12/2005</v>
      </c>
      <c r="B2183" s="279" t="s">
        <v>2306</v>
      </c>
      <c r="C2183" s="294"/>
      <c r="D2183" s="279">
        <f t="shared" si="87"/>
        <v>18</v>
      </c>
      <c r="E2183" s="279">
        <f t="shared" si="88"/>
        <v>12</v>
      </c>
      <c r="F2183" s="281" t="str">
        <f t="shared" si="92"/>
        <v/>
      </c>
      <c r="G2183" s="282"/>
      <c r="H2183" s="280"/>
      <c r="I2183" s="280"/>
      <c r="J2183" s="280"/>
    </row>
    <row r="2184" spans="1:10" ht="14.4" x14ac:dyDescent="0.3">
      <c r="A2184" s="290" t="str">
        <f t="shared" si="93"/>
        <v>12/2005</v>
      </c>
      <c r="B2184" s="279" t="s">
        <v>2307</v>
      </c>
      <c r="C2184" s="294">
        <v>317</v>
      </c>
      <c r="D2184" s="279">
        <f t="shared" si="87"/>
        <v>19</v>
      </c>
      <c r="E2184" s="279">
        <f t="shared" si="88"/>
        <v>12</v>
      </c>
      <c r="F2184" s="281" t="str">
        <f t="shared" si="92"/>
        <v/>
      </c>
      <c r="G2184" s="282"/>
      <c r="H2184" s="280"/>
      <c r="I2184" s="280"/>
      <c r="J2184" s="280"/>
    </row>
    <row r="2185" spans="1:10" ht="14.4" x14ac:dyDescent="0.3">
      <c r="A2185" s="290" t="str">
        <f t="shared" si="93"/>
        <v>12/2005</v>
      </c>
      <c r="B2185" s="279" t="s">
        <v>2308</v>
      </c>
      <c r="C2185" s="294">
        <v>314</v>
      </c>
      <c r="D2185" s="279">
        <f t="shared" si="87"/>
        <v>20</v>
      </c>
      <c r="E2185" s="279">
        <f t="shared" si="88"/>
        <v>12</v>
      </c>
      <c r="F2185" s="281" t="str">
        <f t="shared" si="92"/>
        <v/>
      </c>
      <c r="G2185" s="282"/>
      <c r="H2185" s="280"/>
      <c r="I2185" s="280"/>
      <c r="J2185" s="280"/>
    </row>
    <row r="2186" spans="1:10" ht="14.4" x14ac:dyDescent="0.3">
      <c r="A2186" s="290" t="str">
        <f t="shared" si="93"/>
        <v>12/2005</v>
      </c>
      <c r="B2186" s="279" t="s">
        <v>2309</v>
      </c>
      <c r="C2186" s="294">
        <v>306</v>
      </c>
      <c r="D2186" s="279">
        <f t="shared" si="87"/>
        <v>21</v>
      </c>
      <c r="E2186" s="279">
        <f t="shared" si="88"/>
        <v>12</v>
      </c>
      <c r="F2186" s="281" t="str">
        <f t="shared" si="92"/>
        <v/>
      </c>
      <c r="G2186" s="282"/>
      <c r="H2186" s="280"/>
      <c r="I2186" s="280"/>
      <c r="J2186" s="280"/>
    </row>
    <row r="2187" spans="1:10" ht="14.4" x14ac:dyDescent="0.3">
      <c r="A2187" s="290" t="str">
        <f t="shared" si="93"/>
        <v>12/2005</v>
      </c>
      <c r="B2187" s="279" t="s">
        <v>2310</v>
      </c>
      <c r="C2187" s="294">
        <v>303</v>
      </c>
      <c r="D2187" s="279">
        <f t="shared" si="87"/>
        <v>22</v>
      </c>
      <c r="E2187" s="279">
        <f t="shared" si="88"/>
        <v>12</v>
      </c>
      <c r="F2187" s="281" t="str">
        <f t="shared" si="92"/>
        <v/>
      </c>
      <c r="G2187" s="282"/>
      <c r="H2187" s="280"/>
      <c r="I2187" s="280"/>
      <c r="J2187" s="280"/>
    </row>
    <row r="2188" spans="1:10" ht="14.4" x14ac:dyDescent="0.3">
      <c r="A2188" s="290" t="str">
        <f t="shared" si="93"/>
        <v>12/2005</v>
      </c>
      <c r="B2188" s="279" t="s">
        <v>2311</v>
      </c>
      <c r="C2188" s="294">
        <v>306</v>
      </c>
      <c r="D2188" s="279">
        <f t="shared" si="87"/>
        <v>23</v>
      </c>
      <c r="E2188" s="279">
        <f t="shared" si="88"/>
        <v>12</v>
      </c>
      <c r="F2188" s="281" t="str">
        <f t="shared" si="92"/>
        <v/>
      </c>
      <c r="G2188" s="282"/>
      <c r="H2188" s="280"/>
      <c r="I2188" s="280"/>
      <c r="J2188" s="280"/>
    </row>
    <row r="2189" spans="1:10" ht="14.4" x14ac:dyDescent="0.3">
      <c r="A2189" s="290" t="str">
        <f t="shared" si="93"/>
        <v>12/2005</v>
      </c>
      <c r="B2189" s="279" t="s">
        <v>2312</v>
      </c>
      <c r="C2189" s="294"/>
      <c r="D2189" s="279">
        <f t="shared" si="87"/>
        <v>24</v>
      </c>
      <c r="E2189" s="279">
        <f t="shared" si="88"/>
        <v>12</v>
      </c>
      <c r="F2189" s="281" t="str">
        <f t="shared" ref="F2189:F2252" si="94">IF(D2189=(D2190-1),"",IF(AND(C2189="",C2188="",C2187=""),C2186/10000,(IF(AND(C2189="",C2188=""),C2187/10000,IF(C2189="",C2188/10000,C2189/10000)))))</f>
        <v/>
      </c>
      <c r="G2189" s="282"/>
      <c r="H2189" s="280"/>
      <c r="I2189" s="280"/>
      <c r="J2189" s="280"/>
    </row>
    <row r="2190" spans="1:10" ht="14.4" x14ac:dyDescent="0.3">
      <c r="A2190" s="290" t="str">
        <f t="shared" si="93"/>
        <v>12/2005</v>
      </c>
      <c r="B2190" s="279" t="s">
        <v>2313</v>
      </c>
      <c r="C2190" s="294"/>
      <c r="D2190" s="279">
        <f t="shared" si="87"/>
        <v>25</v>
      </c>
      <c r="E2190" s="279">
        <f t="shared" si="88"/>
        <v>12</v>
      </c>
      <c r="F2190" s="281" t="str">
        <f t="shared" si="94"/>
        <v/>
      </c>
      <c r="G2190" s="282"/>
      <c r="H2190" s="280"/>
      <c r="I2190" s="280"/>
      <c r="J2190" s="280"/>
    </row>
    <row r="2191" spans="1:10" ht="14.4" x14ac:dyDescent="0.3">
      <c r="A2191" s="290" t="str">
        <f t="shared" si="93"/>
        <v>12/2005</v>
      </c>
      <c r="B2191" s="279" t="s">
        <v>2314</v>
      </c>
      <c r="C2191" s="294"/>
      <c r="D2191" s="279">
        <f t="shared" si="87"/>
        <v>26</v>
      </c>
      <c r="E2191" s="279">
        <f t="shared" si="88"/>
        <v>12</v>
      </c>
      <c r="F2191" s="281" t="str">
        <f t="shared" si="94"/>
        <v/>
      </c>
      <c r="G2191" s="282"/>
      <c r="H2191" s="280"/>
      <c r="I2191" s="280"/>
      <c r="J2191" s="280"/>
    </row>
    <row r="2192" spans="1:10" ht="14.4" x14ac:dyDescent="0.3">
      <c r="A2192" s="290" t="str">
        <f t="shared" si="93"/>
        <v>12/2005</v>
      </c>
      <c r="B2192" s="279" t="s">
        <v>2315</v>
      </c>
      <c r="C2192" s="294">
        <v>304</v>
      </c>
      <c r="D2192" s="279">
        <f t="shared" si="87"/>
        <v>27</v>
      </c>
      <c r="E2192" s="279">
        <f t="shared" si="88"/>
        <v>12</v>
      </c>
      <c r="F2192" s="281" t="str">
        <f t="shared" si="94"/>
        <v/>
      </c>
      <c r="G2192" s="282"/>
      <c r="H2192" s="280"/>
      <c r="I2192" s="280"/>
      <c r="J2192" s="280"/>
    </row>
    <row r="2193" spans="1:10" ht="14.4" x14ac:dyDescent="0.3">
      <c r="A2193" s="290" t="str">
        <f t="shared" si="93"/>
        <v>12/2005</v>
      </c>
      <c r="B2193" s="279" t="s">
        <v>2316</v>
      </c>
      <c r="C2193" s="294">
        <v>307</v>
      </c>
      <c r="D2193" s="279">
        <f t="shared" si="87"/>
        <v>28</v>
      </c>
      <c r="E2193" s="279">
        <f t="shared" si="88"/>
        <v>12</v>
      </c>
      <c r="F2193" s="281" t="str">
        <f t="shared" si="94"/>
        <v/>
      </c>
      <c r="G2193" s="282"/>
      <c r="H2193" s="280"/>
      <c r="I2193" s="280"/>
      <c r="J2193" s="280"/>
    </row>
    <row r="2194" spans="1:10" ht="14.4" x14ac:dyDescent="0.3">
      <c r="A2194" s="290" t="str">
        <f t="shared" si="93"/>
        <v>12/2005</v>
      </c>
      <c r="B2194" s="279" t="s">
        <v>2317</v>
      </c>
      <c r="C2194" s="294">
        <v>306</v>
      </c>
      <c r="D2194" s="279">
        <f t="shared" si="87"/>
        <v>29</v>
      </c>
      <c r="E2194" s="279">
        <f t="shared" si="88"/>
        <v>12</v>
      </c>
      <c r="F2194" s="281" t="str">
        <f t="shared" si="94"/>
        <v/>
      </c>
      <c r="G2194" s="282"/>
      <c r="H2194" s="280"/>
      <c r="I2194" s="280"/>
      <c r="J2194" s="280"/>
    </row>
    <row r="2195" spans="1:10" ht="14.4" x14ac:dyDescent="0.3">
      <c r="A2195" s="290" t="str">
        <f t="shared" si="93"/>
        <v>12/2005</v>
      </c>
      <c r="B2195" s="279" t="s">
        <v>2318</v>
      </c>
      <c r="C2195" s="294">
        <v>311</v>
      </c>
      <c r="D2195" s="279">
        <f t="shared" si="87"/>
        <v>30</v>
      </c>
      <c r="E2195" s="279">
        <f t="shared" si="88"/>
        <v>12</v>
      </c>
      <c r="F2195" s="281" t="str">
        <f t="shared" si="94"/>
        <v/>
      </c>
      <c r="G2195" s="282"/>
      <c r="H2195" s="280"/>
      <c r="I2195" s="280"/>
      <c r="J2195" s="280"/>
    </row>
    <row r="2196" spans="1:10" ht="14.4" x14ac:dyDescent="0.3">
      <c r="A2196" s="290" t="str">
        <f t="shared" si="93"/>
        <v>12/2005</v>
      </c>
      <c r="B2196" s="279" t="s">
        <v>2319</v>
      </c>
      <c r="C2196" s="294"/>
      <c r="D2196" s="279">
        <f t="shared" si="87"/>
        <v>31</v>
      </c>
      <c r="E2196" s="279">
        <f t="shared" si="88"/>
        <v>12</v>
      </c>
      <c r="F2196" s="281">
        <f t="shared" si="94"/>
        <v>3.1099999999999999E-2</v>
      </c>
      <c r="G2196" s="282"/>
      <c r="H2196" s="280"/>
      <c r="I2196" s="280"/>
      <c r="J2196" s="280"/>
    </row>
    <row r="2197" spans="1:10" ht="14.4" x14ac:dyDescent="0.3">
      <c r="A2197" s="290" t="str">
        <f t="shared" si="93"/>
        <v>1/2006</v>
      </c>
      <c r="B2197" s="279" t="s">
        <v>2320</v>
      </c>
      <c r="C2197" s="294"/>
      <c r="D2197" s="279">
        <f t="shared" si="87"/>
        <v>1</v>
      </c>
      <c r="E2197" s="279">
        <f t="shared" si="88"/>
        <v>1</v>
      </c>
      <c r="F2197" s="281" t="str">
        <f t="shared" si="94"/>
        <v/>
      </c>
      <c r="G2197" s="282"/>
      <c r="H2197" s="280"/>
      <c r="I2197" s="280"/>
      <c r="J2197" s="280"/>
    </row>
    <row r="2198" spans="1:10" ht="14.4" x14ac:dyDescent="0.3">
      <c r="A2198" s="290" t="str">
        <f t="shared" si="93"/>
        <v>1/2006</v>
      </c>
      <c r="B2198" s="279" t="s">
        <v>2321</v>
      </c>
      <c r="C2198" s="294"/>
      <c r="D2198" s="279">
        <f t="shared" si="87"/>
        <v>2</v>
      </c>
      <c r="E2198" s="279">
        <f t="shared" si="88"/>
        <v>1</v>
      </c>
      <c r="F2198" s="281" t="str">
        <f t="shared" si="94"/>
        <v/>
      </c>
      <c r="G2198" s="282"/>
      <c r="H2198" s="280"/>
      <c r="I2198" s="280"/>
      <c r="J2198" s="280"/>
    </row>
    <row r="2199" spans="1:10" ht="14.4" x14ac:dyDescent="0.3">
      <c r="A2199" s="290" t="str">
        <f t="shared" si="93"/>
        <v>1/2006</v>
      </c>
      <c r="B2199" s="279" t="s">
        <v>2322</v>
      </c>
      <c r="C2199" s="294">
        <v>302</v>
      </c>
      <c r="D2199" s="279">
        <f t="shared" si="87"/>
        <v>3</v>
      </c>
      <c r="E2199" s="279">
        <f t="shared" si="88"/>
        <v>1</v>
      </c>
      <c r="F2199" s="281" t="str">
        <f t="shared" si="94"/>
        <v/>
      </c>
      <c r="G2199" s="282"/>
      <c r="H2199" s="280"/>
      <c r="I2199" s="280"/>
      <c r="J2199" s="280"/>
    </row>
    <row r="2200" spans="1:10" ht="14.4" x14ac:dyDescent="0.3">
      <c r="A2200" s="290" t="str">
        <f t="shared" si="93"/>
        <v>1/2006</v>
      </c>
      <c r="B2200" s="279" t="s">
        <v>2323</v>
      </c>
      <c r="C2200" s="294">
        <v>294</v>
      </c>
      <c r="D2200" s="279">
        <f t="shared" si="87"/>
        <v>4</v>
      </c>
      <c r="E2200" s="279">
        <f t="shared" si="88"/>
        <v>1</v>
      </c>
      <c r="F2200" s="281" t="str">
        <f t="shared" si="94"/>
        <v/>
      </c>
      <c r="G2200" s="282"/>
      <c r="H2200" s="280"/>
      <c r="I2200" s="280"/>
      <c r="J2200" s="280"/>
    </row>
    <row r="2201" spans="1:10" ht="14.4" x14ac:dyDescent="0.3">
      <c r="A2201" s="290" t="str">
        <f t="shared" si="93"/>
        <v>1/2006</v>
      </c>
      <c r="B2201" s="279" t="s">
        <v>2324</v>
      </c>
      <c r="C2201" s="294">
        <v>296</v>
      </c>
      <c r="D2201" s="279">
        <f t="shared" si="87"/>
        <v>5</v>
      </c>
      <c r="E2201" s="279">
        <f t="shared" si="88"/>
        <v>1</v>
      </c>
      <c r="F2201" s="281" t="str">
        <f t="shared" si="94"/>
        <v/>
      </c>
      <c r="G2201" s="282"/>
      <c r="H2201" s="280"/>
      <c r="I2201" s="280"/>
      <c r="J2201" s="280"/>
    </row>
    <row r="2202" spans="1:10" ht="14.4" x14ac:dyDescent="0.3">
      <c r="A2202" s="290" t="str">
        <f t="shared" si="93"/>
        <v>1/2006</v>
      </c>
      <c r="B2202" s="279" t="s">
        <v>2325</v>
      </c>
      <c r="C2202" s="294">
        <v>285</v>
      </c>
      <c r="D2202" s="279">
        <f t="shared" si="87"/>
        <v>6</v>
      </c>
      <c r="E2202" s="279">
        <f t="shared" si="88"/>
        <v>1</v>
      </c>
      <c r="F2202" s="281" t="str">
        <f t="shared" si="94"/>
        <v/>
      </c>
      <c r="G2202" s="282"/>
      <c r="H2202" s="280"/>
      <c r="I2202" s="280"/>
      <c r="J2202" s="280"/>
    </row>
    <row r="2203" spans="1:10" ht="14.4" x14ac:dyDescent="0.3">
      <c r="A2203" s="290" t="str">
        <f t="shared" si="93"/>
        <v>1/2006</v>
      </c>
      <c r="B2203" s="279" t="s">
        <v>2326</v>
      </c>
      <c r="C2203" s="294"/>
      <c r="D2203" s="279">
        <f t="shared" si="87"/>
        <v>7</v>
      </c>
      <c r="E2203" s="279">
        <f t="shared" si="88"/>
        <v>1</v>
      </c>
      <c r="F2203" s="281" t="str">
        <f t="shared" si="94"/>
        <v/>
      </c>
      <c r="G2203" s="282"/>
      <c r="H2203" s="280"/>
      <c r="I2203" s="280"/>
      <c r="J2203" s="280"/>
    </row>
    <row r="2204" spans="1:10" ht="14.4" x14ac:dyDescent="0.3">
      <c r="A2204" s="290" t="str">
        <f t="shared" si="93"/>
        <v>1/2006</v>
      </c>
      <c r="B2204" s="279" t="s">
        <v>2327</v>
      </c>
      <c r="C2204" s="294"/>
      <c r="D2204" s="279">
        <f t="shared" si="87"/>
        <v>8</v>
      </c>
      <c r="E2204" s="279">
        <f t="shared" si="88"/>
        <v>1</v>
      </c>
      <c r="F2204" s="281" t="str">
        <f t="shared" si="94"/>
        <v/>
      </c>
      <c r="G2204" s="282"/>
      <c r="H2204" s="280"/>
      <c r="I2204" s="280"/>
      <c r="J2204" s="280"/>
    </row>
    <row r="2205" spans="1:10" ht="14.4" x14ac:dyDescent="0.3">
      <c r="A2205" s="290" t="str">
        <f t="shared" si="93"/>
        <v>1/2006</v>
      </c>
      <c r="B2205" s="279" t="s">
        <v>2328</v>
      </c>
      <c r="C2205" s="294">
        <v>283</v>
      </c>
      <c r="D2205" s="279">
        <f t="shared" si="87"/>
        <v>9</v>
      </c>
      <c r="E2205" s="279">
        <f t="shared" si="88"/>
        <v>1</v>
      </c>
      <c r="F2205" s="281" t="str">
        <f t="shared" si="94"/>
        <v/>
      </c>
      <c r="G2205" s="282"/>
      <c r="H2205" s="280"/>
      <c r="I2205" s="280"/>
      <c r="J2205" s="280"/>
    </row>
    <row r="2206" spans="1:10" ht="14.4" x14ac:dyDescent="0.3">
      <c r="A2206" s="290" t="str">
        <f t="shared" si="93"/>
        <v>1/2006</v>
      </c>
      <c r="B2206" s="279" t="s">
        <v>2329</v>
      </c>
      <c r="C2206" s="294">
        <v>285</v>
      </c>
      <c r="D2206" s="279">
        <f t="shared" si="87"/>
        <v>10</v>
      </c>
      <c r="E2206" s="279">
        <f t="shared" si="88"/>
        <v>1</v>
      </c>
      <c r="F2206" s="281" t="str">
        <f t="shared" si="94"/>
        <v/>
      </c>
      <c r="G2206" s="282"/>
      <c r="H2206" s="280"/>
      <c r="I2206" s="280"/>
      <c r="J2206" s="280"/>
    </row>
    <row r="2207" spans="1:10" ht="14.4" x14ac:dyDescent="0.3">
      <c r="A2207" s="290" t="str">
        <f t="shared" si="93"/>
        <v>1/2006</v>
      </c>
      <c r="B2207" s="279" t="s">
        <v>2330</v>
      </c>
      <c r="C2207" s="294">
        <v>279</v>
      </c>
      <c r="D2207" s="279">
        <f t="shared" si="87"/>
        <v>11</v>
      </c>
      <c r="E2207" s="279">
        <f t="shared" si="88"/>
        <v>1</v>
      </c>
      <c r="F2207" s="281" t="str">
        <f t="shared" si="94"/>
        <v/>
      </c>
      <c r="G2207" s="282"/>
      <c r="H2207" s="280"/>
      <c r="I2207" s="280"/>
      <c r="J2207" s="280"/>
    </row>
    <row r="2208" spans="1:10" ht="14.4" x14ac:dyDescent="0.3">
      <c r="A2208" s="290" t="str">
        <f t="shared" si="93"/>
        <v>1/2006</v>
      </c>
      <c r="B2208" s="279" t="s">
        <v>2331</v>
      </c>
      <c r="C2208" s="294">
        <v>289</v>
      </c>
      <c r="D2208" s="279">
        <f t="shared" si="87"/>
        <v>12</v>
      </c>
      <c r="E2208" s="279">
        <f t="shared" si="88"/>
        <v>1</v>
      </c>
      <c r="F2208" s="281" t="str">
        <f t="shared" si="94"/>
        <v/>
      </c>
      <c r="G2208" s="282"/>
      <c r="H2208" s="280"/>
      <c r="I2208" s="280"/>
      <c r="J2208" s="280"/>
    </row>
    <row r="2209" spans="1:10" ht="14.4" x14ac:dyDescent="0.3">
      <c r="A2209" s="290" t="str">
        <f t="shared" si="93"/>
        <v>1/2006</v>
      </c>
      <c r="B2209" s="279" t="s">
        <v>2332</v>
      </c>
      <c r="C2209" s="294">
        <v>289</v>
      </c>
      <c r="D2209" s="279">
        <f t="shared" si="87"/>
        <v>13</v>
      </c>
      <c r="E2209" s="279">
        <f t="shared" si="88"/>
        <v>1</v>
      </c>
      <c r="F2209" s="281" t="str">
        <f t="shared" si="94"/>
        <v/>
      </c>
      <c r="G2209" s="282"/>
      <c r="H2209" s="280"/>
      <c r="I2209" s="280"/>
      <c r="J2209" s="280"/>
    </row>
    <row r="2210" spans="1:10" ht="14.4" x14ac:dyDescent="0.3">
      <c r="A2210" s="290" t="str">
        <f t="shared" si="93"/>
        <v>1/2006</v>
      </c>
      <c r="B2210" s="279" t="s">
        <v>2333</v>
      </c>
      <c r="C2210" s="294"/>
      <c r="D2210" s="279">
        <f t="shared" si="87"/>
        <v>14</v>
      </c>
      <c r="E2210" s="279">
        <f t="shared" si="88"/>
        <v>1</v>
      </c>
      <c r="F2210" s="281" t="str">
        <f t="shared" si="94"/>
        <v/>
      </c>
      <c r="G2210" s="282"/>
      <c r="H2210" s="280"/>
      <c r="I2210" s="280"/>
      <c r="J2210" s="280"/>
    </row>
    <row r="2211" spans="1:10" ht="14.4" x14ac:dyDescent="0.3">
      <c r="A2211" s="290" t="str">
        <f t="shared" si="93"/>
        <v>1/2006</v>
      </c>
      <c r="B2211" s="279" t="s">
        <v>2334</v>
      </c>
      <c r="C2211" s="294"/>
      <c r="D2211" s="279">
        <f t="shared" si="87"/>
        <v>15</v>
      </c>
      <c r="E2211" s="279">
        <f t="shared" si="88"/>
        <v>1</v>
      </c>
      <c r="F2211" s="281" t="str">
        <f t="shared" si="94"/>
        <v/>
      </c>
      <c r="G2211" s="282"/>
      <c r="H2211" s="280"/>
      <c r="I2211" s="280"/>
      <c r="J2211" s="280"/>
    </row>
    <row r="2212" spans="1:10" ht="14.4" x14ac:dyDescent="0.3">
      <c r="A2212" s="290" t="str">
        <f t="shared" si="93"/>
        <v>1/2006</v>
      </c>
      <c r="B2212" s="279" t="s">
        <v>2335</v>
      </c>
      <c r="C2212" s="294"/>
      <c r="D2212" s="279">
        <f t="shared" si="87"/>
        <v>16</v>
      </c>
      <c r="E2212" s="279">
        <f t="shared" si="88"/>
        <v>1</v>
      </c>
      <c r="F2212" s="281" t="str">
        <f t="shared" si="94"/>
        <v/>
      </c>
      <c r="G2212" s="282"/>
      <c r="H2212" s="280"/>
      <c r="I2212" s="280"/>
      <c r="J2212" s="280"/>
    </row>
    <row r="2213" spans="1:10" ht="14.4" x14ac:dyDescent="0.3">
      <c r="A2213" s="290" t="str">
        <f t="shared" si="93"/>
        <v>1/2006</v>
      </c>
      <c r="B2213" s="279" t="s">
        <v>2336</v>
      </c>
      <c r="C2213" s="294">
        <v>292</v>
      </c>
      <c r="D2213" s="279">
        <f t="shared" si="87"/>
        <v>17</v>
      </c>
      <c r="E2213" s="279">
        <f t="shared" si="88"/>
        <v>1</v>
      </c>
      <c r="F2213" s="281" t="str">
        <f t="shared" si="94"/>
        <v/>
      </c>
      <c r="G2213" s="282"/>
      <c r="H2213" s="280"/>
      <c r="I2213" s="280"/>
      <c r="J2213" s="280"/>
    </row>
    <row r="2214" spans="1:10" ht="14.4" x14ac:dyDescent="0.3">
      <c r="A2214" s="290" t="str">
        <f t="shared" si="93"/>
        <v>1/2006</v>
      </c>
      <c r="B2214" s="279" t="s">
        <v>2337</v>
      </c>
      <c r="C2214" s="294">
        <v>291</v>
      </c>
      <c r="D2214" s="279">
        <f t="shared" si="87"/>
        <v>18</v>
      </c>
      <c r="E2214" s="279">
        <f t="shared" si="88"/>
        <v>1</v>
      </c>
      <c r="F2214" s="281" t="str">
        <f t="shared" si="94"/>
        <v/>
      </c>
      <c r="G2214" s="282"/>
      <c r="H2214" s="280"/>
      <c r="I2214" s="280"/>
      <c r="J2214" s="280"/>
    </row>
    <row r="2215" spans="1:10" ht="14.4" x14ac:dyDescent="0.3">
      <c r="A2215" s="290" t="str">
        <f t="shared" si="93"/>
        <v>1/2006</v>
      </c>
      <c r="B2215" s="279" t="s">
        <v>2338</v>
      </c>
      <c r="C2215" s="294">
        <v>282</v>
      </c>
      <c r="D2215" s="279">
        <f t="shared" si="87"/>
        <v>19</v>
      </c>
      <c r="E2215" s="279">
        <f t="shared" si="88"/>
        <v>1</v>
      </c>
      <c r="F2215" s="281" t="str">
        <f t="shared" si="94"/>
        <v/>
      </c>
      <c r="G2215" s="282"/>
      <c r="H2215" s="280"/>
      <c r="I2215" s="280"/>
      <c r="J2215" s="280"/>
    </row>
    <row r="2216" spans="1:10" ht="14.4" x14ac:dyDescent="0.3">
      <c r="A2216" s="290" t="str">
        <f t="shared" si="93"/>
        <v>1/2006</v>
      </c>
      <c r="B2216" s="279" t="s">
        <v>2339</v>
      </c>
      <c r="C2216" s="294">
        <v>279</v>
      </c>
      <c r="D2216" s="279">
        <f t="shared" si="87"/>
        <v>20</v>
      </c>
      <c r="E2216" s="279">
        <f t="shared" si="88"/>
        <v>1</v>
      </c>
      <c r="F2216" s="281" t="str">
        <f t="shared" si="94"/>
        <v/>
      </c>
      <c r="G2216" s="282"/>
      <c r="H2216" s="280"/>
      <c r="I2216" s="280"/>
      <c r="J2216" s="280"/>
    </row>
    <row r="2217" spans="1:10" ht="14.4" x14ac:dyDescent="0.3">
      <c r="A2217" s="290" t="str">
        <f t="shared" si="93"/>
        <v>1/2006</v>
      </c>
      <c r="B2217" s="279" t="s">
        <v>2340</v>
      </c>
      <c r="C2217" s="294"/>
      <c r="D2217" s="279">
        <f t="shared" si="87"/>
        <v>21</v>
      </c>
      <c r="E2217" s="279">
        <f t="shared" si="88"/>
        <v>1</v>
      </c>
      <c r="F2217" s="281" t="str">
        <f t="shared" si="94"/>
        <v/>
      </c>
      <c r="G2217" s="282"/>
      <c r="H2217" s="280"/>
      <c r="I2217" s="280"/>
      <c r="J2217" s="280"/>
    </row>
    <row r="2218" spans="1:10" ht="14.4" x14ac:dyDescent="0.3">
      <c r="A2218" s="290" t="str">
        <f t="shared" si="93"/>
        <v>1/2006</v>
      </c>
      <c r="B2218" s="279" t="s">
        <v>2341</v>
      </c>
      <c r="C2218" s="294"/>
      <c r="D2218" s="279">
        <f t="shared" si="87"/>
        <v>22</v>
      </c>
      <c r="E2218" s="279">
        <f t="shared" si="88"/>
        <v>1</v>
      </c>
      <c r="F2218" s="281" t="str">
        <f t="shared" si="94"/>
        <v/>
      </c>
      <c r="G2218" s="282"/>
      <c r="H2218" s="280"/>
      <c r="I2218" s="280"/>
      <c r="J2218" s="280"/>
    </row>
    <row r="2219" spans="1:10" ht="14.4" x14ac:dyDescent="0.3">
      <c r="A2219" s="290" t="str">
        <f t="shared" si="93"/>
        <v>1/2006</v>
      </c>
      <c r="B2219" s="279" t="s">
        <v>2342</v>
      </c>
      <c r="C2219" s="294">
        <v>278</v>
      </c>
      <c r="D2219" s="279">
        <f t="shared" si="87"/>
        <v>23</v>
      </c>
      <c r="E2219" s="279">
        <f t="shared" si="88"/>
        <v>1</v>
      </c>
      <c r="F2219" s="281" t="str">
        <f t="shared" si="94"/>
        <v/>
      </c>
      <c r="G2219" s="282"/>
      <c r="H2219" s="280"/>
      <c r="I2219" s="280"/>
      <c r="J2219" s="280"/>
    </row>
    <row r="2220" spans="1:10" ht="14.4" x14ac:dyDescent="0.3">
      <c r="A2220" s="290" t="str">
        <f t="shared" si="93"/>
        <v>1/2006</v>
      </c>
      <c r="B2220" s="279" t="s">
        <v>2343</v>
      </c>
      <c r="C2220" s="294">
        <v>273</v>
      </c>
      <c r="D2220" s="279">
        <f t="shared" si="87"/>
        <v>24</v>
      </c>
      <c r="E2220" s="279">
        <f t="shared" si="88"/>
        <v>1</v>
      </c>
      <c r="F2220" s="281" t="str">
        <f t="shared" si="94"/>
        <v/>
      </c>
      <c r="G2220" s="282"/>
      <c r="H2220" s="280"/>
      <c r="I2220" s="280"/>
      <c r="J2220" s="280"/>
    </row>
    <row r="2221" spans="1:10" ht="14.4" x14ac:dyDescent="0.3">
      <c r="A2221" s="290" t="str">
        <f t="shared" si="93"/>
        <v>1/2006</v>
      </c>
      <c r="B2221" s="279" t="s">
        <v>2344</v>
      </c>
      <c r="C2221" s="294">
        <v>270</v>
      </c>
      <c r="D2221" s="279">
        <f t="shared" si="87"/>
        <v>25</v>
      </c>
      <c r="E2221" s="279">
        <f t="shared" si="88"/>
        <v>1</v>
      </c>
      <c r="F2221" s="281" t="str">
        <f t="shared" si="94"/>
        <v/>
      </c>
      <c r="G2221" s="282"/>
      <c r="H2221" s="280"/>
      <c r="I2221" s="280"/>
      <c r="J2221" s="280"/>
    </row>
    <row r="2222" spans="1:10" ht="14.4" x14ac:dyDescent="0.3">
      <c r="A2222" s="290" t="str">
        <f t="shared" si="93"/>
        <v>1/2006</v>
      </c>
      <c r="B2222" s="279" t="s">
        <v>2345</v>
      </c>
      <c r="C2222" s="294">
        <v>265</v>
      </c>
      <c r="D2222" s="279">
        <f t="shared" si="87"/>
        <v>26</v>
      </c>
      <c r="E2222" s="279">
        <f t="shared" si="88"/>
        <v>1</v>
      </c>
      <c r="F2222" s="281" t="str">
        <f t="shared" si="94"/>
        <v/>
      </c>
      <c r="G2222" s="282"/>
      <c r="H2222" s="280"/>
      <c r="I2222" s="280"/>
      <c r="J2222" s="280"/>
    </row>
    <row r="2223" spans="1:10" ht="14.4" x14ac:dyDescent="0.3">
      <c r="A2223" s="290" t="str">
        <f t="shared" si="93"/>
        <v>1/2006</v>
      </c>
      <c r="B2223" s="279" t="s">
        <v>2346</v>
      </c>
      <c r="C2223" s="294">
        <v>260</v>
      </c>
      <c r="D2223" s="279">
        <f t="shared" si="87"/>
        <v>27</v>
      </c>
      <c r="E2223" s="279">
        <f t="shared" si="88"/>
        <v>1</v>
      </c>
      <c r="F2223" s="281" t="str">
        <f t="shared" si="94"/>
        <v/>
      </c>
      <c r="G2223" s="282"/>
      <c r="H2223" s="280"/>
      <c r="I2223" s="280"/>
      <c r="J2223" s="280"/>
    </row>
    <row r="2224" spans="1:10" ht="14.4" x14ac:dyDescent="0.3">
      <c r="A2224" s="290" t="str">
        <f t="shared" si="93"/>
        <v>1/2006</v>
      </c>
      <c r="B2224" s="279" t="s">
        <v>2347</v>
      </c>
      <c r="C2224" s="294"/>
      <c r="D2224" s="279">
        <f t="shared" si="87"/>
        <v>28</v>
      </c>
      <c r="E2224" s="279">
        <f t="shared" si="88"/>
        <v>1</v>
      </c>
      <c r="F2224" s="281" t="str">
        <f t="shared" si="94"/>
        <v/>
      </c>
      <c r="G2224" s="282"/>
      <c r="H2224" s="280"/>
      <c r="I2224" s="280"/>
      <c r="J2224" s="280"/>
    </row>
    <row r="2225" spans="1:10" ht="14.4" x14ac:dyDescent="0.3">
      <c r="A2225" s="290" t="str">
        <f t="shared" si="93"/>
        <v>1/2006</v>
      </c>
      <c r="B2225" s="279" t="s">
        <v>2348</v>
      </c>
      <c r="C2225" s="294"/>
      <c r="D2225" s="279">
        <f t="shared" si="87"/>
        <v>29</v>
      </c>
      <c r="E2225" s="279">
        <f t="shared" si="88"/>
        <v>1</v>
      </c>
      <c r="F2225" s="281" t="str">
        <f t="shared" si="94"/>
        <v/>
      </c>
      <c r="G2225" s="282"/>
      <c r="H2225" s="280"/>
      <c r="I2225" s="280"/>
      <c r="J2225" s="280"/>
    </row>
    <row r="2226" spans="1:10" ht="14.4" x14ac:dyDescent="0.3">
      <c r="A2226" s="290" t="str">
        <f t="shared" si="93"/>
        <v>1/2006</v>
      </c>
      <c r="B2226" s="279" t="s">
        <v>2349</v>
      </c>
      <c r="C2226" s="294">
        <v>261</v>
      </c>
      <c r="D2226" s="279">
        <f t="shared" si="87"/>
        <v>30</v>
      </c>
      <c r="E2226" s="279">
        <f t="shared" si="88"/>
        <v>1</v>
      </c>
      <c r="F2226" s="281" t="str">
        <f t="shared" si="94"/>
        <v/>
      </c>
      <c r="G2226" s="282"/>
      <c r="H2226" s="280"/>
      <c r="I2226" s="280"/>
      <c r="J2226" s="280"/>
    </row>
    <row r="2227" spans="1:10" ht="14.4" x14ac:dyDescent="0.3">
      <c r="A2227" s="290" t="str">
        <f t="shared" si="93"/>
        <v>1/2006</v>
      </c>
      <c r="B2227" s="279" t="s">
        <v>2350</v>
      </c>
      <c r="C2227" s="294">
        <v>266</v>
      </c>
      <c r="D2227" s="279">
        <f t="shared" si="87"/>
        <v>31</v>
      </c>
      <c r="E2227" s="279">
        <f t="shared" si="88"/>
        <v>1</v>
      </c>
      <c r="F2227" s="281">
        <f t="shared" si="94"/>
        <v>2.6599999999999999E-2</v>
      </c>
      <c r="G2227" s="282"/>
      <c r="H2227" s="280"/>
      <c r="I2227" s="280"/>
      <c r="J2227" s="280"/>
    </row>
    <row r="2228" spans="1:10" ht="14.4" x14ac:dyDescent="0.3">
      <c r="A2228" s="290" t="str">
        <f t="shared" si="93"/>
        <v>2/2006</v>
      </c>
      <c r="B2228" s="279" t="s">
        <v>2351</v>
      </c>
      <c r="C2228" s="294">
        <v>262</v>
      </c>
      <c r="D2228" s="279">
        <f t="shared" si="87"/>
        <v>1</v>
      </c>
      <c r="E2228" s="279">
        <f t="shared" si="88"/>
        <v>2</v>
      </c>
      <c r="F2228" s="281" t="str">
        <f t="shared" si="94"/>
        <v/>
      </c>
      <c r="G2228" s="282"/>
      <c r="H2228" s="280"/>
      <c r="I2228" s="280"/>
      <c r="J2228" s="280"/>
    </row>
    <row r="2229" spans="1:10" ht="14.4" x14ac:dyDescent="0.3">
      <c r="A2229" s="290" t="str">
        <f t="shared" si="93"/>
        <v>2/2006</v>
      </c>
      <c r="B2229" s="279" t="s">
        <v>2352</v>
      </c>
      <c r="C2229" s="294">
        <v>264</v>
      </c>
      <c r="D2229" s="279">
        <f t="shared" si="87"/>
        <v>2</v>
      </c>
      <c r="E2229" s="279">
        <f t="shared" si="88"/>
        <v>2</v>
      </c>
      <c r="F2229" s="281" t="str">
        <f t="shared" si="94"/>
        <v/>
      </c>
      <c r="G2229" s="282"/>
      <c r="H2229" s="280"/>
      <c r="I2229" s="280"/>
      <c r="J2229" s="280"/>
    </row>
    <row r="2230" spans="1:10" ht="14.4" x14ac:dyDescent="0.3">
      <c r="A2230" s="290" t="str">
        <f t="shared" si="93"/>
        <v>2/2006</v>
      </c>
      <c r="B2230" s="279" t="s">
        <v>2353</v>
      </c>
      <c r="C2230" s="294">
        <v>262</v>
      </c>
      <c r="D2230" s="279">
        <f t="shared" si="87"/>
        <v>3</v>
      </c>
      <c r="E2230" s="279">
        <f t="shared" si="88"/>
        <v>2</v>
      </c>
      <c r="F2230" s="281" t="str">
        <f t="shared" si="94"/>
        <v/>
      </c>
      <c r="G2230" s="282"/>
      <c r="H2230" s="280"/>
      <c r="I2230" s="280"/>
      <c r="J2230" s="280"/>
    </row>
    <row r="2231" spans="1:10" ht="14.4" x14ac:dyDescent="0.3">
      <c r="A2231" s="290" t="str">
        <f t="shared" si="93"/>
        <v>2/2006</v>
      </c>
      <c r="B2231" s="279" t="s">
        <v>2354</v>
      </c>
      <c r="C2231" s="294"/>
      <c r="D2231" s="279">
        <f t="shared" si="87"/>
        <v>4</v>
      </c>
      <c r="E2231" s="279">
        <f t="shared" si="88"/>
        <v>2</v>
      </c>
      <c r="F2231" s="281" t="str">
        <f t="shared" si="94"/>
        <v/>
      </c>
      <c r="G2231" s="282"/>
      <c r="H2231" s="280"/>
      <c r="I2231" s="280"/>
      <c r="J2231" s="280"/>
    </row>
    <row r="2232" spans="1:10" ht="14.4" x14ac:dyDescent="0.3">
      <c r="A2232" s="290" t="str">
        <f t="shared" si="93"/>
        <v>2/2006</v>
      </c>
      <c r="B2232" s="279" t="s">
        <v>2355</v>
      </c>
      <c r="C2232" s="294"/>
      <c r="D2232" s="279">
        <f t="shared" si="87"/>
        <v>5</v>
      </c>
      <c r="E2232" s="279">
        <f t="shared" si="88"/>
        <v>2</v>
      </c>
      <c r="F2232" s="281" t="str">
        <f t="shared" si="94"/>
        <v/>
      </c>
      <c r="G2232" s="282"/>
      <c r="H2232" s="280"/>
      <c r="I2232" s="280"/>
      <c r="J2232" s="280"/>
    </row>
    <row r="2233" spans="1:10" ht="14.4" x14ac:dyDescent="0.3">
      <c r="A2233" s="290" t="str">
        <f t="shared" si="93"/>
        <v>2/2006</v>
      </c>
      <c r="B2233" s="279" t="s">
        <v>2356</v>
      </c>
      <c r="C2233" s="294">
        <v>259</v>
      </c>
      <c r="D2233" s="279">
        <f t="shared" si="87"/>
        <v>6</v>
      </c>
      <c r="E2233" s="279">
        <f t="shared" si="88"/>
        <v>2</v>
      </c>
      <c r="F2233" s="281" t="str">
        <f t="shared" si="94"/>
        <v/>
      </c>
      <c r="G2233" s="282"/>
      <c r="H2233" s="280"/>
      <c r="I2233" s="280"/>
      <c r="J2233" s="280"/>
    </row>
    <row r="2234" spans="1:10" ht="14.4" x14ac:dyDescent="0.3">
      <c r="A2234" s="290" t="str">
        <f t="shared" si="93"/>
        <v>2/2006</v>
      </c>
      <c r="B2234" s="279" t="s">
        <v>2357</v>
      </c>
      <c r="C2234" s="294">
        <v>261</v>
      </c>
      <c r="D2234" s="279">
        <f t="shared" si="87"/>
        <v>7</v>
      </c>
      <c r="E2234" s="279">
        <f t="shared" si="88"/>
        <v>2</v>
      </c>
      <c r="F2234" s="281" t="str">
        <f t="shared" si="94"/>
        <v/>
      </c>
      <c r="G2234" s="282"/>
      <c r="H2234" s="280"/>
      <c r="I2234" s="280"/>
      <c r="J2234" s="280"/>
    </row>
    <row r="2235" spans="1:10" ht="14.4" x14ac:dyDescent="0.3">
      <c r="A2235" s="290" t="str">
        <f t="shared" si="93"/>
        <v>2/2006</v>
      </c>
      <c r="B2235" s="279" t="s">
        <v>2358</v>
      </c>
      <c r="C2235" s="294">
        <v>258</v>
      </c>
      <c r="D2235" s="279">
        <f t="shared" si="87"/>
        <v>8</v>
      </c>
      <c r="E2235" s="279">
        <f t="shared" si="88"/>
        <v>2</v>
      </c>
      <c r="F2235" s="281" t="str">
        <f t="shared" si="94"/>
        <v/>
      </c>
      <c r="G2235" s="282"/>
      <c r="H2235" s="280"/>
      <c r="I2235" s="280"/>
      <c r="J2235" s="280"/>
    </row>
    <row r="2236" spans="1:10" ht="14.4" x14ac:dyDescent="0.3">
      <c r="A2236" s="290" t="str">
        <f t="shared" si="93"/>
        <v>2/2006</v>
      </c>
      <c r="B2236" s="279" t="s">
        <v>2359</v>
      </c>
      <c r="C2236" s="294">
        <v>256</v>
      </c>
      <c r="D2236" s="279">
        <f t="shared" si="87"/>
        <v>9</v>
      </c>
      <c r="E2236" s="279">
        <f t="shared" si="88"/>
        <v>2</v>
      </c>
      <c r="F2236" s="281" t="str">
        <f t="shared" si="94"/>
        <v/>
      </c>
      <c r="G2236" s="282"/>
      <c r="H2236" s="280"/>
      <c r="I2236" s="280"/>
      <c r="J2236" s="280"/>
    </row>
    <row r="2237" spans="1:10" ht="14.4" x14ac:dyDescent="0.3">
      <c r="A2237" s="290" t="str">
        <f t="shared" si="93"/>
        <v>2/2006</v>
      </c>
      <c r="B2237" s="279" t="s">
        <v>2360</v>
      </c>
      <c r="C2237" s="294">
        <v>230</v>
      </c>
      <c r="D2237" s="279">
        <f t="shared" si="87"/>
        <v>10</v>
      </c>
      <c r="E2237" s="279">
        <f t="shared" si="88"/>
        <v>2</v>
      </c>
      <c r="F2237" s="281" t="str">
        <f t="shared" si="94"/>
        <v/>
      </c>
      <c r="G2237" s="282"/>
      <c r="H2237" s="280"/>
      <c r="I2237" s="280"/>
      <c r="J2237" s="280"/>
    </row>
    <row r="2238" spans="1:10" ht="14.4" x14ac:dyDescent="0.3">
      <c r="A2238" s="290" t="str">
        <f t="shared" si="93"/>
        <v>2/2006</v>
      </c>
      <c r="B2238" s="279" t="s">
        <v>2361</v>
      </c>
      <c r="C2238" s="294"/>
      <c r="D2238" s="279">
        <f t="shared" si="87"/>
        <v>11</v>
      </c>
      <c r="E2238" s="279">
        <f t="shared" si="88"/>
        <v>2</v>
      </c>
      <c r="F2238" s="281" t="str">
        <f t="shared" si="94"/>
        <v/>
      </c>
      <c r="G2238" s="282"/>
      <c r="H2238" s="280"/>
      <c r="I2238" s="280"/>
      <c r="J2238" s="280"/>
    </row>
    <row r="2239" spans="1:10" ht="14.4" x14ac:dyDescent="0.3">
      <c r="A2239" s="290" t="str">
        <f t="shared" si="93"/>
        <v>2/2006</v>
      </c>
      <c r="B2239" s="279" t="s">
        <v>2362</v>
      </c>
      <c r="C2239" s="294"/>
      <c r="D2239" s="279">
        <f t="shared" si="87"/>
        <v>12</v>
      </c>
      <c r="E2239" s="279">
        <f t="shared" si="88"/>
        <v>2</v>
      </c>
      <c r="F2239" s="281" t="str">
        <f t="shared" si="94"/>
        <v/>
      </c>
      <c r="G2239" s="282"/>
      <c r="H2239" s="280"/>
      <c r="I2239" s="280"/>
      <c r="J2239" s="280"/>
    </row>
    <row r="2240" spans="1:10" ht="14.4" x14ac:dyDescent="0.3">
      <c r="A2240" s="290" t="str">
        <f t="shared" si="93"/>
        <v>2/2006</v>
      </c>
      <c r="B2240" s="279" t="s">
        <v>2363</v>
      </c>
      <c r="C2240" s="294">
        <v>231</v>
      </c>
      <c r="D2240" s="279">
        <f t="shared" si="87"/>
        <v>13</v>
      </c>
      <c r="E2240" s="279">
        <f t="shared" si="88"/>
        <v>2</v>
      </c>
      <c r="F2240" s="281" t="str">
        <f t="shared" si="94"/>
        <v/>
      </c>
      <c r="G2240" s="282"/>
      <c r="H2240" s="280"/>
      <c r="I2240" s="280"/>
      <c r="J2240" s="280"/>
    </row>
    <row r="2241" spans="1:10" ht="14.4" x14ac:dyDescent="0.3">
      <c r="A2241" s="290" t="str">
        <f t="shared" si="93"/>
        <v>2/2006</v>
      </c>
      <c r="B2241" s="279" t="s">
        <v>2364</v>
      </c>
      <c r="C2241" s="294">
        <v>228</v>
      </c>
      <c r="D2241" s="279">
        <f t="shared" si="87"/>
        <v>14</v>
      </c>
      <c r="E2241" s="279">
        <f t="shared" si="88"/>
        <v>2</v>
      </c>
      <c r="F2241" s="281" t="str">
        <f t="shared" si="94"/>
        <v/>
      </c>
      <c r="G2241" s="282"/>
      <c r="H2241" s="280"/>
      <c r="I2241" s="280"/>
      <c r="J2241" s="280"/>
    </row>
    <row r="2242" spans="1:10" ht="14.4" x14ac:dyDescent="0.3">
      <c r="A2242" s="290" t="str">
        <f t="shared" si="93"/>
        <v>2/2006</v>
      </c>
      <c r="B2242" s="279" t="s">
        <v>2365</v>
      </c>
      <c r="C2242" s="294">
        <v>231</v>
      </c>
      <c r="D2242" s="279">
        <f t="shared" si="87"/>
        <v>15</v>
      </c>
      <c r="E2242" s="279">
        <f t="shared" si="88"/>
        <v>2</v>
      </c>
      <c r="F2242" s="281" t="str">
        <f t="shared" si="94"/>
        <v/>
      </c>
      <c r="G2242" s="282"/>
      <c r="H2242" s="280"/>
      <c r="I2242" s="280"/>
      <c r="J2242" s="280"/>
    </row>
    <row r="2243" spans="1:10" ht="14.4" x14ac:dyDescent="0.3">
      <c r="A2243" s="290" t="str">
        <f t="shared" si="93"/>
        <v>2/2006</v>
      </c>
      <c r="B2243" s="279" t="s">
        <v>2366</v>
      </c>
      <c r="C2243" s="294">
        <v>229</v>
      </c>
      <c r="D2243" s="279">
        <f t="shared" si="87"/>
        <v>16</v>
      </c>
      <c r="E2243" s="279">
        <f t="shared" si="88"/>
        <v>2</v>
      </c>
      <c r="F2243" s="281" t="str">
        <f t="shared" si="94"/>
        <v/>
      </c>
      <c r="G2243" s="282"/>
      <c r="H2243" s="280"/>
      <c r="I2243" s="280"/>
      <c r="J2243" s="280"/>
    </row>
    <row r="2244" spans="1:10" ht="14.4" x14ac:dyDescent="0.3">
      <c r="A2244" s="290" t="str">
        <f t="shared" si="93"/>
        <v>2/2006</v>
      </c>
      <c r="B2244" s="279" t="s">
        <v>2367</v>
      </c>
      <c r="C2244" s="294">
        <v>229</v>
      </c>
      <c r="D2244" s="279">
        <f t="shared" si="87"/>
        <v>17</v>
      </c>
      <c r="E2244" s="279">
        <f t="shared" si="88"/>
        <v>2</v>
      </c>
      <c r="F2244" s="281" t="str">
        <f t="shared" si="94"/>
        <v/>
      </c>
      <c r="G2244" s="282"/>
      <c r="H2244" s="280"/>
      <c r="I2244" s="280"/>
      <c r="J2244" s="280"/>
    </row>
    <row r="2245" spans="1:10" ht="14.4" x14ac:dyDescent="0.3">
      <c r="A2245" s="290" t="str">
        <f t="shared" si="93"/>
        <v>2/2006</v>
      </c>
      <c r="B2245" s="279" t="s">
        <v>2368</v>
      </c>
      <c r="C2245" s="294"/>
      <c r="D2245" s="279">
        <f t="shared" si="87"/>
        <v>18</v>
      </c>
      <c r="E2245" s="279">
        <f t="shared" si="88"/>
        <v>2</v>
      </c>
      <c r="F2245" s="281" t="str">
        <f t="shared" si="94"/>
        <v/>
      </c>
      <c r="G2245" s="282"/>
      <c r="H2245" s="280"/>
      <c r="I2245" s="280"/>
      <c r="J2245" s="280"/>
    </row>
    <row r="2246" spans="1:10" ht="14.4" x14ac:dyDescent="0.3">
      <c r="A2246" s="290" t="str">
        <f t="shared" ref="A2246:A2309" si="95">CONCATENATE(MONTH(B2246),"/",YEAR(B2246))</f>
        <v>2/2006</v>
      </c>
      <c r="B2246" s="279" t="s">
        <v>2369</v>
      </c>
      <c r="C2246" s="294"/>
      <c r="D2246" s="279">
        <f t="shared" si="87"/>
        <v>19</v>
      </c>
      <c r="E2246" s="279">
        <f t="shared" si="88"/>
        <v>2</v>
      </c>
      <c r="F2246" s="281" t="str">
        <f t="shared" si="94"/>
        <v/>
      </c>
      <c r="G2246" s="282"/>
      <c r="H2246" s="280"/>
      <c r="I2246" s="280"/>
      <c r="J2246" s="280"/>
    </row>
    <row r="2247" spans="1:10" ht="14.4" x14ac:dyDescent="0.3">
      <c r="A2247" s="290" t="str">
        <f t="shared" si="95"/>
        <v>2/2006</v>
      </c>
      <c r="B2247" s="279" t="s">
        <v>2370</v>
      </c>
      <c r="C2247" s="294"/>
      <c r="D2247" s="279">
        <f t="shared" si="87"/>
        <v>20</v>
      </c>
      <c r="E2247" s="279">
        <f t="shared" si="88"/>
        <v>2</v>
      </c>
      <c r="F2247" s="281" t="str">
        <f t="shared" si="94"/>
        <v/>
      </c>
      <c r="G2247" s="282"/>
      <c r="H2247" s="280"/>
      <c r="I2247" s="280"/>
      <c r="J2247" s="280"/>
    </row>
    <row r="2248" spans="1:10" ht="14.4" x14ac:dyDescent="0.3">
      <c r="A2248" s="290" t="str">
        <f t="shared" si="95"/>
        <v>2/2006</v>
      </c>
      <c r="B2248" s="279" t="s">
        <v>2371</v>
      </c>
      <c r="C2248" s="294">
        <v>230</v>
      </c>
      <c r="D2248" s="279">
        <f t="shared" si="87"/>
        <v>21</v>
      </c>
      <c r="E2248" s="279">
        <f t="shared" si="88"/>
        <v>2</v>
      </c>
      <c r="F2248" s="281" t="str">
        <f t="shared" si="94"/>
        <v/>
      </c>
      <c r="G2248" s="282"/>
      <c r="H2248" s="280"/>
      <c r="I2248" s="280"/>
      <c r="J2248" s="280"/>
    </row>
    <row r="2249" spans="1:10" ht="14.4" x14ac:dyDescent="0.3">
      <c r="A2249" s="290" t="str">
        <f t="shared" si="95"/>
        <v>2/2006</v>
      </c>
      <c r="B2249" s="279" t="s">
        <v>2372</v>
      </c>
      <c r="C2249" s="294">
        <v>232</v>
      </c>
      <c r="D2249" s="279">
        <f t="shared" si="87"/>
        <v>22</v>
      </c>
      <c r="E2249" s="279">
        <f t="shared" si="88"/>
        <v>2</v>
      </c>
      <c r="F2249" s="281" t="str">
        <f t="shared" si="94"/>
        <v/>
      </c>
      <c r="G2249" s="282"/>
      <c r="H2249" s="280"/>
      <c r="I2249" s="280"/>
      <c r="J2249" s="280"/>
    </row>
    <row r="2250" spans="1:10" ht="14.4" x14ac:dyDescent="0.3">
      <c r="A2250" s="290" t="str">
        <f t="shared" si="95"/>
        <v>2/2006</v>
      </c>
      <c r="B2250" s="279" t="s">
        <v>2373</v>
      </c>
      <c r="C2250" s="294">
        <v>224</v>
      </c>
      <c r="D2250" s="279">
        <f t="shared" si="87"/>
        <v>23</v>
      </c>
      <c r="E2250" s="279">
        <f t="shared" si="88"/>
        <v>2</v>
      </c>
      <c r="F2250" s="281" t="str">
        <f t="shared" si="94"/>
        <v/>
      </c>
      <c r="G2250" s="282"/>
      <c r="H2250" s="280"/>
      <c r="I2250" s="280"/>
      <c r="J2250" s="280"/>
    </row>
    <row r="2251" spans="1:10" ht="14.4" x14ac:dyDescent="0.3">
      <c r="A2251" s="290" t="str">
        <f t="shared" si="95"/>
        <v>2/2006</v>
      </c>
      <c r="B2251" s="279" t="s">
        <v>2374</v>
      </c>
      <c r="C2251" s="294">
        <v>222</v>
      </c>
      <c r="D2251" s="279">
        <f t="shared" si="87"/>
        <v>24</v>
      </c>
      <c r="E2251" s="279">
        <f t="shared" si="88"/>
        <v>2</v>
      </c>
      <c r="F2251" s="281" t="str">
        <f t="shared" si="94"/>
        <v/>
      </c>
      <c r="G2251" s="282"/>
      <c r="H2251" s="280"/>
      <c r="I2251" s="280"/>
      <c r="J2251" s="280"/>
    </row>
    <row r="2252" spans="1:10" ht="14.4" x14ac:dyDescent="0.3">
      <c r="A2252" s="290" t="str">
        <f t="shared" si="95"/>
        <v>2/2006</v>
      </c>
      <c r="B2252" s="279" t="s">
        <v>2375</v>
      </c>
      <c r="C2252" s="294"/>
      <c r="D2252" s="279">
        <f t="shared" si="87"/>
        <v>25</v>
      </c>
      <c r="E2252" s="279">
        <f t="shared" si="88"/>
        <v>2</v>
      </c>
      <c r="F2252" s="281" t="str">
        <f t="shared" si="94"/>
        <v/>
      </c>
      <c r="G2252" s="282"/>
      <c r="H2252" s="280"/>
      <c r="I2252" s="280"/>
      <c r="J2252" s="280"/>
    </row>
    <row r="2253" spans="1:10" ht="14.4" x14ac:dyDescent="0.3">
      <c r="A2253" s="290" t="str">
        <f t="shared" si="95"/>
        <v>2/2006</v>
      </c>
      <c r="B2253" s="279" t="s">
        <v>2376</v>
      </c>
      <c r="C2253" s="294"/>
      <c r="D2253" s="279">
        <f t="shared" si="87"/>
        <v>26</v>
      </c>
      <c r="E2253" s="279">
        <f t="shared" si="88"/>
        <v>2</v>
      </c>
      <c r="F2253" s="281" t="str">
        <f t="shared" ref="F2253:F2316" si="96">IF(D2253=(D2254-1),"",IF(AND(C2253="",C2252="",C2251=""),C2250/10000,(IF(AND(C2253="",C2252=""),C2251/10000,IF(C2253="",C2252/10000,C2253/10000)))))</f>
        <v/>
      </c>
      <c r="G2253" s="282"/>
      <c r="H2253" s="280"/>
      <c r="I2253" s="280"/>
      <c r="J2253" s="280"/>
    </row>
    <row r="2254" spans="1:10" ht="14.4" x14ac:dyDescent="0.3">
      <c r="A2254" s="290" t="str">
        <f t="shared" si="95"/>
        <v>2/2006</v>
      </c>
      <c r="B2254" s="279" t="s">
        <v>2377</v>
      </c>
      <c r="C2254" s="294">
        <v>215</v>
      </c>
      <c r="D2254" s="279">
        <f t="shared" si="87"/>
        <v>27</v>
      </c>
      <c r="E2254" s="279">
        <f t="shared" si="88"/>
        <v>2</v>
      </c>
      <c r="F2254" s="281" t="str">
        <f t="shared" si="96"/>
        <v/>
      </c>
      <c r="G2254" s="282"/>
      <c r="H2254" s="280"/>
      <c r="I2254" s="280"/>
      <c r="J2254" s="280"/>
    </row>
    <row r="2255" spans="1:10" ht="14.4" x14ac:dyDescent="0.3">
      <c r="A2255" s="290" t="str">
        <f t="shared" si="95"/>
        <v>2/2006</v>
      </c>
      <c r="B2255" s="279" t="s">
        <v>2378</v>
      </c>
      <c r="C2255" s="294">
        <v>221</v>
      </c>
      <c r="D2255" s="279">
        <f t="shared" si="87"/>
        <v>28</v>
      </c>
      <c r="E2255" s="279">
        <f t="shared" si="88"/>
        <v>2</v>
      </c>
      <c r="F2255" s="281">
        <f t="shared" si="96"/>
        <v>2.2100000000000002E-2</v>
      </c>
      <c r="G2255" s="282"/>
      <c r="H2255" s="280"/>
      <c r="I2255" s="280"/>
      <c r="J2255" s="280"/>
    </row>
    <row r="2256" spans="1:10" ht="14.4" x14ac:dyDescent="0.3">
      <c r="A2256" s="290" t="str">
        <f t="shared" si="95"/>
        <v>3/2006</v>
      </c>
      <c r="B2256" s="279" t="s">
        <v>2379</v>
      </c>
      <c r="C2256" s="294">
        <v>216</v>
      </c>
      <c r="D2256" s="279">
        <f t="shared" si="87"/>
        <v>1</v>
      </c>
      <c r="E2256" s="279">
        <f t="shared" si="88"/>
        <v>3</v>
      </c>
      <c r="F2256" s="281" t="str">
        <f t="shared" si="96"/>
        <v/>
      </c>
      <c r="G2256" s="282"/>
      <c r="H2256" s="280"/>
      <c r="I2256" s="280"/>
      <c r="J2256" s="280"/>
    </row>
    <row r="2257" spans="1:10" ht="14.4" x14ac:dyDescent="0.3">
      <c r="A2257" s="290" t="str">
        <f t="shared" si="95"/>
        <v>3/2006</v>
      </c>
      <c r="B2257" s="279" t="s">
        <v>2380</v>
      </c>
      <c r="C2257" s="294">
        <v>217</v>
      </c>
      <c r="D2257" s="279">
        <f t="shared" si="87"/>
        <v>2</v>
      </c>
      <c r="E2257" s="279">
        <f t="shared" si="88"/>
        <v>3</v>
      </c>
      <c r="F2257" s="281" t="str">
        <f t="shared" si="96"/>
        <v/>
      </c>
      <c r="G2257" s="282"/>
      <c r="H2257" s="280"/>
      <c r="I2257" s="280"/>
      <c r="J2257" s="280"/>
    </row>
    <row r="2258" spans="1:10" ht="14.4" x14ac:dyDescent="0.3">
      <c r="A2258" s="290" t="str">
        <f t="shared" si="95"/>
        <v>3/2006</v>
      </c>
      <c r="B2258" s="279" t="s">
        <v>2381</v>
      </c>
      <c r="C2258" s="294">
        <v>218</v>
      </c>
      <c r="D2258" s="279">
        <f t="shared" si="87"/>
        <v>3</v>
      </c>
      <c r="E2258" s="279">
        <f t="shared" si="88"/>
        <v>3</v>
      </c>
      <c r="F2258" s="281" t="str">
        <f t="shared" si="96"/>
        <v/>
      </c>
      <c r="G2258" s="282"/>
      <c r="H2258" s="280"/>
      <c r="I2258" s="280"/>
      <c r="J2258" s="280"/>
    </row>
    <row r="2259" spans="1:10" ht="14.4" x14ac:dyDescent="0.3">
      <c r="A2259" s="290" t="str">
        <f t="shared" si="95"/>
        <v>3/2006</v>
      </c>
      <c r="B2259" s="279" t="s">
        <v>2382</v>
      </c>
      <c r="C2259" s="294"/>
      <c r="D2259" s="279">
        <f t="shared" si="87"/>
        <v>4</v>
      </c>
      <c r="E2259" s="279">
        <f t="shared" si="88"/>
        <v>3</v>
      </c>
      <c r="F2259" s="281" t="str">
        <f t="shared" si="96"/>
        <v/>
      </c>
      <c r="G2259" s="282"/>
      <c r="H2259" s="280"/>
      <c r="I2259" s="280"/>
      <c r="J2259" s="280"/>
    </row>
    <row r="2260" spans="1:10" ht="14.4" x14ac:dyDescent="0.3">
      <c r="A2260" s="290" t="str">
        <f t="shared" si="95"/>
        <v>3/2006</v>
      </c>
      <c r="B2260" s="279" t="s">
        <v>2383</v>
      </c>
      <c r="C2260" s="294"/>
      <c r="D2260" s="279">
        <f t="shared" si="87"/>
        <v>5</v>
      </c>
      <c r="E2260" s="279">
        <f t="shared" si="88"/>
        <v>3</v>
      </c>
      <c r="F2260" s="281" t="str">
        <f t="shared" si="96"/>
        <v/>
      </c>
      <c r="G2260" s="282"/>
      <c r="H2260" s="280"/>
      <c r="I2260" s="280"/>
      <c r="J2260" s="280"/>
    </row>
    <row r="2261" spans="1:10" ht="14.4" x14ac:dyDescent="0.3">
      <c r="A2261" s="290" t="str">
        <f t="shared" si="95"/>
        <v>3/2006</v>
      </c>
      <c r="B2261" s="279" t="s">
        <v>2384</v>
      </c>
      <c r="C2261" s="294">
        <v>223</v>
      </c>
      <c r="D2261" s="279">
        <f t="shared" si="87"/>
        <v>6</v>
      </c>
      <c r="E2261" s="279">
        <f t="shared" si="88"/>
        <v>3</v>
      </c>
      <c r="F2261" s="281" t="str">
        <f t="shared" si="96"/>
        <v/>
      </c>
      <c r="G2261" s="282"/>
      <c r="H2261" s="280"/>
      <c r="I2261" s="280"/>
      <c r="J2261" s="280"/>
    </row>
    <row r="2262" spans="1:10" ht="14.4" x14ac:dyDescent="0.3">
      <c r="A2262" s="290" t="str">
        <f t="shared" si="95"/>
        <v>3/2006</v>
      </c>
      <c r="B2262" s="279" t="s">
        <v>2385</v>
      </c>
      <c r="C2262" s="294">
        <v>235</v>
      </c>
      <c r="D2262" s="279">
        <f t="shared" si="87"/>
        <v>7</v>
      </c>
      <c r="E2262" s="279">
        <f t="shared" si="88"/>
        <v>3</v>
      </c>
      <c r="F2262" s="281" t="str">
        <f t="shared" si="96"/>
        <v/>
      </c>
      <c r="G2262" s="282"/>
      <c r="H2262" s="280"/>
      <c r="I2262" s="280"/>
      <c r="J2262" s="280"/>
    </row>
    <row r="2263" spans="1:10" ht="14.4" x14ac:dyDescent="0.3">
      <c r="A2263" s="290" t="str">
        <f t="shared" si="95"/>
        <v>3/2006</v>
      </c>
      <c r="B2263" s="279" t="s">
        <v>2386</v>
      </c>
      <c r="C2263" s="294">
        <v>237</v>
      </c>
      <c r="D2263" s="279">
        <f t="shared" si="87"/>
        <v>8</v>
      </c>
      <c r="E2263" s="279">
        <f t="shared" si="88"/>
        <v>3</v>
      </c>
      <c r="F2263" s="281" t="str">
        <f t="shared" si="96"/>
        <v/>
      </c>
      <c r="G2263" s="282"/>
      <c r="H2263" s="280"/>
      <c r="I2263" s="280"/>
      <c r="J2263" s="280"/>
    </row>
    <row r="2264" spans="1:10" ht="14.4" x14ac:dyDescent="0.3">
      <c r="A2264" s="290" t="str">
        <f t="shared" si="95"/>
        <v>3/2006</v>
      </c>
      <c r="B2264" s="279" t="s">
        <v>2387</v>
      </c>
      <c r="C2264" s="294">
        <v>236</v>
      </c>
      <c r="D2264" s="279">
        <f t="shared" si="87"/>
        <v>9</v>
      </c>
      <c r="E2264" s="279">
        <f t="shared" si="88"/>
        <v>3</v>
      </c>
      <c r="F2264" s="281" t="str">
        <f t="shared" si="96"/>
        <v/>
      </c>
      <c r="G2264" s="282"/>
      <c r="H2264" s="280"/>
      <c r="I2264" s="280"/>
      <c r="J2264" s="280"/>
    </row>
    <row r="2265" spans="1:10" ht="14.4" x14ac:dyDescent="0.3">
      <c r="A2265" s="290" t="str">
        <f t="shared" si="95"/>
        <v>3/2006</v>
      </c>
      <c r="B2265" s="279" t="s">
        <v>2388</v>
      </c>
      <c r="C2265" s="294">
        <v>230</v>
      </c>
      <c r="D2265" s="279">
        <f t="shared" si="87"/>
        <v>10</v>
      </c>
      <c r="E2265" s="279">
        <f t="shared" si="88"/>
        <v>3</v>
      </c>
      <c r="F2265" s="281" t="str">
        <f t="shared" si="96"/>
        <v/>
      </c>
      <c r="G2265" s="282"/>
      <c r="H2265" s="280"/>
      <c r="I2265" s="280"/>
      <c r="J2265" s="280"/>
    </row>
    <row r="2266" spans="1:10" ht="14.4" x14ac:dyDescent="0.3">
      <c r="A2266" s="290" t="str">
        <f t="shared" si="95"/>
        <v>3/2006</v>
      </c>
      <c r="B2266" s="279" t="s">
        <v>2389</v>
      </c>
      <c r="C2266" s="294"/>
      <c r="D2266" s="279">
        <f t="shared" si="87"/>
        <v>11</v>
      </c>
      <c r="E2266" s="279">
        <f t="shared" si="88"/>
        <v>3</v>
      </c>
      <c r="F2266" s="281" t="str">
        <f t="shared" si="96"/>
        <v/>
      </c>
      <c r="G2266" s="282"/>
      <c r="H2266" s="280"/>
      <c r="I2266" s="280"/>
      <c r="J2266" s="280"/>
    </row>
    <row r="2267" spans="1:10" ht="14.4" x14ac:dyDescent="0.3">
      <c r="A2267" s="290" t="str">
        <f t="shared" si="95"/>
        <v>3/2006</v>
      </c>
      <c r="B2267" s="279" t="s">
        <v>2390</v>
      </c>
      <c r="C2267" s="294"/>
      <c r="D2267" s="279">
        <f t="shared" si="87"/>
        <v>12</v>
      </c>
      <c r="E2267" s="279">
        <f t="shared" si="88"/>
        <v>3</v>
      </c>
      <c r="F2267" s="281" t="str">
        <f t="shared" si="96"/>
        <v/>
      </c>
      <c r="G2267" s="282"/>
      <c r="H2267" s="280"/>
      <c r="I2267" s="280"/>
      <c r="J2267" s="280"/>
    </row>
    <row r="2268" spans="1:10" ht="14.4" x14ac:dyDescent="0.3">
      <c r="A2268" s="290" t="str">
        <f t="shared" si="95"/>
        <v>3/2006</v>
      </c>
      <c r="B2268" s="279" t="s">
        <v>2391</v>
      </c>
      <c r="C2268" s="294">
        <v>229</v>
      </c>
      <c r="D2268" s="279">
        <f t="shared" si="87"/>
        <v>13</v>
      </c>
      <c r="E2268" s="279">
        <f t="shared" si="88"/>
        <v>3</v>
      </c>
      <c r="F2268" s="281" t="str">
        <f t="shared" si="96"/>
        <v/>
      </c>
      <c r="G2268" s="282"/>
      <c r="H2268" s="280"/>
      <c r="I2268" s="280"/>
      <c r="J2268" s="280"/>
    </row>
    <row r="2269" spans="1:10" ht="14.4" x14ac:dyDescent="0.3">
      <c r="A2269" s="290" t="str">
        <f t="shared" si="95"/>
        <v>3/2006</v>
      </c>
      <c r="B2269" s="279" t="s">
        <v>2392</v>
      </c>
      <c r="C2269" s="294">
        <v>232</v>
      </c>
      <c r="D2269" s="279">
        <f t="shared" si="87"/>
        <v>14</v>
      </c>
      <c r="E2269" s="279">
        <f t="shared" si="88"/>
        <v>3</v>
      </c>
      <c r="F2269" s="281" t="str">
        <f t="shared" si="96"/>
        <v/>
      </c>
      <c r="G2269" s="282"/>
      <c r="H2269" s="280"/>
      <c r="I2269" s="280"/>
      <c r="J2269" s="280"/>
    </row>
    <row r="2270" spans="1:10" ht="14.4" x14ac:dyDescent="0.3">
      <c r="A2270" s="290" t="str">
        <f t="shared" si="95"/>
        <v>3/2006</v>
      </c>
      <c r="B2270" s="279" t="s">
        <v>2393</v>
      </c>
      <c r="C2270" s="294">
        <v>225</v>
      </c>
      <c r="D2270" s="279">
        <f t="shared" si="87"/>
        <v>15</v>
      </c>
      <c r="E2270" s="279">
        <f t="shared" si="88"/>
        <v>3</v>
      </c>
      <c r="F2270" s="281" t="str">
        <f t="shared" si="96"/>
        <v/>
      </c>
      <c r="G2270" s="282"/>
      <c r="H2270" s="280"/>
      <c r="I2270" s="280"/>
      <c r="J2270" s="280"/>
    </row>
    <row r="2271" spans="1:10" ht="14.4" x14ac:dyDescent="0.3">
      <c r="A2271" s="290" t="str">
        <f t="shared" si="95"/>
        <v>3/2006</v>
      </c>
      <c r="B2271" s="279" t="s">
        <v>2394</v>
      </c>
      <c r="C2271" s="294">
        <v>224</v>
      </c>
      <c r="D2271" s="279">
        <f t="shared" si="87"/>
        <v>16</v>
      </c>
      <c r="E2271" s="279">
        <f t="shared" si="88"/>
        <v>3</v>
      </c>
      <c r="F2271" s="281" t="str">
        <f t="shared" si="96"/>
        <v/>
      </c>
      <c r="G2271" s="282"/>
      <c r="H2271" s="280"/>
      <c r="I2271" s="280"/>
      <c r="J2271" s="280"/>
    </row>
    <row r="2272" spans="1:10" ht="14.4" x14ac:dyDescent="0.3">
      <c r="A2272" s="290" t="str">
        <f t="shared" si="95"/>
        <v>3/2006</v>
      </c>
      <c r="B2272" s="279" t="s">
        <v>2395</v>
      </c>
      <c r="C2272" s="294">
        <v>225</v>
      </c>
      <c r="D2272" s="279">
        <f t="shared" si="87"/>
        <v>17</v>
      </c>
      <c r="E2272" s="279">
        <f t="shared" si="88"/>
        <v>3</v>
      </c>
      <c r="F2272" s="281" t="str">
        <f t="shared" si="96"/>
        <v/>
      </c>
      <c r="G2272" s="282"/>
      <c r="H2272" s="280"/>
      <c r="I2272" s="280"/>
      <c r="J2272" s="280"/>
    </row>
    <row r="2273" spans="1:10" ht="14.4" x14ac:dyDescent="0.3">
      <c r="A2273" s="290" t="str">
        <f t="shared" si="95"/>
        <v>3/2006</v>
      </c>
      <c r="B2273" s="279" t="s">
        <v>2396</v>
      </c>
      <c r="C2273" s="294"/>
      <c r="D2273" s="279">
        <f t="shared" si="87"/>
        <v>18</v>
      </c>
      <c r="E2273" s="279">
        <f t="shared" si="88"/>
        <v>3</v>
      </c>
      <c r="F2273" s="281" t="str">
        <f t="shared" si="96"/>
        <v/>
      </c>
      <c r="G2273" s="282"/>
      <c r="H2273" s="280"/>
      <c r="I2273" s="280"/>
      <c r="J2273" s="280"/>
    </row>
    <row r="2274" spans="1:10" ht="14.4" x14ac:dyDescent="0.3">
      <c r="A2274" s="290" t="str">
        <f t="shared" si="95"/>
        <v>3/2006</v>
      </c>
      <c r="B2274" s="279" t="s">
        <v>2397</v>
      </c>
      <c r="C2274" s="294"/>
      <c r="D2274" s="279">
        <f t="shared" si="87"/>
        <v>19</v>
      </c>
      <c r="E2274" s="279">
        <f t="shared" si="88"/>
        <v>3</v>
      </c>
      <c r="F2274" s="281" t="str">
        <f t="shared" si="96"/>
        <v/>
      </c>
      <c r="G2274" s="282"/>
      <c r="H2274" s="280"/>
      <c r="I2274" s="280"/>
      <c r="J2274" s="280"/>
    </row>
    <row r="2275" spans="1:10" ht="14.4" x14ac:dyDescent="0.3">
      <c r="A2275" s="290" t="str">
        <f t="shared" si="95"/>
        <v>3/2006</v>
      </c>
      <c r="B2275" s="279" t="s">
        <v>2398</v>
      </c>
      <c r="C2275" s="294">
        <v>228</v>
      </c>
      <c r="D2275" s="279">
        <f t="shared" si="87"/>
        <v>20</v>
      </c>
      <c r="E2275" s="279">
        <f t="shared" si="88"/>
        <v>3</v>
      </c>
      <c r="F2275" s="281" t="str">
        <f t="shared" si="96"/>
        <v/>
      </c>
      <c r="G2275" s="282"/>
      <c r="H2275" s="280"/>
      <c r="I2275" s="280"/>
      <c r="J2275" s="280"/>
    </row>
    <row r="2276" spans="1:10" ht="14.4" x14ac:dyDescent="0.3">
      <c r="A2276" s="290" t="str">
        <f t="shared" si="95"/>
        <v>3/2006</v>
      </c>
      <c r="B2276" s="279" t="s">
        <v>2399</v>
      </c>
      <c r="C2276" s="294">
        <v>231</v>
      </c>
      <c r="D2276" s="279">
        <f t="shared" si="87"/>
        <v>21</v>
      </c>
      <c r="E2276" s="279">
        <f t="shared" si="88"/>
        <v>3</v>
      </c>
      <c r="F2276" s="281" t="str">
        <f t="shared" si="96"/>
        <v/>
      </c>
      <c r="G2276" s="282"/>
      <c r="H2276" s="280"/>
      <c r="I2276" s="280"/>
      <c r="J2276" s="280"/>
    </row>
    <row r="2277" spans="1:10" ht="14.4" x14ac:dyDescent="0.3">
      <c r="A2277" s="290" t="str">
        <f t="shared" si="95"/>
        <v>3/2006</v>
      </c>
      <c r="B2277" s="279" t="s">
        <v>2400</v>
      </c>
      <c r="C2277" s="294">
        <v>229</v>
      </c>
      <c r="D2277" s="279">
        <f t="shared" si="87"/>
        <v>22</v>
      </c>
      <c r="E2277" s="279">
        <f t="shared" si="88"/>
        <v>3</v>
      </c>
      <c r="F2277" s="281" t="str">
        <f t="shared" si="96"/>
        <v/>
      </c>
      <c r="G2277" s="282"/>
      <c r="H2277" s="280"/>
      <c r="I2277" s="280"/>
      <c r="J2277" s="280"/>
    </row>
    <row r="2278" spans="1:10" ht="14.4" x14ac:dyDescent="0.3">
      <c r="A2278" s="290" t="str">
        <f t="shared" si="95"/>
        <v>3/2006</v>
      </c>
      <c r="B2278" s="279" t="s">
        <v>2401</v>
      </c>
      <c r="C2278" s="294">
        <v>230</v>
      </c>
      <c r="D2278" s="279">
        <f t="shared" si="87"/>
        <v>23</v>
      </c>
      <c r="E2278" s="279">
        <f t="shared" si="88"/>
        <v>3</v>
      </c>
      <c r="F2278" s="281" t="str">
        <f t="shared" si="96"/>
        <v/>
      </c>
      <c r="G2278" s="282"/>
      <c r="H2278" s="280"/>
      <c r="I2278" s="280"/>
      <c r="J2278" s="280"/>
    </row>
    <row r="2279" spans="1:10" ht="14.4" x14ac:dyDescent="0.3">
      <c r="A2279" s="290" t="str">
        <f t="shared" si="95"/>
        <v>3/2006</v>
      </c>
      <c r="B2279" s="279" t="s">
        <v>2402</v>
      </c>
      <c r="C2279" s="294">
        <v>234</v>
      </c>
      <c r="D2279" s="279">
        <f t="shared" si="87"/>
        <v>24</v>
      </c>
      <c r="E2279" s="279">
        <f t="shared" si="88"/>
        <v>3</v>
      </c>
      <c r="F2279" s="281" t="str">
        <f t="shared" si="96"/>
        <v/>
      </c>
      <c r="G2279" s="282"/>
      <c r="H2279" s="280"/>
      <c r="I2279" s="280"/>
      <c r="J2279" s="280"/>
    </row>
    <row r="2280" spans="1:10" ht="14.4" x14ac:dyDescent="0.3">
      <c r="A2280" s="290" t="str">
        <f t="shared" si="95"/>
        <v>3/2006</v>
      </c>
      <c r="B2280" s="279" t="s">
        <v>2403</v>
      </c>
      <c r="C2280" s="294"/>
      <c r="D2280" s="279">
        <f t="shared" si="87"/>
        <v>25</v>
      </c>
      <c r="E2280" s="279">
        <f t="shared" si="88"/>
        <v>3</v>
      </c>
      <c r="F2280" s="281" t="str">
        <f t="shared" si="96"/>
        <v/>
      </c>
      <c r="G2280" s="282"/>
      <c r="H2280" s="280"/>
      <c r="I2280" s="280"/>
      <c r="J2280" s="280"/>
    </row>
    <row r="2281" spans="1:10" ht="14.4" x14ac:dyDescent="0.3">
      <c r="A2281" s="290" t="str">
        <f t="shared" si="95"/>
        <v>3/2006</v>
      </c>
      <c r="B2281" s="279" t="s">
        <v>2404</v>
      </c>
      <c r="C2281" s="294"/>
      <c r="D2281" s="279">
        <f t="shared" si="87"/>
        <v>26</v>
      </c>
      <c r="E2281" s="279">
        <f t="shared" si="88"/>
        <v>3</v>
      </c>
      <c r="F2281" s="281" t="str">
        <f t="shared" si="96"/>
        <v/>
      </c>
      <c r="G2281" s="282"/>
      <c r="H2281" s="280"/>
      <c r="I2281" s="280"/>
      <c r="J2281" s="280"/>
    </row>
    <row r="2282" spans="1:10" ht="14.4" x14ac:dyDescent="0.3">
      <c r="A2282" s="290" t="str">
        <f t="shared" si="95"/>
        <v>3/2006</v>
      </c>
      <c r="B2282" s="279" t="s">
        <v>2405</v>
      </c>
      <c r="C2282" s="294">
        <v>236</v>
      </c>
      <c r="D2282" s="279">
        <f t="shared" si="87"/>
        <v>27</v>
      </c>
      <c r="E2282" s="279">
        <f t="shared" si="88"/>
        <v>3</v>
      </c>
      <c r="F2282" s="281" t="str">
        <f t="shared" si="96"/>
        <v/>
      </c>
      <c r="G2282" s="282"/>
      <c r="H2282" s="280"/>
      <c r="I2282" s="280"/>
      <c r="J2282" s="280"/>
    </row>
    <row r="2283" spans="1:10" ht="14.4" x14ac:dyDescent="0.3">
      <c r="A2283" s="290" t="str">
        <f t="shared" si="95"/>
        <v>3/2006</v>
      </c>
      <c r="B2283" s="279" t="s">
        <v>2406</v>
      </c>
      <c r="C2283" s="294">
        <v>237</v>
      </c>
      <c r="D2283" s="279">
        <f t="shared" si="87"/>
        <v>28</v>
      </c>
      <c r="E2283" s="279">
        <f t="shared" si="88"/>
        <v>3</v>
      </c>
      <c r="F2283" s="281" t="str">
        <f t="shared" si="96"/>
        <v/>
      </c>
      <c r="G2283" s="282"/>
      <c r="H2283" s="280"/>
      <c r="I2283" s="280"/>
      <c r="J2283" s="280"/>
    </row>
    <row r="2284" spans="1:10" ht="14.4" x14ac:dyDescent="0.3">
      <c r="A2284" s="290" t="str">
        <f t="shared" si="95"/>
        <v>3/2006</v>
      </c>
      <c r="B2284" s="279" t="s">
        <v>2407</v>
      </c>
      <c r="C2284" s="294">
        <v>235</v>
      </c>
      <c r="D2284" s="279">
        <f t="shared" si="87"/>
        <v>29</v>
      </c>
      <c r="E2284" s="279">
        <f t="shared" si="88"/>
        <v>3</v>
      </c>
      <c r="F2284" s="281" t="str">
        <f t="shared" si="96"/>
        <v/>
      </c>
      <c r="G2284" s="282"/>
      <c r="H2284" s="280"/>
      <c r="I2284" s="280"/>
      <c r="J2284" s="280"/>
    </row>
    <row r="2285" spans="1:10" ht="14.4" x14ac:dyDescent="0.3">
      <c r="A2285" s="290" t="str">
        <f t="shared" si="95"/>
        <v>3/2006</v>
      </c>
      <c r="B2285" s="279" t="s">
        <v>2408</v>
      </c>
      <c r="C2285" s="294">
        <v>234</v>
      </c>
      <c r="D2285" s="279">
        <f t="shared" si="87"/>
        <v>30</v>
      </c>
      <c r="E2285" s="279">
        <f t="shared" si="88"/>
        <v>3</v>
      </c>
      <c r="F2285" s="281" t="str">
        <f t="shared" si="96"/>
        <v/>
      </c>
      <c r="G2285" s="282"/>
      <c r="H2285" s="280"/>
      <c r="I2285" s="280"/>
      <c r="J2285" s="280"/>
    </row>
    <row r="2286" spans="1:10" ht="14.4" x14ac:dyDescent="0.3">
      <c r="A2286" s="290" t="str">
        <f t="shared" si="95"/>
        <v>3/2006</v>
      </c>
      <c r="B2286" s="279" t="s">
        <v>2409</v>
      </c>
      <c r="C2286" s="294">
        <v>235</v>
      </c>
      <c r="D2286" s="279">
        <f t="shared" si="87"/>
        <v>31</v>
      </c>
      <c r="E2286" s="279">
        <f t="shared" si="88"/>
        <v>3</v>
      </c>
      <c r="F2286" s="281">
        <f t="shared" si="96"/>
        <v>2.35E-2</v>
      </c>
      <c r="G2286" s="282"/>
      <c r="H2286" s="280"/>
      <c r="I2286" s="280"/>
      <c r="J2286" s="280"/>
    </row>
    <row r="2287" spans="1:10" ht="14.4" x14ac:dyDescent="0.3">
      <c r="A2287" s="290" t="str">
        <f t="shared" si="95"/>
        <v>4/2006</v>
      </c>
      <c r="B2287" s="279" t="s">
        <v>2410</v>
      </c>
      <c r="C2287" s="294"/>
      <c r="D2287" s="279">
        <f t="shared" si="87"/>
        <v>1</v>
      </c>
      <c r="E2287" s="279">
        <f t="shared" si="88"/>
        <v>4</v>
      </c>
      <c r="F2287" s="281" t="str">
        <f t="shared" si="96"/>
        <v/>
      </c>
      <c r="G2287" s="282"/>
      <c r="H2287" s="280"/>
      <c r="I2287" s="280"/>
      <c r="J2287" s="280"/>
    </row>
    <row r="2288" spans="1:10" ht="14.4" x14ac:dyDescent="0.3">
      <c r="A2288" s="290" t="str">
        <f t="shared" si="95"/>
        <v>4/2006</v>
      </c>
      <c r="B2288" s="279" t="s">
        <v>2411</v>
      </c>
      <c r="C2288" s="294"/>
      <c r="D2288" s="279">
        <f t="shared" si="87"/>
        <v>2</v>
      </c>
      <c r="E2288" s="279">
        <f t="shared" si="88"/>
        <v>4</v>
      </c>
      <c r="F2288" s="281" t="str">
        <f t="shared" si="96"/>
        <v/>
      </c>
      <c r="G2288" s="282"/>
      <c r="H2288" s="280"/>
      <c r="I2288" s="280"/>
      <c r="J2288" s="280"/>
    </row>
    <row r="2289" spans="1:10" ht="14.4" x14ac:dyDescent="0.3">
      <c r="A2289" s="290" t="str">
        <f t="shared" si="95"/>
        <v>4/2006</v>
      </c>
      <c r="B2289" s="279" t="s">
        <v>2412</v>
      </c>
      <c r="C2289" s="294">
        <v>236</v>
      </c>
      <c r="D2289" s="279">
        <f t="shared" si="87"/>
        <v>3</v>
      </c>
      <c r="E2289" s="279">
        <f t="shared" si="88"/>
        <v>4</v>
      </c>
      <c r="F2289" s="281" t="str">
        <f t="shared" si="96"/>
        <v/>
      </c>
      <c r="G2289" s="282"/>
      <c r="H2289" s="280"/>
      <c r="I2289" s="280"/>
      <c r="J2289" s="280"/>
    </row>
    <row r="2290" spans="1:10" ht="14.4" x14ac:dyDescent="0.3">
      <c r="A2290" s="290" t="str">
        <f t="shared" si="95"/>
        <v>4/2006</v>
      </c>
      <c r="B2290" s="279" t="s">
        <v>2413</v>
      </c>
      <c r="C2290" s="294">
        <v>235</v>
      </c>
      <c r="D2290" s="279">
        <f t="shared" si="87"/>
        <v>4</v>
      </c>
      <c r="E2290" s="279">
        <f t="shared" si="88"/>
        <v>4</v>
      </c>
      <c r="F2290" s="281" t="str">
        <f t="shared" si="96"/>
        <v/>
      </c>
      <c r="G2290" s="282"/>
      <c r="H2290" s="280"/>
      <c r="I2290" s="280"/>
      <c r="J2290" s="280"/>
    </row>
    <row r="2291" spans="1:10" ht="14.4" x14ac:dyDescent="0.3">
      <c r="A2291" s="290" t="str">
        <f t="shared" si="95"/>
        <v>4/2006</v>
      </c>
      <c r="B2291" s="279" t="s">
        <v>2414</v>
      </c>
      <c r="C2291" s="294">
        <v>239</v>
      </c>
      <c r="D2291" s="279">
        <f t="shared" si="87"/>
        <v>5</v>
      </c>
      <c r="E2291" s="279">
        <f t="shared" si="88"/>
        <v>4</v>
      </c>
      <c r="F2291" s="281" t="str">
        <f t="shared" si="96"/>
        <v/>
      </c>
      <c r="G2291" s="282"/>
      <c r="H2291" s="280"/>
      <c r="I2291" s="280"/>
      <c r="J2291" s="280"/>
    </row>
    <row r="2292" spans="1:10" ht="14.4" x14ac:dyDescent="0.3">
      <c r="A2292" s="290" t="str">
        <f t="shared" si="95"/>
        <v>4/2006</v>
      </c>
      <c r="B2292" s="279" t="s">
        <v>2415</v>
      </c>
      <c r="C2292" s="294">
        <v>239</v>
      </c>
      <c r="D2292" s="279">
        <f t="shared" si="87"/>
        <v>6</v>
      </c>
      <c r="E2292" s="279">
        <f t="shared" si="88"/>
        <v>4</v>
      </c>
      <c r="F2292" s="281" t="str">
        <f t="shared" si="96"/>
        <v/>
      </c>
      <c r="G2292" s="282"/>
      <c r="H2292" s="280"/>
      <c r="I2292" s="280"/>
      <c r="J2292" s="280"/>
    </row>
    <row r="2293" spans="1:10" ht="14.4" x14ac:dyDescent="0.3">
      <c r="A2293" s="290" t="str">
        <f t="shared" si="95"/>
        <v>4/2006</v>
      </c>
      <c r="B2293" s="279" t="s">
        <v>2416</v>
      </c>
      <c r="C2293" s="294">
        <v>244</v>
      </c>
      <c r="D2293" s="279">
        <f t="shared" si="87"/>
        <v>7</v>
      </c>
      <c r="E2293" s="279">
        <f t="shared" si="88"/>
        <v>4</v>
      </c>
      <c r="F2293" s="281" t="str">
        <f t="shared" si="96"/>
        <v/>
      </c>
      <c r="G2293" s="282"/>
      <c r="H2293" s="280"/>
      <c r="I2293" s="280"/>
      <c r="J2293" s="280"/>
    </row>
    <row r="2294" spans="1:10" ht="14.4" x14ac:dyDescent="0.3">
      <c r="A2294" s="290" t="str">
        <f t="shared" si="95"/>
        <v>4/2006</v>
      </c>
      <c r="B2294" s="279" t="s">
        <v>2417</v>
      </c>
      <c r="C2294" s="294"/>
      <c r="D2294" s="279">
        <f t="shared" si="87"/>
        <v>8</v>
      </c>
      <c r="E2294" s="279">
        <f t="shared" si="88"/>
        <v>4</v>
      </c>
      <c r="F2294" s="281" t="str">
        <f t="shared" si="96"/>
        <v/>
      </c>
      <c r="G2294" s="282"/>
      <c r="H2294" s="280"/>
      <c r="I2294" s="280"/>
      <c r="J2294" s="280"/>
    </row>
    <row r="2295" spans="1:10" ht="14.4" x14ac:dyDescent="0.3">
      <c r="A2295" s="290" t="str">
        <f t="shared" si="95"/>
        <v>4/2006</v>
      </c>
      <c r="B2295" s="279" t="s">
        <v>2418</v>
      </c>
      <c r="C2295" s="294"/>
      <c r="D2295" s="279">
        <f t="shared" si="87"/>
        <v>9</v>
      </c>
      <c r="E2295" s="279">
        <f t="shared" si="88"/>
        <v>4</v>
      </c>
      <c r="F2295" s="281" t="str">
        <f t="shared" si="96"/>
        <v/>
      </c>
      <c r="G2295" s="282"/>
      <c r="H2295" s="280"/>
      <c r="I2295" s="280"/>
      <c r="J2295" s="280"/>
    </row>
    <row r="2296" spans="1:10" ht="14.4" x14ac:dyDescent="0.3">
      <c r="A2296" s="290" t="str">
        <f t="shared" si="95"/>
        <v>4/2006</v>
      </c>
      <c r="B2296" s="279" t="s">
        <v>2419</v>
      </c>
      <c r="C2296" s="294">
        <v>245</v>
      </c>
      <c r="D2296" s="279">
        <f t="shared" si="87"/>
        <v>10</v>
      </c>
      <c r="E2296" s="279">
        <f t="shared" si="88"/>
        <v>4</v>
      </c>
      <c r="F2296" s="281" t="str">
        <f t="shared" si="96"/>
        <v/>
      </c>
      <c r="G2296" s="282"/>
      <c r="H2296" s="280"/>
      <c r="I2296" s="280"/>
      <c r="J2296" s="280"/>
    </row>
    <row r="2297" spans="1:10" ht="14.4" x14ac:dyDescent="0.3">
      <c r="A2297" s="290" t="str">
        <f t="shared" si="95"/>
        <v>4/2006</v>
      </c>
      <c r="B2297" s="279" t="s">
        <v>2420</v>
      </c>
      <c r="C2297" s="294">
        <v>247</v>
      </c>
      <c r="D2297" s="279">
        <f t="shared" si="87"/>
        <v>11</v>
      </c>
      <c r="E2297" s="279">
        <f t="shared" si="88"/>
        <v>4</v>
      </c>
      <c r="F2297" s="281" t="str">
        <f t="shared" si="96"/>
        <v/>
      </c>
      <c r="G2297" s="282"/>
      <c r="H2297" s="280"/>
      <c r="I2297" s="280"/>
      <c r="J2297" s="280"/>
    </row>
    <row r="2298" spans="1:10" ht="14.4" x14ac:dyDescent="0.3">
      <c r="A2298" s="290" t="str">
        <f t="shared" si="95"/>
        <v>4/2006</v>
      </c>
      <c r="B2298" s="279" t="s">
        <v>2421</v>
      </c>
      <c r="C2298" s="294">
        <v>241</v>
      </c>
      <c r="D2298" s="279">
        <f t="shared" si="87"/>
        <v>12</v>
      </c>
      <c r="E2298" s="279">
        <f t="shared" si="88"/>
        <v>4</v>
      </c>
      <c r="F2298" s="281" t="str">
        <f t="shared" si="96"/>
        <v/>
      </c>
      <c r="G2298" s="282"/>
      <c r="H2298" s="280"/>
      <c r="I2298" s="280"/>
      <c r="J2298" s="280"/>
    </row>
    <row r="2299" spans="1:10" ht="14.4" x14ac:dyDescent="0.3">
      <c r="A2299" s="290" t="str">
        <f t="shared" si="95"/>
        <v>4/2006</v>
      </c>
      <c r="B2299" s="279" t="s">
        <v>2422</v>
      </c>
      <c r="C2299" s="294">
        <v>238</v>
      </c>
      <c r="D2299" s="279">
        <f t="shared" si="87"/>
        <v>13</v>
      </c>
      <c r="E2299" s="279">
        <f t="shared" si="88"/>
        <v>4</v>
      </c>
      <c r="F2299" s="281" t="str">
        <f t="shared" si="96"/>
        <v/>
      </c>
      <c r="G2299" s="282"/>
      <c r="H2299" s="280"/>
      <c r="I2299" s="280"/>
      <c r="J2299" s="280"/>
    </row>
    <row r="2300" spans="1:10" ht="14.4" x14ac:dyDescent="0.3">
      <c r="A2300" s="290" t="str">
        <f t="shared" si="95"/>
        <v>4/2006</v>
      </c>
      <c r="B2300" s="279" t="s">
        <v>2423</v>
      </c>
      <c r="C2300" s="294"/>
      <c r="D2300" s="279">
        <f t="shared" ref="D2300:D2554" si="97">DAY(B2300)</f>
        <v>14</v>
      </c>
      <c r="E2300" s="279">
        <f t="shared" ref="E2300:E2554" si="98">MONTH(B2300)</f>
        <v>4</v>
      </c>
      <c r="F2300" s="281" t="str">
        <f t="shared" si="96"/>
        <v/>
      </c>
      <c r="G2300" s="282"/>
      <c r="H2300" s="280"/>
      <c r="I2300" s="280"/>
      <c r="J2300" s="280"/>
    </row>
    <row r="2301" spans="1:10" ht="14.4" x14ac:dyDescent="0.3">
      <c r="A2301" s="290" t="str">
        <f t="shared" si="95"/>
        <v>4/2006</v>
      </c>
      <c r="B2301" s="279" t="s">
        <v>2424</v>
      </c>
      <c r="C2301" s="294"/>
      <c r="D2301" s="279">
        <f t="shared" si="97"/>
        <v>15</v>
      </c>
      <c r="E2301" s="279">
        <f t="shared" si="98"/>
        <v>4</v>
      </c>
      <c r="F2301" s="281" t="str">
        <f t="shared" si="96"/>
        <v/>
      </c>
      <c r="G2301" s="282"/>
      <c r="H2301" s="280"/>
      <c r="I2301" s="280"/>
      <c r="J2301" s="280"/>
    </row>
    <row r="2302" spans="1:10" ht="14.4" x14ac:dyDescent="0.3">
      <c r="A2302" s="290" t="str">
        <f t="shared" si="95"/>
        <v>4/2006</v>
      </c>
      <c r="B2302" s="279" t="s">
        <v>2425</v>
      </c>
      <c r="C2302" s="294"/>
      <c r="D2302" s="279">
        <f t="shared" si="97"/>
        <v>16</v>
      </c>
      <c r="E2302" s="279">
        <f t="shared" si="98"/>
        <v>4</v>
      </c>
      <c r="F2302" s="281" t="str">
        <f t="shared" si="96"/>
        <v/>
      </c>
      <c r="G2302" s="282"/>
      <c r="H2302" s="280"/>
      <c r="I2302" s="280"/>
      <c r="J2302" s="280"/>
    </row>
    <row r="2303" spans="1:10" ht="14.4" x14ac:dyDescent="0.3">
      <c r="A2303" s="290" t="str">
        <f t="shared" si="95"/>
        <v>4/2006</v>
      </c>
      <c r="B2303" s="279" t="s">
        <v>2426</v>
      </c>
      <c r="C2303" s="294">
        <v>241</v>
      </c>
      <c r="D2303" s="279">
        <f t="shared" si="97"/>
        <v>17</v>
      </c>
      <c r="E2303" s="279">
        <f t="shared" si="98"/>
        <v>4</v>
      </c>
      <c r="F2303" s="281" t="str">
        <f t="shared" si="96"/>
        <v/>
      </c>
      <c r="G2303" s="282"/>
      <c r="H2303" s="280"/>
      <c r="I2303" s="280"/>
      <c r="J2303" s="280"/>
    </row>
    <row r="2304" spans="1:10" ht="14.4" x14ac:dyDescent="0.3">
      <c r="A2304" s="290" t="str">
        <f t="shared" si="95"/>
        <v>4/2006</v>
      </c>
      <c r="B2304" s="279" t="s">
        <v>2427</v>
      </c>
      <c r="C2304" s="294">
        <v>234</v>
      </c>
      <c r="D2304" s="279">
        <f t="shared" si="97"/>
        <v>18</v>
      </c>
      <c r="E2304" s="279">
        <f t="shared" si="98"/>
        <v>4</v>
      </c>
      <c r="F2304" s="281" t="str">
        <f t="shared" si="96"/>
        <v/>
      </c>
      <c r="G2304" s="282"/>
      <c r="H2304" s="280"/>
      <c r="I2304" s="280"/>
      <c r="J2304" s="280"/>
    </row>
    <row r="2305" spans="1:10" ht="14.4" x14ac:dyDescent="0.3">
      <c r="A2305" s="290" t="str">
        <f t="shared" si="95"/>
        <v>4/2006</v>
      </c>
      <c r="B2305" s="279" t="s">
        <v>2428</v>
      </c>
      <c r="C2305" s="294">
        <v>226</v>
      </c>
      <c r="D2305" s="279">
        <f t="shared" si="97"/>
        <v>19</v>
      </c>
      <c r="E2305" s="279">
        <f t="shared" si="98"/>
        <v>4</v>
      </c>
      <c r="F2305" s="281" t="str">
        <f t="shared" si="96"/>
        <v/>
      </c>
      <c r="G2305" s="282"/>
      <c r="H2305" s="280"/>
      <c r="I2305" s="280"/>
      <c r="J2305" s="280"/>
    </row>
    <row r="2306" spans="1:10" ht="14.4" x14ac:dyDescent="0.3">
      <c r="A2306" s="290" t="str">
        <f t="shared" si="95"/>
        <v>4/2006</v>
      </c>
      <c r="B2306" s="279" t="s">
        <v>2429</v>
      </c>
      <c r="C2306" s="294">
        <v>228</v>
      </c>
      <c r="D2306" s="279">
        <f t="shared" si="97"/>
        <v>20</v>
      </c>
      <c r="E2306" s="279">
        <f t="shared" si="98"/>
        <v>4</v>
      </c>
      <c r="F2306" s="281" t="str">
        <f t="shared" si="96"/>
        <v/>
      </c>
      <c r="G2306" s="282"/>
      <c r="H2306" s="280"/>
      <c r="I2306" s="280"/>
      <c r="J2306" s="280"/>
    </row>
    <row r="2307" spans="1:10" ht="14.4" x14ac:dyDescent="0.3">
      <c r="A2307" s="290" t="str">
        <f t="shared" si="95"/>
        <v>4/2006</v>
      </c>
      <c r="B2307" s="279" t="s">
        <v>2430</v>
      </c>
      <c r="C2307" s="294">
        <v>228</v>
      </c>
      <c r="D2307" s="279">
        <f t="shared" si="97"/>
        <v>21</v>
      </c>
      <c r="E2307" s="279">
        <f t="shared" si="98"/>
        <v>4</v>
      </c>
      <c r="F2307" s="281" t="str">
        <f t="shared" si="96"/>
        <v/>
      </c>
      <c r="G2307" s="282"/>
      <c r="H2307" s="280"/>
      <c r="I2307" s="280"/>
      <c r="J2307" s="280"/>
    </row>
    <row r="2308" spans="1:10" ht="14.4" x14ac:dyDescent="0.3">
      <c r="A2308" s="290" t="str">
        <f t="shared" si="95"/>
        <v>4/2006</v>
      </c>
      <c r="B2308" s="279" t="s">
        <v>2431</v>
      </c>
      <c r="C2308" s="294"/>
      <c r="D2308" s="279">
        <f t="shared" si="97"/>
        <v>22</v>
      </c>
      <c r="E2308" s="279">
        <f t="shared" si="98"/>
        <v>4</v>
      </c>
      <c r="F2308" s="281" t="str">
        <f t="shared" si="96"/>
        <v/>
      </c>
      <c r="G2308" s="282"/>
      <c r="H2308" s="280"/>
      <c r="I2308" s="280"/>
      <c r="J2308" s="280"/>
    </row>
    <row r="2309" spans="1:10" ht="14.4" x14ac:dyDescent="0.3">
      <c r="A2309" s="290" t="str">
        <f t="shared" si="95"/>
        <v>4/2006</v>
      </c>
      <c r="B2309" s="279" t="s">
        <v>2432</v>
      </c>
      <c r="C2309" s="294"/>
      <c r="D2309" s="279">
        <f t="shared" si="97"/>
        <v>23</v>
      </c>
      <c r="E2309" s="279">
        <f t="shared" si="98"/>
        <v>4</v>
      </c>
      <c r="F2309" s="281" t="str">
        <f t="shared" si="96"/>
        <v/>
      </c>
      <c r="G2309" s="282"/>
      <c r="H2309" s="280"/>
      <c r="I2309" s="280"/>
      <c r="J2309" s="280"/>
    </row>
    <row r="2310" spans="1:10" ht="14.4" x14ac:dyDescent="0.3">
      <c r="A2310" s="290" t="str">
        <f t="shared" ref="A2310:A2373" si="99">CONCATENATE(MONTH(B2310),"/",YEAR(B2310))</f>
        <v>4/2006</v>
      </c>
      <c r="B2310" s="279" t="s">
        <v>2433</v>
      </c>
      <c r="C2310" s="294">
        <v>231</v>
      </c>
      <c r="D2310" s="279">
        <f t="shared" si="97"/>
        <v>24</v>
      </c>
      <c r="E2310" s="279">
        <f t="shared" si="98"/>
        <v>4</v>
      </c>
      <c r="F2310" s="281" t="str">
        <f t="shared" si="96"/>
        <v/>
      </c>
      <c r="G2310" s="282"/>
      <c r="H2310" s="280"/>
      <c r="I2310" s="280"/>
      <c r="J2310" s="280"/>
    </row>
    <row r="2311" spans="1:10" ht="14.4" x14ac:dyDescent="0.3">
      <c r="A2311" s="290" t="str">
        <f t="shared" si="99"/>
        <v>4/2006</v>
      </c>
      <c r="B2311" s="279" t="s">
        <v>2434</v>
      </c>
      <c r="C2311" s="294">
        <v>228</v>
      </c>
      <c r="D2311" s="279">
        <f t="shared" si="97"/>
        <v>25</v>
      </c>
      <c r="E2311" s="279">
        <f t="shared" si="98"/>
        <v>4</v>
      </c>
      <c r="F2311" s="281" t="str">
        <f t="shared" si="96"/>
        <v/>
      </c>
      <c r="G2311" s="282"/>
      <c r="H2311" s="280"/>
      <c r="I2311" s="280"/>
      <c r="J2311" s="280"/>
    </row>
    <row r="2312" spans="1:10" ht="14.4" x14ac:dyDescent="0.3">
      <c r="A2312" s="290" t="str">
        <f t="shared" si="99"/>
        <v>4/2006</v>
      </c>
      <c r="B2312" s="279" t="s">
        <v>2435</v>
      </c>
      <c r="C2312" s="294">
        <v>226</v>
      </c>
      <c r="D2312" s="279">
        <f t="shared" si="97"/>
        <v>26</v>
      </c>
      <c r="E2312" s="279">
        <f t="shared" si="98"/>
        <v>4</v>
      </c>
      <c r="F2312" s="281" t="str">
        <f t="shared" si="96"/>
        <v/>
      </c>
      <c r="G2312" s="282"/>
      <c r="H2312" s="280"/>
      <c r="I2312" s="280"/>
      <c r="J2312" s="280"/>
    </row>
    <row r="2313" spans="1:10" ht="14.4" x14ac:dyDescent="0.3">
      <c r="A2313" s="290" t="str">
        <f t="shared" si="99"/>
        <v>4/2006</v>
      </c>
      <c r="B2313" s="279" t="s">
        <v>2436</v>
      </c>
      <c r="C2313" s="294">
        <v>222</v>
      </c>
      <c r="D2313" s="279">
        <f t="shared" si="97"/>
        <v>27</v>
      </c>
      <c r="E2313" s="279">
        <f t="shared" si="98"/>
        <v>4</v>
      </c>
      <c r="F2313" s="281" t="str">
        <f t="shared" si="96"/>
        <v/>
      </c>
      <c r="G2313" s="282"/>
      <c r="H2313" s="280"/>
      <c r="I2313" s="280"/>
      <c r="J2313" s="280"/>
    </row>
    <row r="2314" spans="1:10" ht="14.4" x14ac:dyDescent="0.3">
      <c r="A2314" s="290" t="str">
        <f t="shared" si="99"/>
        <v>4/2006</v>
      </c>
      <c r="B2314" s="279" t="s">
        <v>2437</v>
      </c>
      <c r="C2314" s="294">
        <v>218</v>
      </c>
      <c r="D2314" s="279">
        <f t="shared" si="97"/>
        <v>28</v>
      </c>
      <c r="E2314" s="279">
        <f t="shared" si="98"/>
        <v>4</v>
      </c>
      <c r="F2314" s="281" t="str">
        <f t="shared" si="96"/>
        <v/>
      </c>
      <c r="G2314" s="282"/>
      <c r="H2314" s="280"/>
      <c r="I2314" s="280"/>
      <c r="J2314" s="280"/>
    </row>
    <row r="2315" spans="1:10" ht="14.4" x14ac:dyDescent="0.3">
      <c r="A2315" s="290" t="str">
        <f t="shared" si="99"/>
        <v>4/2006</v>
      </c>
      <c r="B2315" s="279" t="s">
        <v>2438</v>
      </c>
      <c r="C2315" s="294"/>
      <c r="D2315" s="279">
        <f t="shared" si="97"/>
        <v>29</v>
      </c>
      <c r="E2315" s="279">
        <f t="shared" si="98"/>
        <v>4</v>
      </c>
      <c r="F2315" s="281" t="str">
        <f t="shared" si="96"/>
        <v/>
      </c>
      <c r="G2315" s="282"/>
      <c r="H2315" s="280"/>
      <c r="I2315" s="280"/>
      <c r="J2315" s="280"/>
    </row>
    <row r="2316" spans="1:10" ht="14.4" x14ac:dyDescent="0.3">
      <c r="A2316" s="290" t="str">
        <f t="shared" si="99"/>
        <v>4/2006</v>
      </c>
      <c r="B2316" s="279" t="s">
        <v>2439</v>
      </c>
      <c r="C2316" s="294"/>
      <c r="D2316" s="279">
        <f t="shared" si="97"/>
        <v>30</v>
      </c>
      <c r="E2316" s="279">
        <f t="shared" si="98"/>
        <v>4</v>
      </c>
      <c r="F2316" s="281">
        <f t="shared" si="96"/>
        <v>2.18E-2</v>
      </c>
      <c r="G2316" s="282"/>
      <c r="H2316" s="280"/>
      <c r="I2316" s="280"/>
      <c r="J2316" s="280"/>
    </row>
    <row r="2317" spans="1:10" ht="14.4" x14ac:dyDescent="0.3">
      <c r="A2317" s="290" t="str">
        <f t="shared" si="99"/>
        <v>5/2006</v>
      </c>
      <c r="B2317" s="279" t="s">
        <v>2440</v>
      </c>
      <c r="C2317" s="294">
        <v>214</v>
      </c>
      <c r="D2317" s="279">
        <f t="shared" si="97"/>
        <v>1</v>
      </c>
      <c r="E2317" s="279">
        <f t="shared" si="98"/>
        <v>5</v>
      </c>
      <c r="F2317" s="281" t="str">
        <f t="shared" ref="F2317:F2380" si="100">IF(D2317=(D2318-1),"",IF(AND(C2317="",C2316="",C2315=""),C2314/10000,(IF(AND(C2317="",C2316=""),C2315/10000,IF(C2317="",C2316/10000,C2317/10000)))))</f>
        <v/>
      </c>
      <c r="G2317" s="282"/>
      <c r="H2317" s="280"/>
      <c r="I2317" s="280"/>
      <c r="J2317" s="280"/>
    </row>
    <row r="2318" spans="1:10" ht="14.4" x14ac:dyDescent="0.3">
      <c r="A2318" s="290" t="str">
        <f t="shared" si="99"/>
        <v>5/2006</v>
      </c>
      <c r="B2318" s="279" t="s">
        <v>2441</v>
      </c>
      <c r="C2318" s="294">
        <v>214</v>
      </c>
      <c r="D2318" s="279">
        <f t="shared" si="97"/>
        <v>2</v>
      </c>
      <c r="E2318" s="279">
        <f t="shared" si="98"/>
        <v>5</v>
      </c>
      <c r="F2318" s="281" t="str">
        <f t="shared" si="100"/>
        <v/>
      </c>
      <c r="G2318" s="282"/>
      <c r="H2318" s="280"/>
      <c r="I2318" s="280"/>
      <c r="J2318" s="280"/>
    </row>
    <row r="2319" spans="1:10" ht="14.4" x14ac:dyDescent="0.3">
      <c r="A2319" s="290" t="str">
        <f t="shared" si="99"/>
        <v>5/2006</v>
      </c>
      <c r="B2319" s="279" t="s">
        <v>2442</v>
      </c>
      <c r="C2319" s="294">
        <v>215</v>
      </c>
      <c r="D2319" s="279">
        <f t="shared" si="97"/>
        <v>3</v>
      </c>
      <c r="E2319" s="279">
        <f t="shared" si="98"/>
        <v>5</v>
      </c>
      <c r="F2319" s="281" t="str">
        <f t="shared" si="100"/>
        <v/>
      </c>
      <c r="G2319" s="282"/>
      <c r="H2319" s="280"/>
      <c r="I2319" s="280"/>
      <c r="J2319" s="280"/>
    </row>
    <row r="2320" spans="1:10" ht="14.4" x14ac:dyDescent="0.3">
      <c r="A2320" s="290" t="str">
        <f t="shared" si="99"/>
        <v>5/2006</v>
      </c>
      <c r="B2320" s="279" t="s">
        <v>2443</v>
      </c>
      <c r="C2320" s="294">
        <v>215</v>
      </c>
      <c r="D2320" s="279">
        <f t="shared" si="97"/>
        <v>4</v>
      </c>
      <c r="E2320" s="279">
        <f t="shared" si="98"/>
        <v>5</v>
      </c>
      <c r="F2320" s="281" t="str">
        <f t="shared" si="100"/>
        <v/>
      </c>
      <c r="G2320" s="282"/>
      <c r="H2320" s="280"/>
      <c r="I2320" s="280"/>
      <c r="J2320" s="280"/>
    </row>
    <row r="2321" spans="1:10" ht="14.4" x14ac:dyDescent="0.3">
      <c r="A2321" s="290" t="str">
        <f t="shared" si="99"/>
        <v>5/2006</v>
      </c>
      <c r="B2321" s="279" t="s">
        <v>2444</v>
      </c>
      <c r="C2321" s="294">
        <v>216</v>
      </c>
      <c r="D2321" s="279">
        <f t="shared" si="97"/>
        <v>5</v>
      </c>
      <c r="E2321" s="279">
        <f t="shared" si="98"/>
        <v>5</v>
      </c>
      <c r="F2321" s="281" t="str">
        <f t="shared" si="100"/>
        <v/>
      </c>
      <c r="G2321" s="282"/>
      <c r="H2321" s="280"/>
      <c r="I2321" s="280"/>
      <c r="J2321" s="280"/>
    </row>
    <row r="2322" spans="1:10" ht="14.4" x14ac:dyDescent="0.3">
      <c r="A2322" s="290" t="str">
        <f t="shared" si="99"/>
        <v>5/2006</v>
      </c>
      <c r="B2322" s="279" t="s">
        <v>2445</v>
      </c>
      <c r="C2322" s="294"/>
      <c r="D2322" s="279">
        <f t="shared" si="97"/>
        <v>6</v>
      </c>
      <c r="E2322" s="279">
        <f t="shared" si="98"/>
        <v>5</v>
      </c>
      <c r="F2322" s="281" t="str">
        <f t="shared" si="100"/>
        <v/>
      </c>
      <c r="G2322" s="282"/>
      <c r="H2322" s="280"/>
      <c r="I2322" s="280"/>
      <c r="J2322" s="280"/>
    </row>
    <row r="2323" spans="1:10" ht="14.4" x14ac:dyDescent="0.3">
      <c r="A2323" s="290" t="str">
        <f t="shared" si="99"/>
        <v>5/2006</v>
      </c>
      <c r="B2323" s="279" t="s">
        <v>2446</v>
      </c>
      <c r="C2323" s="294"/>
      <c r="D2323" s="279">
        <f t="shared" si="97"/>
        <v>7</v>
      </c>
      <c r="E2323" s="279">
        <f t="shared" si="98"/>
        <v>5</v>
      </c>
      <c r="F2323" s="281" t="str">
        <f t="shared" si="100"/>
        <v/>
      </c>
      <c r="G2323" s="282"/>
      <c r="H2323" s="280"/>
      <c r="I2323" s="280"/>
      <c r="J2323" s="280"/>
    </row>
    <row r="2324" spans="1:10" ht="14.4" x14ac:dyDescent="0.3">
      <c r="A2324" s="290" t="str">
        <f t="shared" si="99"/>
        <v>5/2006</v>
      </c>
      <c r="B2324" s="279" t="s">
        <v>2447</v>
      </c>
      <c r="C2324" s="294">
        <v>217</v>
      </c>
      <c r="D2324" s="279">
        <f t="shared" si="97"/>
        <v>8</v>
      </c>
      <c r="E2324" s="279">
        <f t="shared" si="98"/>
        <v>5</v>
      </c>
      <c r="F2324" s="281" t="str">
        <f t="shared" si="100"/>
        <v/>
      </c>
      <c r="G2324" s="282"/>
      <c r="H2324" s="280"/>
      <c r="I2324" s="280"/>
      <c r="J2324" s="280"/>
    </row>
    <row r="2325" spans="1:10" ht="14.4" x14ac:dyDescent="0.3">
      <c r="A2325" s="290" t="str">
        <f t="shared" si="99"/>
        <v>5/2006</v>
      </c>
      <c r="B2325" s="279" t="s">
        <v>2448</v>
      </c>
      <c r="C2325" s="294">
        <v>219</v>
      </c>
      <c r="D2325" s="279">
        <f t="shared" si="97"/>
        <v>9</v>
      </c>
      <c r="E2325" s="279">
        <f t="shared" si="98"/>
        <v>5</v>
      </c>
      <c r="F2325" s="281" t="str">
        <f t="shared" si="100"/>
        <v/>
      </c>
      <c r="G2325" s="282"/>
      <c r="H2325" s="280"/>
      <c r="I2325" s="280"/>
      <c r="J2325" s="280"/>
    </row>
    <row r="2326" spans="1:10" ht="14.4" x14ac:dyDescent="0.3">
      <c r="A2326" s="290" t="str">
        <f t="shared" si="99"/>
        <v>5/2006</v>
      </c>
      <c r="B2326" s="279" t="s">
        <v>2449</v>
      </c>
      <c r="C2326" s="294">
        <v>218</v>
      </c>
      <c r="D2326" s="279">
        <f t="shared" si="97"/>
        <v>10</v>
      </c>
      <c r="E2326" s="279">
        <f t="shared" si="98"/>
        <v>5</v>
      </c>
      <c r="F2326" s="281" t="str">
        <f t="shared" si="100"/>
        <v/>
      </c>
      <c r="G2326" s="282"/>
      <c r="H2326" s="280"/>
      <c r="I2326" s="280"/>
      <c r="J2326" s="280"/>
    </row>
    <row r="2327" spans="1:10" ht="14.4" x14ac:dyDescent="0.3">
      <c r="A2327" s="290" t="str">
        <f t="shared" si="99"/>
        <v>5/2006</v>
      </c>
      <c r="B2327" s="279" t="s">
        <v>2450</v>
      </c>
      <c r="C2327" s="294">
        <v>222</v>
      </c>
      <c r="D2327" s="279">
        <f t="shared" si="97"/>
        <v>11</v>
      </c>
      <c r="E2327" s="279">
        <f t="shared" si="98"/>
        <v>5</v>
      </c>
      <c r="F2327" s="281" t="str">
        <f t="shared" si="100"/>
        <v/>
      </c>
      <c r="G2327" s="282"/>
      <c r="H2327" s="280"/>
      <c r="I2327" s="280"/>
      <c r="J2327" s="280"/>
    </row>
    <row r="2328" spans="1:10" ht="14.4" x14ac:dyDescent="0.3">
      <c r="A2328" s="290" t="str">
        <f t="shared" si="99"/>
        <v>5/2006</v>
      </c>
      <c r="B2328" s="279" t="s">
        <v>2451</v>
      </c>
      <c r="C2328" s="294">
        <v>234</v>
      </c>
      <c r="D2328" s="279">
        <f t="shared" si="97"/>
        <v>12</v>
      </c>
      <c r="E2328" s="279">
        <f t="shared" si="98"/>
        <v>5</v>
      </c>
      <c r="F2328" s="281" t="str">
        <f t="shared" si="100"/>
        <v/>
      </c>
      <c r="G2328" s="282"/>
      <c r="H2328" s="280"/>
      <c r="I2328" s="280"/>
      <c r="J2328" s="280"/>
    </row>
    <row r="2329" spans="1:10" ht="14.4" x14ac:dyDescent="0.3">
      <c r="A2329" s="290" t="str">
        <f t="shared" si="99"/>
        <v>5/2006</v>
      </c>
      <c r="B2329" s="279" t="s">
        <v>2452</v>
      </c>
      <c r="C2329" s="294"/>
      <c r="D2329" s="279">
        <f t="shared" si="97"/>
        <v>13</v>
      </c>
      <c r="E2329" s="279">
        <f t="shared" si="98"/>
        <v>5</v>
      </c>
      <c r="F2329" s="281" t="str">
        <f t="shared" si="100"/>
        <v/>
      </c>
      <c r="G2329" s="282"/>
      <c r="H2329" s="280"/>
      <c r="I2329" s="280"/>
      <c r="J2329" s="280"/>
    </row>
    <row r="2330" spans="1:10" ht="14.4" x14ac:dyDescent="0.3">
      <c r="A2330" s="290" t="str">
        <f t="shared" si="99"/>
        <v>5/2006</v>
      </c>
      <c r="B2330" s="279" t="s">
        <v>2453</v>
      </c>
      <c r="C2330" s="294"/>
      <c r="D2330" s="279">
        <f t="shared" si="97"/>
        <v>14</v>
      </c>
      <c r="E2330" s="279">
        <f t="shared" si="98"/>
        <v>5</v>
      </c>
      <c r="F2330" s="281" t="str">
        <f t="shared" si="100"/>
        <v/>
      </c>
      <c r="G2330" s="282"/>
      <c r="H2330" s="280"/>
      <c r="I2330" s="280"/>
      <c r="J2330" s="280"/>
    </row>
    <row r="2331" spans="1:10" ht="14.4" x14ac:dyDescent="0.3">
      <c r="A2331" s="290" t="str">
        <f t="shared" si="99"/>
        <v>5/2006</v>
      </c>
      <c r="B2331" s="279" t="s">
        <v>2454</v>
      </c>
      <c r="C2331" s="294">
        <v>251</v>
      </c>
      <c r="D2331" s="279">
        <f t="shared" si="97"/>
        <v>15</v>
      </c>
      <c r="E2331" s="279">
        <f t="shared" si="98"/>
        <v>5</v>
      </c>
      <c r="F2331" s="281" t="str">
        <f t="shared" si="100"/>
        <v/>
      </c>
      <c r="G2331" s="282"/>
      <c r="H2331" s="280"/>
      <c r="I2331" s="280"/>
      <c r="J2331" s="280"/>
    </row>
    <row r="2332" spans="1:10" ht="14.4" x14ac:dyDescent="0.3">
      <c r="A2332" s="290" t="str">
        <f t="shared" si="99"/>
        <v>5/2006</v>
      </c>
      <c r="B2332" s="279" t="s">
        <v>2455</v>
      </c>
      <c r="C2332" s="294">
        <v>242</v>
      </c>
      <c r="D2332" s="279">
        <f t="shared" si="97"/>
        <v>16</v>
      </c>
      <c r="E2332" s="279">
        <f t="shared" si="98"/>
        <v>5</v>
      </c>
      <c r="F2332" s="281" t="str">
        <f t="shared" si="100"/>
        <v/>
      </c>
      <c r="G2332" s="282"/>
      <c r="H2332" s="280"/>
      <c r="I2332" s="280"/>
      <c r="J2332" s="280"/>
    </row>
    <row r="2333" spans="1:10" ht="14.4" x14ac:dyDescent="0.3">
      <c r="A2333" s="290" t="str">
        <f t="shared" si="99"/>
        <v>5/2006</v>
      </c>
      <c r="B2333" s="279" t="s">
        <v>2456</v>
      </c>
      <c r="C2333" s="294">
        <v>255</v>
      </c>
      <c r="D2333" s="279">
        <f t="shared" si="97"/>
        <v>17</v>
      </c>
      <c r="E2333" s="279">
        <f t="shared" si="98"/>
        <v>5</v>
      </c>
      <c r="F2333" s="281" t="str">
        <f t="shared" si="100"/>
        <v/>
      </c>
      <c r="G2333" s="282"/>
      <c r="H2333" s="280"/>
      <c r="I2333" s="280"/>
      <c r="J2333" s="280"/>
    </row>
    <row r="2334" spans="1:10" ht="14.4" x14ac:dyDescent="0.3">
      <c r="A2334" s="290" t="str">
        <f t="shared" si="99"/>
        <v>5/2006</v>
      </c>
      <c r="B2334" s="279" t="s">
        <v>2457</v>
      </c>
      <c r="C2334" s="294">
        <v>260</v>
      </c>
      <c r="D2334" s="279">
        <f t="shared" si="97"/>
        <v>18</v>
      </c>
      <c r="E2334" s="279">
        <f t="shared" si="98"/>
        <v>5</v>
      </c>
      <c r="F2334" s="281" t="str">
        <f t="shared" si="100"/>
        <v/>
      </c>
      <c r="G2334" s="282"/>
      <c r="H2334" s="280"/>
      <c r="I2334" s="280"/>
      <c r="J2334" s="280"/>
    </row>
    <row r="2335" spans="1:10" ht="14.4" x14ac:dyDescent="0.3">
      <c r="A2335" s="290" t="str">
        <f t="shared" si="99"/>
        <v>5/2006</v>
      </c>
      <c r="B2335" s="279" t="s">
        <v>2458</v>
      </c>
      <c r="C2335" s="294">
        <v>265</v>
      </c>
      <c r="D2335" s="279">
        <f t="shared" si="97"/>
        <v>19</v>
      </c>
      <c r="E2335" s="279">
        <f t="shared" si="98"/>
        <v>5</v>
      </c>
      <c r="F2335" s="281" t="str">
        <f t="shared" si="100"/>
        <v/>
      </c>
      <c r="G2335" s="282"/>
      <c r="H2335" s="280"/>
      <c r="I2335" s="280"/>
      <c r="J2335" s="280"/>
    </row>
    <row r="2336" spans="1:10" ht="14.4" x14ac:dyDescent="0.3">
      <c r="A2336" s="290" t="str">
        <f t="shared" si="99"/>
        <v>5/2006</v>
      </c>
      <c r="B2336" s="279" t="s">
        <v>2459</v>
      </c>
      <c r="C2336" s="294"/>
      <c r="D2336" s="279">
        <f t="shared" si="97"/>
        <v>20</v>
      </c>
      <c r="E2336" s="279">
        <f t="shared" si="98"/>
        <v>5</v>
      </c>
      <c r="F2336" s="281" t="str">
        <f t="shared" si="100"/>
        <v/>
      </c>
      <c r="G2336" s="282"/>
      <c r="H2336" s="280"/>
      <c r="I2336" s="280"/>
      <c r="J2336" s="280"/>
    </row>
    <row r="2337" spans="1:10" ht="14.4" x14ac:dyDescent="0.3">
      <c r="A2337" s="290" t="str">
        <f t="shared" si="99"/>
        <v>5/2006</v>
      </c>
      <c r="B2337" s="279" t="s">
        <v>2460</v>
      </c>
      <c r="C2337" s="294"/>
      <c r="D2337" s="279">
        <f t="shared" si="97"/>
        <v>21</v>
      </c>
      <c r="E2337" s="279">
        <f t="shared" si="98"/>
        <v>5</v>
      </c>
      <c r="F2337" s="281" t="str">
        <f t="shared" si="100"/>
        <v/>
      </c>
      <c r="G2337" s="282"/>
      <c r="H2337" s="280"/>
      <c r="I2337" s="280"/>
      <c r="J2337" s="280"/>
    </row>
    <row r="2338" spans="1:10" ht="14.4" x14ac:dyDescent="0.3">
      <c r="A2338" s="290" t="str">
        <f t="shared" si="99"/>
        <v>5/2006</v>
      </c>
      <c r="B2338" s="279" t="s">
        <v>2461</v>
      </c>
      <c r="C2338" s="294">
        <v>279</v>
      </c>
      <c r="D2338" s="279">
        <f t="shared" si="97"/>
        <v>22</v>
      </c>
      <c r="E2338" s="279">
        <f t="shared" si="98"/>
        <v>5</v>
      </c>
      <c r="F2338" s="281" t="str">
        <f t="shared" si="100"/>
        <v/>
      </c>
      <c r="G2338" s="282"/>
      <c r="H2338" s="280"/>
      <c r="I2338" s="280"/>
      <c r="J2338" s="280"/>
    </row>
    <row r="2339" spans="1:10" ht="14.4" x14ac:dyDescent="0.3">
      <c r="A2339" s="290" t="str">
        <f t="shared" si="99"/>
        <v>5/2006</v>
      </c>
      <c r="B2339" s="279" t="s">
        <v>2462</v>
      </c>
      <c r="C2339" s="294">
        <v>276</v>
      </c>
      <c r="D2339" s="279">
        <f t="shared" si="97"/>
        <v>23</v>
      </c>
      <c r="E2339" s="279">
        <f t="shared" si="98"/>
        <v>5</v>
      </c>
      <c r="F2339" s="281" t="str">
        <f t="shared" si="100"/>
        <v/>
      </c>
      <c r="G2339" s="282"/>
      <c r="H2339" s="280"/>
      <c r="I2339" s="280"/>
      <c r="J2339" s="280"/>
    </row>
    <row r="2340" spans="1:10" ht="14.4" x14ac:dyDescent="0.3">
      <c r="A2340" s="290" t="str">
        <f t="shared" si="99"/>
        <v>5/2006</v>
      </c>
      <c r="B2340" s="279" t="s">
        <v>2463</v>
      </c>
      <c r="C2340" s="294">
        <v>289</v>
      </c>
      <c r="D2340" s="279">
        <f t="shared" si="97"/>
        <v>24</v>
      </c>
      <c r="E2340" s="279">
        <f t="shared" si="98"/>
        <v>5</v>
      </c>
      <c r="F2340" s="281" t="str">
        <f t="shared" si="100"/>
        <v/>
      </c>
      <c r="G2340" s="282"/>
      <c r="H2340" s="280"/>
      <c r="I2340" s="280"/>
      <c r="J2340" s="280"/>
    </row>
    <row r="2341" spans="1:10" ht="14.4" x14ac:dyDescent="0.3">
      <c r="A2341" s="290" t="str">
        <f t="shared" si="99"/>
        <v>5/2006</v>
      </c>
      <c r="B2341" s="279" t="s">
        <v>2464</v>
      </c>
      <c r="C2341" s="294">
        <v>270</v>
      </c>
      <c r="D2341" s="279">
        <f t="shared" si="97"/>
        <v>25</v>
      </c>
      <c r="E2341" s="279">
        <f t="shared" si="98"/>
        <v>5</v>
      </c>
      <c r="F2341" s="281" t="str">
        <f t="shared" si="100"/>
        <v/>
      </c>
      <c r="G2341" s="282"/>
      <c r="H2341" s="280"/>
      <c r="I2341" s="280"/>
      <c r="J2341" s="280"/>
    </row>
    <row r="2342" spans="1:10" ht="14.4" x14ac:dyDescent="0.3">
      <c r="A2342" s="290" t="str">
        <f t="shared" si="99"/>
        <v>5/2006</v>
      </c>
      <c r="B2342" s="279" t="s">
        <v>2465</v>
      </c>
      <c r="C2342" s="294">
        <v>269</v>
      </c>
      <c r="D2342" s="279">
        <f t="shared" si="97"/>
        <v>26</v>
      </c>
      <c r="E2342" s="279">
        <f t="shared" si="98"/>
        <v>5</v>
      </c>
      <c r="F2342" s="281" t="str">
        <f t="shared" si="100"/>
        <v/>
      </c>
      <c r="G2342" s="282"/>
      <c r="H2342" s="280"/>
      <c r="I2342" s="280"/>
      <c r="J2342" s="280"/>
    </row>
    <row r="2343" spans="1:10" ht="14.4" x14ac:dyDescent="0.3">
      <c r="A2343" s="290" t="str">
        <f t="shared" si="99"/>
        <v>5/2006</v>
      </c>
      <c r="B2343" s="279" t="s">
        <v>2466</v>
      </c>
      <c r="C2343" s="294"/>
      <c r="D2343" s="279">
        <f t="shared" si="97"/>
        <v>27</v>
      </c>
      <c r="E2343" s="279">
        <f t="shared" si="98"/>
        <v>5</v>
      </c>
      <c r="F2343" s="281" t="str">
        <f t="shared" si="100"/>
        <v/>
      </c>
      <c r="G2343" s="282"/>
      <c r="H2343" s="280"/>
      <c r="I2343" s="280"/>
      <c r="J2343" s="280"/>
    </row>
    <row r="2344" spans="1:10" ht="14.4" x14ac:dyDescent="0.3">
      <c r="A2344" s="290" t="str">
        <f t="shared" si="99"/>
        <v>5/2006</v>
      </c>
      <c r="B2344" s="279" t="s">
        <v>2467</v>
      </c>
      <c r="C2344" s="294"/>
      <c r="D2344" s="279">
        <f t="shared" si="97"/>
        <v>28</v>
      </c>
      <c r="E2344" s="279">
        <f t="shared" si="98"/>
        <v>5</v>
      </c>
      <c r="F2344" s="281" t="str">
        <f t="shared" si="100"/>
        <v/>
      </c>
      <c r="G2344" s="282"/>
      <c r="H2344" s="280"/>
      <c r="I2344" s="280"/>
      <c r="J2344" s="280"/>
    </row>
    <row r="2345" spans="1:10" ht="14.4" x14ac:dyDescent="0.3">
      <c r="A2345" s="290" t="str">
        <f t="shared" si="99"/>
        <v>5/2006</v>
      </c>
      <c r="B2345" s="279" t="s">
        <v>2468</v>
      </c>
      <c r="C2345" s="294"/>
      <c r="D2345" s="279">
        <f t="shared" si="97"/>
        <v>29</v>
      </c>
      <c r="E2345" s="279">
        <f t="shared" si="98"/>
        <v>5</v>
      </c>
      <c r="F2345" s="281" t="str">
        <f t="shared" si="100"/>
        <v/>
      </c>
      <c r="G2345" s="282"/>
      <c r="H2345" s="280"/>
      <c r="I2345" s="280"/>
      <c r="J2345" s="280"/>
    </row>
    <row r="2346" spans="1:10" ht="14.4" x14ac:dyDescent="0.3">
      <c r="A2346" s="290" t="str">
        <f t="shared" si="99"/>
        <v>5/2006</v>
      </c>
      <c r="B2346" s="279" t="s">
        <v>2469</v>
      </c>
      <c r="C2346" s="294">
        <v>278</v>
      </c>
      <c r="D2346" s="279">
        <f t="shared" si="97"/>
        <v>30</v>
      </c>
      <c r="E2346" s="279">
        <f t="shared" si="98"/>
        <v>5</v>
      </c>
      <c r="F2346" s="281" t="str">
        <f t="shared" si="100"/>
        <v/>
      </c>
      <c r="G2346" s="282"/>
      <c r="H2346" s="280"/>
      <c r="I2346" s="280"/>
      <c r="J2346" s="280"/>
    </row>
    <row r="2347" spans="1:10" ht="14.4" x14ac:dyDescent="0.3">
      <c r="A2347" s="290" t="str">
        <f t="shared" si="99"/>
        <v>5/2006</v>
      </c>
      <c r="B2347" s="279" t="s">
        <v>2470</v>
      </c>
      <c r="C2347" s="294">
        <v>273</v>
      </c>
      <c r="D2347" s="279">
        <f t="shared" si="97"/>
        <v>31</v>
      </c>
      <c r="E2347" s="279">
        <f t="shared" si="98"/>
        <v>5</v>
      </c>
      <c r="F2347" s="281">
        <f t="shared" si="100"/>
        <v>2.7300000000000001E-2</v>
      </c>
      <c r="G2347" s="282"/>
      <c r="H2347" s="280"/>
      <c r="I2347" s="280"/>
      <c r="J2347" s="280"/>
    </row>
    <row r="2348" spans="1:10" ht="14.4" x14ac:dyDescent="0.3">
      <c r="A2348" s="290" t="str">
        <f t="shared" si="99"/>
        <v>6/2006</v>
      </c>
      <c r="B2348" s="279" t="s">
        <v>2471</v>
      </c>
      <c r="C2348" s="294">
        <v>266</v>
      </c>
      <c r="D2348" s="279">
        <f t="shared" si="97"/>
        <v>1</v>
      </c>
      <c r="E2348" s="279">
        <f t="shared" si="98"/>
        <v>6</v>
      </c>
      <c r="F2348" s="281" t="str">
        <f t="shared" si="100"/>
        <v/>
      </c>
      <c r="G2348" s="282"/>
      <c r="H2348" s="280"/>
      <c r="I2348" s="280"/>
      <c r="J2348" s="280"/>
    </row>
    <row r="2349" spans="1:10" ht="14.4" x14ac:dyDescent="0.3">
      <c r="A2349" s="290" t="str">
        <f t="shared" si="99"/>
        <v>6/2006</v>
      </c>
      <c r="B2349" s="279" t="s">
        <v>2472</v>
      </c>
      <c r="C2349" s="294">
        <v>275</v>
      </c>
      <c r="D2349" s="279">
        <f t="shared" si="97"/>
        <v>2</v>
      </c>
      <c r="E2349" s="279">
        <f t="shared" si="98"/>
        <v>6</v>
      </c>
      <c r="F2349" s="281" t="str">
        <f t="shared" si="100"/>
        <v/>
      </c>
      <c r="G2349" s="282"/>
      <c r="H2349" s="280"/>
      <c r="I2349" s="280"/>
      <c r="J2349" s="280"/>
    </row>
    <row r="2350" spans="1:10" ht="14.4" x14ac:dyDescent="0.3">
      <c r="A2350" s="290" t="str">
        <f t="shared" si="99"/>
        <v>6/2006</v>
      </c>
      <c r="B2350" s="279" t="s">
        <v>2473</v>
      </c>
      <c r="C2350" s="294"/>
      <c r="D2350" s="279">
        <f t="shared" si="97"/>
        <v>3</v>
      </c>
      <c r="E2350" s="279">
        <f t="shared" si="98"/>
        <v>6</v>
      </c>
      <c r="F2350" s="281" t="str">
        <f t="shared" si="100"/>
        <v/>
      </c>
      <c r="G2350" s="282"/>
      <c r="H2350" s="280"/>
      <c r="I2350" s="280"/>
      <c r="J2350" s="280"/>
    </row>
    <row r="2351" spans="1:10" ht="14.4" x14ac:dyDescent="0.3">
      <c r="A2351" s="290" t="str">
        <f t="shared" si="99"/>
        <v>6/2006</v>
      </c>
      <c r="B2351" s="279" t="s">
        <v>2474</v>
      </c>
      <c r="C2351" s="294"/>
      <c r="D2351" s="279">
        <f t="shared" si="97"/>
        <v>4</v>
      </c>
      <c r="E2351" s="279">
        <f t="shared" si="98"/>
        <v>6</v>
      </c>
      <c r="F2351" s="281" t="str">
        <f t="shared" si="100"/>
        <v/>
      </c>
      <c r="G2351" s="282"/>
      <c r="H2351" s="280"/>
      <c r="I2351" s="280"/>
      <c r="J2351" s="280"/>
    </row>
    <row r="2352" spans="1:10" ht="14.4" x14ac:dyDescent="0.3">
      <c r="A2352" s="290" t="str">
        <f t="shared" si="99"/>
        <v>6/2006</v>
      </c>
      <c r="B2352" s="279" t="s">
        <v>2475</v>
      </c>
      <c r="C2352" s="294">
        <v>264</v>
      </c>
      <c r="D2352" s="279">
        <f t="shared" si="97"/>
        <v>5</v>
      </c>
      <c r="E2352" s="279">
        <f t="shared" si="98"/>
        <v>6</v>
      </c>
      <c r="F2352" s="281" t="str">
        <f t="shared" si="100"/>
        <v/>
      </c>
      <c r="G2352" s="282"/>
      <c r="H2352" s="280"/>
      <c r="I2352" s="280"/>
      <c r="J2352" s="280"/>
    </row>
    <row r="2353" spans="1:10" ht="14.4" x14ac:dyDescent="0.3">
      <c r="A2353" s="290" t="str">
        <f t="shared" si="99"/>
        <v>6/2006</v>
      </c>
      <c r="B2353" s="279" t="s">
        <v>2476</v>
      </c>
      <c r="C2353" s="294">
        <v>269</v>
      </c>
      <c r="D2353" s="279">
        <f t="shared" si="97"/>
        <v>6</v>
      </c>
      <c r="E2353" s="279">
        <f t="shared" si="98"/>
        <v>6</v>
      </c>
      <c r="F2353" s="281" t="str">
        <f t="shared" si="100"/>
        <v/>
      </c>
      <c r="G2353" s="282"/>
      <c r="H2353" s="280"/>
      <c r="I2353" s="280"/>
      <c r="J2353" s="280"/>
    </row>
    <row r="2354" spans="1:10" ht="14.4" x14ac:dyDescent="0.3">
      <c r="A2354" s="290" t="str">
        <f t="shared" si="99"/>
        <v>6/2006</v>
      </c>
      <c r="B2354" s="279" t="s">
        <v>2477</v>
      </c>
      <c r="C2354" s="294">
        <v>262</v>
      </c>
      <c r="D2354" s="279">
        <f t="shared" si="97"/>
        <v>7</v>
      </c>
      <c r="E2354" s="279">
        <f t="shared" si="98"/>
        <v>6</v>
      </c>
      <c r="F2354" s="281" t="str">
        <f t="shared" si="100"/>
        <v/>
      </c>
      <c r="G2354" s="282"/>
      <c r="H2354" s="280"/>
      <c r="I2354" s="280"/>
      <c r="J2354" s="280"/>
    </row>
    <row r="2355" spans="1:10" ht="14.4" x14ac:dyDescent="0.3">
      <c r="A2355" s="290" t="str">
        <f t="shared" si="99"/>
        <v>6/2006</v>
      </c>
      <c r="B2355" s="279" t="s">
        <v>2478</v>
      </c>
      <c r="C2355" s="294">
        <v>270</v>
      </c>
      <c r="D2355" s="279">
        <f t="shared" si="97"/>
        <v>8</v>
      </c>
      <c r="E2355" s="279">
        <f t="shared" si="98"/>
        <v>6</v>
      </c>
      <c r="F2355" s="281" t="str">
        <f t="shared" si="100"/>
        <v/>
      </c>
      <c r="G2355" s="282"/>
      <c r="H2355" s="280"/>
      <c r="I2355" s="280"/>
      <c r="J2355" s="280"/>
    </row>
    <row r="2356" spans="1:10" ht="14.4" x14ac:dyDescent="0.3">
      <c r="A2356" s="290" t="str">
        <f t="shared" si="99"/>
        <v>6/2006</v>
      </c>
      <c r="B2356" s="279" t="s">
        <v>2479</v>
      </c>
      <c r="C2356" s="294">
        <v>263</v>
      </c>
      <c r="D2356" s="279">
        <f t="shared" si="97"/>
        <v>9</v>
      </c>
      <c r="E2356" s="279">
        <f t="shared" si="98"/>
        <v>6</v>
      </c>
      <c r="F2356" s="281" t="str">
        <f t="shared" si="100"/>
        <v/>
      </c>
      <c r="G2356" s="282"/>
      <c r="H2356" s="280"/>
      <c r="I2356" s="280"/>
      <c r="J2356" s="280"/>
    </row>
    <row r="2357" spans="1:10" ht="14.4" x14ac:dyDescent="0.3">
      <c r="A2357" s="290" t="str">
        <f t="shared" si="99"/>
        <v>6/2006</v>
      </c>
      <c r="B2357" s="279" t="s">
        <v>2480</v>
      </c>
      <c r="C2357" s="294"/>
      <c r="D2357" s="279">
        <f t="shared" si="97"/>
        <v>10</v>
      </c>
      <c r="E2357" s="279">
        <f t="shared" si="98"/>
        <v>6</v>
      </c>
      <c r="F2357" s="281" t="str">
        <f t="shared" si="100"/>
        <v/>
      </c>
      <c r="G2357" s="282"/>
      <c r="H2357" s="280"/>
      <c r="I2357" s="280"/>
      <c r="J2357" s="280"/>
    </row>
    <row r="2358" spans="1:10" ht="14.4" x14ac:dyDescent="0.3">
      <c r="A2358" s="290" t="str">
        <f t="shared" si="99"/>
        <v>6/2006</v>
      </c>
      <c r="B2358" s="279" t="s">
        <v>2481</v>
      </c>
      <c r="C2358" s="294"/>
      <c r="D2358" s="279">
        <f t="shared" si="97"/>
        <v>11</v>
      </c>
      <c r="E2358" s="279">
        <f t="shared" si="98"/>
        <v>6</v>
      </c>
      <c r="F2358" s="281" t="str">
        <f t="shared" si="100"/>
        <v/>
      </c>
      <c r="G2358" s="282"/>
      <c r="H2358" s="280"/>
      <c r="I2358" s="280"/>
      <c r="J2358" s="280"/>
    </row>
    <row r="2359" spans="1:10" ht="14.4" x14ac:dyDescent="0.3">
      <c r="A2359" s="290" t="str">
        <f t="shared" si="99"/>
        <v>6/2006</v>
      </c>
      <c r="B2359" s="279" t="s">
        <v>2482</v>
      </c>
      <c r="C2359" s="294">
        <v>267</v>
      </c>
      <c r="D2359" s="279">
        <f t="shared" si="97"/>
        <v>12</v>
      </c>
      <c r="E2359" s="279">
        <f t="shared" si="98"/>
        <v>6</v>
      </c>
      <c r="F2359" s="281" t="str">
        <f t="shared" si="100"/>
        <v/>
      </c>
      <c r="G2359" s="282"/>
      <c r="H2359" s="280"/>
      <c r="I2359" s="280"/>
      <c r="J2359" s="280"/>
    </row>
    <row r="2360" spans="1:10" ht="14.4" x14ac:dyDescent="0.3">
      <c r="A2360" s="290" t="str">
        <f t="shared" si="99"/>
        <v>6/2006</v>
      </c>
      <c r="B2360" s="279" t="s">
        <v>2483</v>
      </c>
      <c r="C2360" s="294">
        <v>276</v>
      </c>
      <c r="D2360" s="279">
        <f t="shared" si="97"/>
        <v>13</v>
      </c>
      <c r="E2360" s="279">
        <f t="shared" si="98"/>
        <v>6</v>
      </c>
      <c r="F2360" s="281" t="str">
        <f t="shared" si="100"/>
        <v/>
      </c>
      <c r="G2360" s="282"/>
      <c r="H2360" s="280"/>
      <c r="I2360" s="280"/>
      <c r="J2360" s="280"/>
    </row>
    <row r="2361" spans="1:10" ht="14.4" x14ac:dyDescent="0.3">
      <c r="A2361" s="290" t="str">
        <f t="shared" si="99"/>
        <v>6/2006</v>
      </c>
      <c r="B2361" s="279" t="s">
        <v>2484</v>
      </c>
      <c r="C2361" s="294">
        <v>265</v>
      </c>
      <c r="D2361" s="279">
        <f t="shared" si="97"/>
        <v>14</v>
      </c>
      <c r="E2361" s="279">
        <f t="shared" si="98"/>
        <v>6</v>
      </c>
      <c r="F2361" s="281" t="str">
        <f t="shared" si="100"/>
        <v/>
      </c>
      <c r="G2361" s="282"/>
      <c r="H2361" s="280"/>
      <c r="I2361" s="280"/>
      <c r="J2361" s="280"/>
    </row>
    <row r="2362" spans="1:10" ht="14.4" x14ac:dyDescent="0.3">
      <c r="A2362" s="290" t="str">
        <f t="shared" si="99"/>
        <v>6/2006</v>
      </c>
      <c r="B2362" s="279" t="s">
        <v>2485</v>
      </c>
      <c r="C2362" s="294">
        <v>253</v>
      </c>
      <c r="D2362" s="279">
        <f t="shared" si="97"/>
        <v>15</v>
      </c>
      <c r="E2362" s="279">
        <f t="shared" si="98"/>
        <v>6</v>
      </c>
      <c r="F2362" s="281" t="str">
        <f t="shared" si="100"/>
        <v/>
      </c>
      <c r="G2362" s="282"/>
      <c r="H2362" s="280"/>
      <c r="I2362" s="280"/>
      <c r="J2362" s="280"/>
    </row>
    <row r="2363" spans="1:10" ht="14.4" x14ac:dyDescent="0.3">
      <c r="A2363" s="290" t="str">
        <f t="shared" si="99"/>
        <v>6/2006</v>
      </c>
      <c r="B2363" s="279" t="s">
        <v>2486</v>
      </c>
      <c r="C2363" s="294">
        <v>255</v>
      </c>
      <c r="D2363" s="279">
        <f t="shared" si="97"/>
        <v>16</v>
      </c>
      <c r="E2363" s="279">
        <f t="shared" si="98"/>
        <v>6</v>
      </c>
      <c r="F2363" s="281" t="str">
        <f t="shared" si="100"/>
        <v/>
      </c>
      <c r="G2363" s="282"/>
      <c r="H2363" s="280"/>
      <c r="I2363" s="280"/>
      <c r="J2363" s="280"/>
    </row>
    <row r="2364" spans="1:10" ht="14.4" x14ac:dyDescent="0.3">
      <c r="A2364" s="290" t="str">
        <f t="shared" si="99"/>
        <v>6/2006</v>
      </c>
      <c r="B2364" s="279" t="s">
        <v>2487</v>
      </c>
      <c r="C2364" s="294"/>
      <c r="D2364" s="279">
        <f t="shared" si="97"/>
        <v>17</v>
      </c>
      <c r="E2364" s="279">
        <f t="shared" si="98"/>
        <v>6</v>
      </c>
      <c r="F2364" s="281" t="str">
        <f t="shared" si="100"/>
        <v/>
      </c>
      <c r="G2364" s="282"/>
      <c r="H2364" s="280"/>
      <c r="I2364" s="280"/>
      <c r="J2364" s="280"/>
    </row>
    <row r="2365" spans="1:10" ht="14.4" x14ac:dyDescent="0.3">
      <c r="A2365" s="290" t="str">
        <f t="shared" si="99"/>
        <v>6/2006</v>
      </c>
      <c r="B2365" s="279" t="s">
        <v>2488</v>
      </c>
      <c r="C2365" s="294"/>
      <c r="D2365" s="279">
        <f t="shared" si="97"/>
        <v>18</v>
      </c>
      <c r="E2365" s="279">
        <f t="shared" si="98"/>
        <v>6</v>
      </c>
      <c r="F2365" s="281" t="str">
        <f t="shared" si="100"/>
        <v/>
      </c>
      <c r="G2365" s="282"/>
      <c r="H2365" s="280"/>
      <c r="I2365" s="280"/>
      <c r="J2365" s="280"/>
    </row>
    <row r="2366" spans="1:10" ht="14.4" x14ac:dyDescent="0.3">
      <c r="A2366" s="290" t="str">
        <f t="shared" si="99"/>
        <v>6/2006</v>
      </c>
      <c r="B2366" s="279" t="s">
        <v>2489</v>
      </c>
      <c r="C2366" s="294">
        <v>257</v>
      </c>
      <c r="D2366" s="279">
        <f t="shared" si="97"/>
        <v>19</v>
      </c>
      <c r="E2366" s="279">
        <f t="shared" si="98"/>
        <v>6</v>
      </c>
      <c r="F2366" s="281" t="str">
        <f t="shared" si="100"/>
        <v/>
      </c>
      <c r="G2366" s="282"/>
      <c r="H2366" s="280"/>
      <c r="I2366" s="280"/>
      <c r="J2366" s="280"/>
    </row>
    <row r="2367" spans="1:10" ht="14.4" x14ac:dyDescent="0.3">
      <c r="A2367" s="290" t="str">
        <f t="shared" si="99"/>
        <v>6/2006</v>
      </c>
      <c r="B2367" s="279" t="s">
        <v>2490</v>
      </c>
      <c r="C2367" s="294">
        <v>254</v>
      </c>
      <c r="D2367" s="279">
        <f t="shared" si="97"/>
        <v>20</v>
      </c>
      <c r="E2367" s="279">
        <f t="shared" si="98"/>
        <v>6</v>
      </c>
      <c r="F2367" s="281" t="str">
        <f t="shared" si="100"/>
        <v/>
      </c>
      <c r="G2367" s="282"/>
      <c r="H2367" s="280"/>
      <c r="I2367" s="280"/>
      <c r="J2367" s="280"/>
    </row>
    <row r="2368" spans="1:10" ht="14.4" x14ac:dyDescent="0.3">
      <c r="A2368" s="290" t="str">
        <f t="shared" si="99"/>
        <v>6/2006</v>
      </c>
      <c r="B2368" s="279" t="s">
        <v>2491</v>
      </c>
      <c r="C2368" s="294">
        <v>257</v>
      </c>
      <c r="D2368" s="279">
        <f t="shared" si="97"/>
        <v>21</v>
      </c>
      <c r="E2368" s="279">
        <f t="shared" si="98"/>
        <v>6</v>
      </c>
      <c r="F2368" s="281" t="str">
        <f t="shared" si="100"/>
        <v/>
      </c>
      <c r="G2368" s="282"/>
      <c r="H2368" s="280"/>
      <c r="I2368" s="280"/>
      <c r="J2368" s="280"/>
    </row>
    <row r="2369" spans="1:10" ht="14.4" x14ac:dyDescent="0.3">
      <c r="A2369" s="290" t="str">
        <f t="shared" si="99"/>
        <v>6/2006</v>
      </c>
      <c r="B2369" s="279" t="s">
        <v>2492</v>
      </c>
      <c r="C2369" s="294">
        <v>258</v>
      </c>
      <c r="D2369" s="279">
        <f t="shared" si="97"/>
        <v>22</v>
      </c>
      <c r="E2369" s="279">
        <f t="shared" si="98"/>
        <v>6</v>
      </c>
      <c r="F2369" s="281" t="str">
        <f t="shared" si="100"/>
        <v/>
      </c>
      <c r="G2369" s="282"/>
      <c r="H2369" s="280"/>
      <c r="I2369" s="280"/>
      <c r="J2369" s="280"/>
    </row>
    <row r="2370" spans="1:10" ht="14.4" x14ac:dyDescent="0.3">
      <c r="A2370" s="290" t="str">
        <f t="shared" si="99"/>
        <v>6/2006</v>
      </c>
      <c r="B2370" s="279" t="s">
        <v>2493</v>
      </c>
      <c r="C2370" s="294">
        <v>258</v>
      </c>
      <c r="D2370" s="279">
        <f t="shared" si="97"/>
        <v>23</v>
      </c>
      <c r="E2370" s="279">
        <f t="shared" si="98"/>
        <v>6</v>
      </c>
      <c r="F2370" s="281" t="str">
        <f t="shared" si="100"/>
        <v/>
      </c>
      <c r="G2370" s="282"/>
      <c r="H2370" s="280"/>
      <c r="I2370" s="280"/>
      <c r="J2370" s="280"/>
    </row>
    <row r="2371" spans="1:10" ht="14.4" x14ac:dyDescent="0.3">
      <c r="A2371" s="290" t="str">
        <f t="shared" si="99"/>
        <v>6/2006</v>
      </c>
      <c r="B2371" s="279" t="s">
        <v>2494</v>
      </c>
      <c r="C2371" s="294"/>
      <c r="D2371" s="279">
        <f t="shared" si="97"/>
        <v>24</v>
      </c>
      <c r="E2371" s="279">
        <f t="shared" si="98"/>
        <v>6</v>
      </c>
      <c r="F2371" s="281" t="str">
        <f t="shared" si="100"/>
        <v/>
      </c>
      <c r="G2371" s="282"/>
      <c r="H2371" s="280"/>
      <c r="I2371" s="280"/>
      <c r="J2371" s="280"/>
    </row>
    <row r="2372" spans="1:10" ht="14.4" x14ac:dyDescent="0.3">
      <c r="A2372" s="290" t="str">
        <f t="shared" si="99"/>
        <v>6/2006</v>
      </c>
      <c r="B2372" s="279" t="s">
        <v>2495</v>
      </c>
      <c r="C2372" s="294"/>
      <c r="D2372" s="279">
        <f t="shared" si="97"/>
        <v>25</v>
      </c>
      <c r="E2372" s="279">
        <f t="shared" si="98"/>
        <v>6</v>
      </c>
      <c r="F2372" s="281" t="str">
        <f t="shared" si="100"/>
        <v/>
      </c>
      <c r="G2372" s="282"/>
      <c r="H2372" s="280"/>
      <c r="I2372" s="280"/>
      <c r="J2372" s="280"/>
    </row>
    <row r="2373" spans="1:10" ht="14.4" x14ac:dyDescent="0.3">
      <c r="A2373" s="290" t="str">
        <f t="shared" si="99"/>
        <v>6/2006</v>
      </c>
      <c r="B2373" s="279" t="s">
        <v>2496</v>
      </c>
      <c r="C2373" s="294">
        <v>261</v>
      </c>
      <c r="D2373" s="279">
        <f t="shared" si="97"/>
        <v>26</v>
      </c>
      <c r="E2373" s="279">
        <f t="shared" si="98"/>
        <v>6</v>
      </c>
      <c r="F2373" s="281" t="str">
        <f t="shared" si="100"/>
        <v/>
      </c>
      <c r="G2373" s="282"/>
      <c r="H2373" s="280"/>
      <c r="I2373" s="280"/>
      <c r="J2373" s="280"/>
    </row>
    <row r="2374" spans="1:10" ht="14.4" x14ac:dyDescent="0.3">
      <c r="A2374" s="290" t="str">
        <f t="shared" ref="A2374:A2437" si="101">CONCATENATE(MONTH(B2374),"/",YEAR(B2374))</f>
        <v>6/2006</v>
      </c>
      <c r="B2374" s="279" t="s">
        <v>2497</v>
      </c>
      <c r="C2374" s="294">
        <v>269</v>
      </c>
      <c r="D2374" s="279">
        <f t="shared" si="97"/>
        <v>27</v>
      </c>
      <c r="E2374" s="279">
        <f t="shared" si="98"/>
        <v>6</v>
      </c>
      <c r="F2374" s="281" t="str">
        <f t="shared" si="100"/>
        <v/>
      </c>
      <c r="G2374" s="282"/>
      <c r="H2374" s="280"/>
      <c r="I2374" s="280"/>
      <c r="J2374" s="280"/>
    </row>
    <row r="2375" spans="1:10" ht="14.4" x14ac:dyDescent="0.3">
      <c r="A2375" s="290" t="str">
        <f t="shared" si="101"/>
        <v>6/2006</v>
      </c>
      <c r="B2375" s="279" t="s">
        <v>2498</v>
      </c>
      <c r="C2375" s="294">
        <v>260</v>
      </c>
      <c r="D2375" s="279">
        <f t="shared" si="97"/>
        <v>28</v>
      </c>
      <c r="E2375" s="279">
        <f t="shared" si="98"/>
        <v>6</v>
      </c>
      <c r="F2375" s="281" t="str">
        <f t="shared" si="100"/>
        <v/>
      </c>
      <c r="G2375" s="282"/>
      <c r="H2375" s="280"/>
      <c r="I2375" s="280"/>
      <c r="J2375" s="280"/>
    </row>
    <row r="2376" spans="1:10" ht="14.4" x14ac:dyDescent="0.3">
      <c r="A2376" s="290" t="str">
        <f t="shared" si="101"/>
        <v>6/2006</v>
      </c>
      <c r="B2376" s="279" t="s">
        <v>2499</v>
      </c>
      <c r="C2376" s="294">
        <v>254</v>
      </c>
      <c r="D2376" s="279">
        <f t="shared" si="97"/>
        <v>29</v>
      </c>
      <c r="E2376" s="279">
        <f t="shared" si="98"/>
        <v>6</v>
      </c>
      <c r="F2376" s="281" t="str">
        <f t="shared" si="100"/>
        <v/>
      </c>
      <c r="G2376" s="282"/>
      <c r="H2376" s="280"/>
      <c r="I2376" s="280"/>
      <c r="J2376" s="280"/>
    </row>
    <row r="2377" spans="1:10" ht="14.4" x14ac:dyDescent="0.3">
      <c r="A2377" s="290" t="str">
        <f t="shared" si="101"/>
        <v>6/2006</v>
      </c>
      <c r="B2377" s="279" t="s">
        <v>2500</v>
      </c>
      <c r="C2377" s="294">
        <v>254</v>
      </c>
      <c r="D2377" s="279">
        <f t="shared" si="97"/>
        <v>30</v>
      </c>
      <c r="E2377" s="279">
        <f t="shared" si="98"/>
        <v>6</v>
      </c>
      <c r="F2377" s="281">
        <f t="shared" si="100"/>
        <v>2.5399999999999999E-2</v>
      </c>
      <c r="G2377" s="282"/>
      <c r="H2377" s="280"/>
      <c r="I2377" s="280"/>
      <c r="J2377" s="280"/>
    </row>
    <row r="2378" spans="1:10" ht="14.4" x14ac:dyDescent="0.3">
      <c r="A2378" s="290" t="str">
        <f t="shared" si="101"/>
        <v>7/2006</v>
      </c>
      <c r="B2378" s="279" t="s">
        <v>2501</v>
      </c>
      <c r="C2378" s="294"/>
      <c r="D2378" s="279">
        <f t="shared" si="97"/>
        <v>1</v>
      </c>
      <c r="E2378" s="279">
        <f t="shared" si="98"/>
        <v>7</v>
      </c>
      <c r="F2378" s="281" t="str">
        <f t="shared" si="100"/>
        <v/>
      </c>
      <c r="G2378" s="282"/>
      <c r="H2378" s="280"/>
      <c r="I2378" s="280"/>
      <c r="J2378" s="280"/>
    </row>
    <row r="2379" spans="1:10" ht="14.4" x14ac:dyDescent="0.3">
      <c r="A2379" s="290" t="str">
        <f t="shared" si="101"/>
        <v>7/2006</v>
      </c>
      <c r="B2379" s="279" t="s">
        <v>2502</v>
      </c>
      <c r="C2379" s="294"/>
      <c r="D2379" s="279">
        <f t="shared" si="97"/>
        <v>2</v>
      </c>
      <c r="E2379" s="279">
        <f t="shared" si="98"/>
        <v>7</v>
      </c>
      <c r="F2379" s="281" t="str">
        <f t="shared" si="100"/>
        <v/>
      </c>
      <c r="G2379" s="282"/>
      <c r="H2379" s="280"/>
      <c r="I2379" s="280"/>
      <c r="J2379" s="280"/>
    </row>
    <row r="2380" spans="1:10" ht="14.4" x14ac:dyDescent="0.3">
      <c r="A2380" s="290" t="str">
        <f t="shared" si="101"/>
        <v>7/2006</v>
      </c>
      <c r="B2380" s="279" t="s">
        <v>2503</v>
      </c>
      <c r="C2380" s="294">
        <v>247</v>
      </c>
      <c r="D2380" s="279">
        <f t="shared" si="97"/>
        <v>3</v>
      </c>
      <c r="E2380" s="279">
        <f t="shared" si="98"/>
        <v>7</v>
      </c>
      <c r="F2380" s="281" t="str">
        <f t="shared" si="100"/>
        <v/>
      </c>
      <c r="G2380" s="282"/>
      <c r="H2380" s="280"/>
      <c r="I2380" s="280"/>
      <c r="J2380" s="280"/>
    </row>
    <row r="2381" spans="1:10" ht="14.4" x14ac:dyDescent="0.3">
      <c r="A2381" s="290" t="str">
        <f t="shared" si="101"/>
        <v>7/2006</v>
      </c>
      <c r="B2381" s="279" t="s">
        <v>2504</v>
      </c>
      <c r="C2381" s="294"/>
      <c r="D2381" s="279">
        <f t="shared" si="97"/>
        <v>4</v>
      </c>
      <c r="E2381" s="279">
        <f t="shared" si="98"/>
        <v>7</v>
      </c>
      <c r="F2381" s="281" t="str">
        <f t="shared" ref="F2381:F2444" si="102">IF(D2381=(D2382-1),"",IF(AND(C2381="",C2380="",C2379=""),C2378/10000,(IF(AND(C2381="",C2380=""),C2379/10000,IF(C2381="",C2380/10000,C2381/10000)))))</f>
        <v/>
      </c>
      <c r="G2381" s="282"/>
      <c r="H2381" s="280"/>
      <c r="I2381" s="280"/>
      <c r="J2381" s="280"/>
    </row>
    <row r="2382" spans="1:10" ht="14.4" x14ac:dyDescent="0.3">
      <c r="A2382" s="290" t="str">
        <f t="shared" si="101"/>
        <v>7/2006</v>
      </c>
      <c r="B2382" s="279" t="s">
        <v>2505</v>
      </c>
      <c r="C2382" s="294">
        <v>248</v>
      </c>
      <c r="D2382" s="279">
        <f t="shared" si="97"/>
        <v>5</v>
      </c>
      <c r="E2382" s="279">
        <f t="shared" si="98"/>
        <v>7</v>
      </c>
      <c r="F2382" s="281" t="str">
        <f t="shared" si="102"/>
        <v/>
      </c>
      <c r="G2382" s="282"/>
      <c r="H2382" s="280"/>
      <c r="I2382" s="280"/>
      <c r="J2382" s="280"/>
    </row>
    <row r="2383" spans="1:10" ht="14.4" x14ac:dyDescent="0.3">
      <c r="A2383" s="290" t="str">
        <f t="shared" si="101"/>
        <v>7/2006</v>
      </c>
      <c r="B2383" s="279" t="s">
        <v>2506</v>
      </c>
      <c r="C2383" s="294">
        <v>243</v>
      </c>
      <c r="D2383" s="279">
        <f t="shared" si="97"/>
        <v>6</v>
      </c>
      <c r="E2383" s="279">
        <f t="shared" si="98"/>
        <v>7</v>
      </c>
      <c r="F2383" s="281" t="str">
        <f t="shared" si="102"/>
        <v/>
      </c>
      <c r="G2383" s="282"/>
      <c r="H2383" s="280"/>
      <c r="I2383" s="280"/>
      <c r="J2383" s="280"/>
    </row>
    <row r="2384" spans="1:10" ht="14.4" x14ac:dyDescent="0.3">
      <c r="A2384" s="290" t="str">
        <f t="shared" si="101"/>
        <v>7/2006</v>
      </c>
      <c r="B2384" s="279" t="s">
        <v>2507</v>
      </c>
      <c r="C2384" s="294">
        <v>245</v>
      </c>
      <c r="D2384" s="279">
        <f t="shared" si="97"/>
        <v>7</v>
      </c>
      <c r="E2384" s="279">
        <f t="shared" si="98"/>
        <v>7</v>
      </c>
      <c r="F2384" s="281" t="str">
        <f t="shared" si="102"/>
        <v/>
      </c>
      <c r="G2384" s="282"/>
      <c r="H2384" s="280"/>
      <c r="I2384" s="280"/>
      <c r="J2384" s="280"/>
    </row>
    <row r="2385" spans="1:10" ht="14.4" x14ac:dyDescent="0.3">
      <c r="A2385" s="290" t="str">
        <f t="shared" si="101"/>
        <v>7/2006</v>
      </c>
      <c r="B2385" s="279" t="s">
        <v>2508</v>
      </c>
      <c r="C2385" s="294"/>
      <c r="D2385" s="279">
        <f t="shared" si="97"/>
        <v>8</v>
      </c>
      <c r="E2385" s="279">
        <f t="shared" si="98"/>
        <v>7</v>
      </c>
      <c r="F2385" s="281" t="str">
        <f t="shared" si="102"/>
        <v/>
      </c>
      <c r="G2385" s="282"/>
      <c r="H2385" s="280"/>
      <c r="I2385" s="280"/>
      <c r="J2385" s="280"/>
    </row>
    <row r="2386" spans="1:10" ht="14.4" x14ac:dyDescent="0.3">
      <c r="A2386" s="290" t="str">
        <f t="shared" si="101"/>
        <v>7/2006</v>
      </c>
      <c r="B2386" s="279" t="s">
        <v>2509</v>
      </c>
      <c r="C2386" s="294"/>
      <c r="D2386" s="279">
        <f t="shared" si="97"/>
        <v>9</v>
      </c>
      <c r="E2386" s="279">
        <f t="shared" si="98"/>
        <v>7</v>
      </c>
      <c r="F2386" s="281" t="str">
        <f t="shared" si="102"/>
        <v/>
      </c>
      <c r="G2386" s="282"/>
      <c r="H2386" s="280"/>
      <c r="I2386" s="280"/>
      <c r="J2386" s="280"/>
    </row>
    <row r="2387" spans="1:10" ht="14.4" x14ac:dyDescent="0.3">
      <c r="A2387" s="290" t="str">
        <f t="shared" si="101"/>
        <v>7/2006</v>
      </c>
      <c r="B2387" s="279" t="s">
        <v>2510</v>
      </c>
      <c r="C2387" s="294">
        <v>243</v>
      </c>
      <c r="D2387" s="279">
        <f t="shared" si="97"/>
        <v>10</v>
      </c>
      <c r="E2387" s="279">
        <f t="shared" si="98"/>
        <v>7</v>
      </c>
      <c r="F2387" s="281" t="str">
        <f t="shared" si="102"/>
        <v/>
      </c>
      <c r="G2387" s="282"/>
      <c r="H2387" s="280"/>
      <c r="I2387" s="280"/>
      <c r="J2387" s="280"/>
    </row>
    <row r="2388" spans="1:10" ht="14.4" x14ac:dyDescent="0.3">
      <c r="A2388" s="290" t="str">
        <f t="shared" si="101"/>
        <v>7/2006</v>
      </c>
      <c r="B2388" s="279" t="s">
        <v>2511</v>
      </c>
      <c r="C2388" s="294">
        <v>245</v>
      </c>
      <c r="D2388" s="279">
        <f t="shared" si="97"/>
        <v>11</v>
      </c>
      <c r="E2388" s="279">
        <f t="shared" si="98"/>
        <v>7</v>
      </c>
      <c r="F2388" s="281" t="str">
        <f t="shared" si="102"/>
        <v/>
      </c>
      <c r="G2388" s="282"/>
      <c r="H2388" s="280"/>
      <c r="I2388" s="280"/>
      <c r="J2388" s="280"/>
    </row>
    <row r="2389" spans="1:10" ht="14.4" x14ac:dyDescent="0.3">
      <c r="A2389" s="290" t="str">
        <f t="shared" si="101"/>
        <v>7/2006</v>
      </c>
      <c r="B2389" s="279" t="s">
        <v>2512</v>
      </c>
      <c r="C2389" s="294">
        <v>248</v>
      </c>
      <c r="D2389" s="279">
        <f t="shared" si="97"/>
        <v>12</v>
      </c>
      <c r="E2389" s="279">
        <f t="shared" si="98"/>
        <v>7</v>
      </c>
      <c r="F2389" s="281" t="str">
        <f t="shared" si="102"/>
        <v/>
      </c>
      <c r="G2389" s="282"/>
      <c r="H2389" s="280"/>
      <c r="I2389" s="280"/>
      <c r="J2389" s="280"/>
    </row>
    <row r="2390" spans="1:10" ht="14.4" x14ac:dyDescent="0.3">
      <c r="A2390" s="290" t="str">
        <f t="shared" si="101"/>
        <v>7/2006</v>
      </c>
      <c r="B2390" s="279" t="s">
        <v>2513</v>
      </c>
      <c r="C2390" s="294">
        <v>254</v>
      </c>
      <c r="D2390" s="279">
        <f t="shared" si="97"/>
        <v>13</v>
      </c>
      <c r="E2390" s="279">
        <f t="shared" si="98"/>
        <v>7</v>
      </c>
      <c r="F2390" s="281" t="str">
        <f t="shared" si="102"/>
        <v/>
      </c>
      <c r="G2390" s="282"/>
      <c r="H2390" s="280"/>
      <c r="I2390" s="280"/>
      <c r="J2390" s="280"/>
    </row>
    <row r="2391" spans="1:10" ht="14.4" x14ac:dyDescent="0.3">
      <c r="A2391" s="290" t="str">
        <f t="shared" si="101"/>
        <v>7/2006</v>
      </c>
      <c r="B2391" s="279" t="s">
        <v>2514</v>
      </c>
      <c r="C2391" s="294">
        <v>255</v>
      </c>
      <c r="D2391" s="279">
        <f t="shared" si="97"/>
        <v>14</v>
      </c>
      <c r="E2391" s="279">
        <f t="shared" si="98"/>
        <v>7</v>
      </c>
      <c r="F2391" s="281" t="str">
        <f t="shared" si="102"/>
        <v/>
      </c>
      <c r="G2391" s="282"/>
      <c r="H2391" s="280"/>
      <c r="I2391" s="280"/>
      <c r="J2391" s="280"/>
    </row>
    <row r="2392" spans="1:10" ht="14.4" x14ac:dyDescent="0.3">
      <c r="A2392" s="290" t="str">
        <f t="shared" si="101"/>
        <v>7/2006</v>
      </c>
      <c r="B2392" s="279" t="s">
        <v>2515</v>
      </c>
      <c r="C2392" s="294"/>
      <c r="D2392" s="279">
        <f t="shared" si="97"/>
        <v>15</v>
      </c>
      <c r="E2392" s="279">
        <f t="shared" si="98"/>
        <v>7</v>
      </c>
      <c r="F2392" s="281" t="str">
        <f t="shared" si="102"/>
        <v/>
      </c>
      <c r="G2392" s="282"/>
      <c r="H2392" s="280"/>
      <c r="I2392" s="280"/>
      <c r="J2392" s="280"/>
    </row>
    <row r="2393" spans="1:10" ht="14.4" x14ac:dyDescent="0.3">
      <c r="A2393" s="290" t="str">
        <f t="shared" si="101"/>
        <v>7/2006</v>
      </c>
      <c r="B2393" s="279" t="s">
        <v>2516</v>
      </c>
      <c r="C2393" s="294"/>
      <c r="D2393" s="279">
        <f t="shared" si="97"/>
        <v>16</v>
      </c>
      <c r="E2393" s="279">
        <f t="shared" si="98"/>
        <v>7</v>
      </c>
      <c r="F2393" s="281" t="str">
        <f t="shared" si="102"/>
        <v/>
      </c>
      <c r="G2393" s="282"/>
      <c r="H2393" s="280"/>
      <c r="I2393" s="280"/>
      <c r="J2393" s="280"/>
    </row>
    <row r="2394" spans="1:10" ht="14.4" x14ac:dyDescent="0.3">
      <c r="A2394" s="290" t="str">
        <f t="shared" si="101"/>
        <v>7/2006</v>
      </c>
      <c r="B2394" s="279" t="s">
        <v>2517</v>
      </c>
      <c r="C2394" s="294">
        <v>251</v>
      </c>
      <c r="D2394" s="279">
        <f t="shared" si="97"/>
        <v>17</v>
      </c>
      <c r="E2394" s="279">
        <f t="shared" si="98"/>
        <v>7</v>
      </c>
      <c r="F2394" s="281" t="str">
        <f t="shared" si="102"/>
        <v/>
      </c>
      <c r="G2394" s="282"/>
      <c r="H2394" s="280"/>
      <c r="I2394" s="280"/>
      <c r="J2394" s="280"/>
    </row>
    <row r="2395" spans="1:10" ht="14.4" x14ac:dyDescent="0.3">
      <c r="A2395" s="290" t="str">
        <f t="shared" si="101"/>
        <v>7/2006</v>
      </c>
      <c r="B2395" s="279" t="s">
        <v>2518</v>
      </c>
      <c r="C2395" s="294">
        <v>242</v>
      </c>
      <c r="D2395" s="279">
        <f t="shared" si="97"/>
        <v>18</v>
      </c>
      <c r="E2395" s="279">
        <f t="shared" si="98"/>
        <v>7</v>
      </c>
      <c r="F2395" s="281" t="str">
        <f t="shared" si="102"/>
        <v/>
      </c>
      <c r="G2395" s="282"/>
      <c r="H2395" s="280"/>
      <c r="I2395" s="280"/>
      <c r="J2395" s="280"/>
    </row>
    <row r="2396" spans="1:10" ht="14.4" x14ac:dyDescent="0.3">
      <c r="A2396" s="290" t="str">
        <f t="shared" si="101"/>
        <v>7/2006</v>
      </c>
      <c r="B2396" s="279" t="s">
        <v>2519</v>
      </c>
      <c r="C2396" s="294">
        <v>236</v>
      </c>
      <c r="D2396" s="279">
        <f t="shared" si="97"/>
        <v>19</v>
      </c>
      <c r="E2396" s="279">
        <f t="shared" si="98"/>
        <v>7</v>
      </c>
      <c r="F2396" s="281" t="str">
        <f t="shared" si="102"/>
        <v/>
      </c>
      <c r="G2396" s="282"/>
      <c r="H2396" s="280"/>
      <c r="I2396" s="280"/>
      <c r="J2396" s="280"/>
    </row>
    <row r="2397" spans="1:10" ht="14.4" x14ac:dyDescent="0.3">
      <c r="A2397" s="290" t="str">
        <f t="shared" si="101"/>
        <v>7/2006</v>
      </c>
      <c r="B2397" s="279" t="s">
        <v>2520</v>
      </c>
      <c r="C2397" s="294">
        <v>237</v>
      </c>
      <c r="D2397" s="279">
        <f t="shared" si="97"/>
        <v>20</v>
      </c>
      <c r="E2397" s="279">
        <f t="shared" si="98"/>
        <v>7</v>
      </c>
      <c r="F2397" s="281" t="str">
        <f t="shared" si="102"/>
        <v/>
      </c>
      <c r="G2397" s="282"/>
      <c r="H2397" s="280"/>
      <c r="I2397" s="280"/>
      <c r="J2397" s="280"/>
    </row>
    <row r="2398" spans="1:10" ht="14.4" x14ac:dyDescent="0.3">
      <c r="A2398" s="290" t="str">
        <f t="shared" si="101"/>
        <v>7/2006</v>
      </c>
      <c r="B2398" s="279" t="s">
        <v>2521</v>
      </c>
      <c r="C2398" s="294">
        <v>236</v>
      </c>
      <c r="D2398" s="279">
        <f t="shared" si="97"/>
        <v>21</v>
      </c>
      <c r="E2398" s="279">
        <f t="shared" si="98"/>
        <v>7</v>
      </c>
      <c r="F2398" s="281" t="str">
        <f t="shared" si="102"/>
        <v/>
      </c>
      <c r="G2398" s="282"/>
      <c r="H2398" s="280"/>
      <c r="I2398" s="280"/>
      <c r="J2398" s="280"/>
    </row>
    <row r="2399" spans="1:10" ht="14.4" x14ac:dyDescent="0.3">
      <c r="A2399" s="290" t="str">
        <f t="shared" si="101"/>
        <v>7/2006</v>
      </c>
      <c r="B2399" s="279" t="s">
        <v>2522</v>
      </c>
      <c r="C2399" s="294"/>
      <c r="D2399" s="279">
        <f t="shared" si="97"/>
        <v>22</v>
      </c>
      <c r="E2399" s="279">
        <f t="shared" si="98"/>
        <v>7</v>
      </c>
      <c r="F2399" s="281" t="str">
        <f t="shared" si="102"/>
        <v/>
      </c>
      <c r="G2399" s="282"/>
      <c r="H2399" s="280"/>
      <c r="I2399" s="280"/>
      <c r="J2399" s="280"/>
    </row>
    <row r="2400" spans="1:10" ht="14.4" x14ac:dyDescent="0.3">
      <c r="A2400" s="290" t="str">
        <f t="shared" si="101"/>
        <v>7/2006</v>
      </c>
      <c r="B2400" s="279" t="s">
        <v>2523</v>
      </c>
      <c r="C2400" s="294"/>
      <c r="D2400" s="279">
        <f t="shared" si="97"/>
        <v>23</v>
      </c>
      <c r="E2400" s="279">
        <f t="shared" si="98"/>
        <v>7</v>
      </c>
      <c r="F2400" s="281" t="str">
        <f t="shared" si="102"/>
        <v/>
      </c>
      <c r="G2400" s="282"/>
      <c r="H2400" s="280"/>
      <c r="I2400" s="280"/>
      <c r="J2400" s="280"/>
    </row>
    <row r="2401" spans="1:10" ht="14.4" x14ac:dyDescent="0.3">
      <c r="A2401" s="290" t="str">
        <f t="shared" si="101"/>
        <v>7/2006</v>
      </c>
      <c r="B2401" s="279" t="s">
        <v>2524</v>
      </c>
      <c r="C2401" s="294">
        <v>231</v>
      </c>
      <c r="D2401" s="279">
        <f t="shared" si="97"/>
        <v>24</v>
      </c>
      <c r="E2401" s="279">
        <f t="shared" si="98"/>
        <v>7</v>
      </c>
      <c r="F2401" s="281" t="str">
        <f t="shared" si="102"/>
        <v/>
      </c>
      <c r="G2401" s="282"/>
      <c r="H2401" s="280"/>
      <c r="I2401" s="280"/>
      <c r="J2401" s="280"/>
    </row>
    <row r="2402" spans="1:10" ht="14.4" x14ac:dyDescent="0.3">
      <c r="A2402" s="290" t="str">
        <f t="shared" si="101"/>
        <v>7/2006</v>
      </c>
      <c r="B2402" s="279" t="s">
        <v>2525</v>
      </c>
      <c r="C2402" s="294">
        <v>229</v>
      </c>
      <c r="D2402" s="279">
        <f t="shared" si="97"/>
        <v>25</v>
      </c>
      <c r="E2402" s="279">
        <f t="shared" si="98"/>
        <v>7</v>
      </c>
      <c r="F2402" s="281" t="str">
        <f t="shared" si="102"/>
        <v/>
      </c>
      <c r="G2402" s="282"/>
      <c r="H2402" s="280"/>
      <c r="I2402" s="280"/>
      <c r="J2402" s="280"/>
    </row>
    <row r="2403" spans="1:10" ht="14.4" x14ac:dyDescent="0.3">
      <c r="A2403" s="290" t="str">
        <f t="shared" si="101"/>
        <v>7/2006</v>
      </c>
      <c r="B2403" s="279" t="s">
        <v>2526</v>
      </c>
      <c r="C2403" s="294">
        <v>227</v>
      </c>
      <c r="D2403" s="279">
        <f t="shared" si="97"/>
        <v>26</v>
      </c>
      <c r="E2403" s="279">
        <f t="shared" si="98"/>
        <v>7</v>
      </c>
      <c r="F2403" s="281" t="str">
        <f t="shared" si="102"/>
        <v/>
      </c>
      <c r="G2403" s="282"/>
      <c r="H2403" s="280"/>
      <c r="I2403" s="280"/>
      <c r="J2403" s="280"/>
    </row>
    <row r="2404" spans="1:10" ht="14.4" x14ac:dyDescent="0.3">
      <c r="A2404" s="290" t="str">
        <f t="shared" si="101"/>
        <v>7/2006</v>
      </c>
      <c r="B2404" s="279" t="s">
        <v>2527</v>
      </c>
      <c r="C2404" s="294">
        <v>222</v>
      </c>
      <c r="D2404" s="279">
        <f t="shared" si="97"/>
        <v>27</v>
      </c>
      <c r="E2404" s="279">
        <f t="shared" si="98"/>
        <v>7</v>
      </c>
      <c r="F2404" s="281" t="str">
        <f t="shared" si="102"/>
        <v/>
      </c>
      <c r="G2404" s="282"/>
      <c r="H2404" s="280"/>
      <c r="I2404" s="280"/>
      <c r="J2404" s="280"/>
    </row>
    <row r="2405" spans="1:10" ht="14.4" x14ac:dyDescent="0.3">
      <c r="A2405" s="290" t="str">
        <f t="shared" si="101"/>
        <v>7/2006</v>
      </c>
      <c r="B2405" s="279" t="s">
        <v>2528</v>
      </c>
      <c r="C2405" s="294">
        <v>222</v>
      </c>
      <c r="D2405" s="279">
        <f t="shared" si="97"/>
        <v>28</v>
      </c>
      <c r="E2405" s="279">
        <f t="shared" si="98"/>
        <v>7</v>
      </c>
      <c r="F2405" s="281" t="str">
        <f t="shared" si="102"/>
        <v/>
      </c>
      <c r="G2405" s="282"/>
      <c r="H2405" s="280"/>
      <c r="I2405" s="280"/>
      <c r="J2405" s="280"/>
    </row>
    <row r="2406" spans="1:10" ht="14.4" x14ac:dyDescent="0.3">
      <c r="A2406" s="290" t="str">
        <f t="shared" si="101"/>
        <v>7/2006</v>
      </c>
      <c r="B2406" s="279" t="s">
        <v>2529</v>
      </c>
      <c r="C2406" s="294"/>
      <c r="D2406" s="279">
        <f t="shared" si="97"/>
        <v>29</v>
      </c>
      <c r="E2406" s="279">
        <f t="shared" si="98"/>
        <v>7</v>
      </c>
      <c r="F2406" s="281" t="str">
        <f t="shared" si="102"/>
        <v/>
      </c>
      <c r="G2406" s="282"/>
      <c r="H2406" s="280"/>
      <c r="I2406" s="280"/>
      <c r="J2406" s="280"/>
    </row>
    <row r="2407" spans="1:10" ht="14.4" x14ac:dyDescent="0.3">
      <c r="A2407" s="290" t="str">
        <f t="shared" si="101"/>
        <v>7/2006</v>
      </c>
      <c r="B2407" s="279" t="s">
        <v>2530</v>
      </c>
      <c r="C2407" s="294"/>
      <c r="D2407" s="279">
        <f t="shared" si="97"/>
        <v>30</v>
      </c>
      <c r="E2407" s="279">
        <f t="shared" si="98"/>
        <v>7</v>
      </c>
      <c r="F2407" s="281" t="str">
        <f t="shared" si="102"/>
        <v/>
      </c>
      <c r="G2407" s="282"/>
      <c r="H2407" s="280"/>
      <c r="I2407" s="280"/>
      <c r="J2407" s="280"/>
    </row>
    <row r="2408" spans="1:10" ht="14.4" x14ac:dyDescent="0.3">
      <c r="A2408" s="290" t="str">
        <f t="shared" si="101"/>
        <v>7/2006</v>
      </c>
      <c r="B2408" s="279" t="s">
        <v>2531</v>
      </c>
      <c r="C2408" s="294">
        <v>223</v>
      </c>
      <c r="D2408" s="279">
        <f t="shared" si="97"/>
        <v>31</v>
      </c>
      <c r="E2408" s="279">
        <f t="shared" si="98"/>
        <v>7</v>
      </c>
      <c r="F2408" s="281">
        <f t="shared" si="102"/>
        <v>2.23E-2</v>
      </c>
      <c r="G2408" s="282"/>
      <c r="H2408" s="280"/>
      <c r="I2408" s="280"/>
      <c r="J2408" s="280"/>
    </row>
    <row r="2409" spans="1:10" ht="14.4" x14ac:dyDescent="0.3">
      <c r="A2409" s="290" t="str">
        <f t="shared" si="101"/>
        <v>8/2006</v>
      </c>
      <c r="B2409" s="279" t="s">
        <v>2532</v>
      </c>
      <c r="C2409" s="294">
        <v>224</v>
      </c>
      <c r="D2409" s="279">
        <f t="shared" si="97"/>
        <v>1</v>
      </c>
      <c r="E2409" s="279">
        <f t="shared" si="98"/>
        <v>8</v>
      </c>
      <c r="F2409" s="281" t="str">
        <f t="shared" si="102"/>
        <v/>
      </c>
      <c r="G2409" s="282"/>
      <c r="H2409" s="280"/>
      <c r="I2409" s="280"/>
      <c r="J2409" s="280"/>
    </row>
    <row r="2410" spans="1:10" ht="14.4" x14ac:dyDescent="0.3">
      <c r="A2410" s="290" t="str">
        <f t="shared" si="101"/>
        <v>8/2006</v>
      </c>
      <c r="B2410" s="279" t="s">
        <v>2533</v>
      </c>
      <c r="C2410" s="294">
        <v>221</v>
      </c>
      <c r="D2410" s="279">
        <f t="shared" si="97"/>
        <v>2</v>
      </c>
      <c r="E2410" s="279">
        <f t="shared" si="98"/>
        <v>8</v>
      </c>
      <c r="F2410" s="281" t="str">
        <f t="shared" si="102"/>
        <v/>
      </c>
      <c r="G2410" s="282"/>
      <c r="H2410" s="280"/>
      <c r="I2410" s="280"/>
      <c r="J2410" s="280"/>
    </row>
    <row r="2411" spans="1:10" ht="14.4" x14ac:dyDescent="0.3">
      <c r="A2411" s="290" t="str">
        <f t="shared" si="101"/>
        <v>8/2006</v>
      </c>
      <c r="B2411" s="279" t="s">
        <v>2534</v>
      </c>
      <c r="C2411" s="294">
        <v>221</v>
      </c>
      <c r="D2411" s="279">
        <f t="shared" si="97"/>
        <v>3</v>
      </c>
      <c r="E2411" s="279">
        <f t="shared" si="98"/>
        <v>8</v>
      </c>
      <c r="F2411" s="281" t="str">
        <f t="shared" si="102"/>
        <v/>
      </c>
      <c r="G2411" s="282"/>
      <c r="H2411" s="280"/>
      <c r="I2411" s="280"/>
      <c r="J2411" s="280"/>
    </row>
    <row r="2412" spans="1:10" ht="14.4" x14ac:dyDescent="0.3">
      <c r="A2412" s="290" t="str">
        <f t="shared" si="101"/>
        <v>8/2006</v>
      </c>
      <c r="B2412" s="279" t="s">
        <v>2535</v>
      </c>
      <c r="C2412" s="294">
        <v>220</v>
      </c>
      <c r="D2412" s="279">
        <f t="shared" si="97"/>
        <v>4</v>
      </c>
      <c r="E2412" s="279">
        <f t="shared" si="98"/>
        <v>8</v>
      </c>
      <c r="F2412" s="281" t="str">
        <f t="shared" si="102"/>
        <v/>
      </c>
      <c r="G2412" s="282"/>
      <c r="H2412" s="280"/>
      <c r="I2412" s="280"/>
      <c r="J2412" s="280"/>
    </row>
    <row r="2413" spans="1:10" ht="14.4" x14ac:dyDescent="0.3">
      <c r="A2413" s="290" t="str">
        <f t="shared" si="101"/>
        <v>8/2006</v>
      </c>
      <c r="B2413" s="279" t="s">
        <v>2536</v>
      </c>
      <c r="C2413" s="294"/>
      <c r="D2413" s="279">
        <f t="shared" si="97"/>
        <v>5</v>
      </c>
      <c r="E2413" s="279">
        <f t="shared" si="98"/>
        <v>8</v>
      </c>
      <c r="F2413" s="281" t="str">
        <f t="shared" si="102"/>
        <v/>
      </c>
      <c r="G2413" s="282"/>
      <c r="H2413" s="280"/>
      <c r="I2413" s="280"/>
      <c r="J2413" s="280"/>
    </row>
    <row r="2414" spans="1:10" ht="14.4" x14ac:dyDescent="0.3">
      <c r="A2414" s="290" t="str">
        <f t="shared" si="101"/>
        <v>8/2006</v>
      </c>
      <c r="B2414" s="279" t="s">
        <v>2537</v>
      </c>
      <c r="C2414" s="294"/>
      <c r="D2414" s="279">
        <f t="shared" si="97"/>
        <v>6</v>
      </c>
      <c r="E2414" s="279">
        <f t="shared" si="98"/>
        <v>8</v>
      </c>
      <c r="F2414" s="281" t="str">
        <f t="shared" si="102"/>
        <v/>
      </c>
      <c r="G2414" s="282"/>
      <c r="H2414" s="280"/>
      <c r="I2414" s="280"/>
      <c r="J2414" s="280"/>
    </row>
    <row r="2415" spans="1:10" ht="14.4" x14ac:dyDescent="0.3">
      <c r="A2415" s="290" t="str">
        <f t="shared" si="101"/>
        <v>8/2006</v>
      </c>
      <c r="B2415" s="279" t="s">
        <v>2538</v>
      </c>
      <c r="C2415" s="294">
        <v>218</v>
      </c>
      <c r="D2415" s="279">
        <f t="shared" si="97"/>
        <v>7</v>
      </c>
      <c r="E2415" s="279">
        <f t="shared" si="98"/>
        <v>8</v>
      </c>
      <c r="F2415" s="281" t="str">
        <f t="shared" si="102"/>
        <v/>
      </c>
      <c r="G2415" s="282"/>
      <c r="H2415" s="280"/>
      <c r="I2415" s="280"/>
      <c r="J2415" s="280"/>
    </row>
    <row r="2416" spans="1:10" ht="14.4" x14ac:dyDescent="0.3">
      <c r="A2416" s="290" t="str">
        <f t="shared" si="101"/>
        <v>8/2006</v>
      </c>
      <c r="B2416" s="279" t="s">
        <v>2539</v>
      </c>
      <c r="C2416" s="294">
        <v>216</v>
      </c>
      <c r="D2416" s="279">
        <f t="shared" si="97"/>
        <v>8</v>
      </c>
      <c r="E2416" s="279">
        <f t="shared" si="98"/>
        <v>8</v>
      </c>
      <c r="F2416" s="281" t="str">
        <f t="shared" si="102"/>
        <v/>
      </c>
      <c r="G2416" s="282"/>
      <c r="H2416" s="280"/>
      <c r="I2416" s="280"/>
      <c r="J2416" s="280"/>
    </row>
    <row r="2417" spans="1:10" ht="14.4" x14ac:dyDescent="0.3">
      <c r="A2417" s="290" t="str">
        <f t="shared" si="101"/>
        <v>8/2006</v>
      </c>
      <c r="B2417" s="279" t="s">
        <v>2540</v>
      </c>
      <c r="C2417" s="294">
        <v>208</v>
      </c>
      <c r="D2417" s="279">
        <f t="shared" si="97"/>
        <v>9</v>
      </c>
      <c r="E2417" s="279">
        <f t="shared" si="98"/>
        <v>8</v>
      </c>
      <c r="F2417" s="281" t="str">
        <f t="shared" si="102"/>
        <v/>
      </c>
      <c r="G2417" s="282"/>
      <c r="H2417" s="280"/>
      <c r="I2417" s="280"/>
      <c r="J2417" s="280"/>
    </row>
    <row r="2418" spans="1:10" ht="14.4" x14ac:dyDescent="0.3">
      <c r="A2418" s="290" t="str">
        <f t="shared" si="101"/>
        <v>8/2006</v>
      </c>
      <c r="B2418" s="279" t="s">
        <v>2541</v>
      </c>
      <c r="C2418" s="294">
        <v>210</v>
      </c>
      <c r="D2418" s="279">
        <f t="shared" si="97"/>
        <v>10</v>
      </c>
      <c r="E2418" s="279">
        <f t="shared" si="98"/>
        <v>8</v>
      </c>
      <c r="F2418" s="281" t="str">
        <f t="shared" si="102"/>
        <v/>
      </c>
      <c r="G2418" s="282"/>
      <c r="H2418" s="280"/>
      <c r="I2418" s="280"/>
      <c r="J2418" s="280"/>
    </row>
    <row r="2419" spans="1:10" ht="14.4" x14ac:dyDescent="0.3">
      <c r="A2419" s="290" t="str">
        <f t="shared" si="101"/>
        <v>8/2006</v>
      </c>
      <c r="B2419" s="279" t="s">
        <v>2542</v>
      </c>
      <c r="C2419" s="294">
        <v>209</v>
      </c>
      <c r="D2419" s="279">
        <f t="shared" si="97"/>
        <v>11</v>
      </c>
      <c r="E2419" s="279">
        <f t="shared" si="98"/>
        <v>8</v>
      </c>
      <c r="F2419" s="281" t="str">
        <f t="shared" si="102"/>
        <v/>
      </c>
      <c r="G2419" s="282"/>
      <c r="H2419" s="280"/>
      <c r="I2419" s="280"/>
      <c r="J2419" s="280"/>
    </row>
    <row r="2420" spans="1:10" ht="14.4" x14ac:dyDescent="0.3">
      <c r="A2420" s="290" t="str">
        <f t="shared" si="101"/>
        <v>8/2006</v>
      </c>
      <c r="B2420" s="279" t="s">
        <v>2543</v>
      </c>
      <c r="C2420" s="294"/>
      <c r="D2420" s="279">
        <f t="shared" si="97"/>
        <v>12</v>
      </c>
      <c r="E2420" s="279">
        <f t="shared" si="98"/>
        <v>8</v>
      </c>
      <c r="F2420" s="281" t="str">
        <f t="shared" si="102"/>
        <v/>
      </c>
      <c r="G2420" s="282"/>
      <c r="H2420" s="280"/>
      <c r="I2420" s="280"/>
      <c r="J2420" s="280"/>
    </row>
    <row r="2421" spans="1:10" ht="14.4" x14ac:dyDescent="0.3">
      <c r="A2421" s="290" t="str">
        <f t="shared" si="101"/>
        <v>8/2006</v>
      </c>
      <c r="B2421" s="279" t="s">
        <v>2544</v>
      </c>
      <c r="C2421" s="294"/>
      <c r="D2421" s="279">
        <f t="shared" si="97"/>
        <v>13</v>
      </c>
      <c r="E2421" s="279">
        <f t="shared" si="98"/>
        <v>8</v>
      </c>
      <c r="F2421" s="281" t="str">
        <f t="shared" si="102"/>
        <v/>
      </c>
      <c r="G2421" s="282"/>
      <c r="H2421" s="280"/>
      <c r="I2421" s="280"/>
      <c r="J2421" s="280"/>
    </row>
    <row r="2422" spans="1:10" ht="14.4" x14ac:dyDescent="0.3">
      <c r="A2422" s="290" t="str">
        <f t="shared" si="101"/>
        <v>8/2006</v>
      </c>
      <c r="B2422" s="279" t="s">
        <v>2545</v>
      </c>
      <c r="C2422" s="294">
        <v>206</v>
      </c>
      <c r="D2422" s="279">
        <f t="shared" si="97"/>
        <v>14</v>
      </c>
      <c r="E2422" s="279">
        <f t="shared" si="98"/>
        <v>8</v>
      </c>
      <c r="F2422" s="281" t="str">
        <f t="shared" si="102"/>
        <v/>
      </c>
      <c r="G2422" s="282"/>
      <c r="H2422" s="280"/>
      <c r="I2422" s="280"/>
      <c r="J2422" s="280"/>
    </row>
    <row r="2423" spans="1:10" ht="14.4" x14ac:dyDescent="0.3">
      <c r="A2423" s="290" t="str">
        <f t="shared" si="101"/>
        <v>8/2006</v>
      </c>
      <c r="B2423" s="279" t="s">
        <v>2546</v>
      </c>
      <c r="C2423" s="294">
        <v>210</v>
      </c>
      <c r="D2423" s="279">
        <f t="shared" si="97"/>
        <v>15</v>
      </c>
      <c r="E2423" s="279">
        <f t="shared" si="98"/>
        <v>8</v>
      </c>
      <c r="F2423" s="281" t="str">
        <f t="shared" si="102"/>
        <v/>
      </c>
      <c r="G2423" s="282"/>
      <c r="H2423" s="280"/>
      <c r="I2423" s="280"/>
      <c r="J2423" s="280"/>
    </row>
    <row r="2424" spans="1:10" ht="14.4" x14ac:dyDescent="0.3">
      <c r="A2424" s="290" t="str">
        <f t="shared" si="101"/>
        <v>8/2006</v>
      </c>
      <c r="B2424" s="279" t="s">
        <v>2547</v>
      </c>
      <c r="C2424" s="294">
        <v>210</v>
      </c>
      <c r="D2424" s="279">
        <f t="shared" si="97"/>
        <v>16</v>
      </c>
      <c r="E2424" s="279">
        <f t="shared" si="98"/>
        <v>8</v>
      </c>
      <c r="F2424" s="281" t="str">
        <f t="shared" si="102"/>
        <v/>
      </c>
      <c r="G2424" s="282"/>
      <c r="H2424" s="280"/>
      <c r="I2424" s="280"/>
      <c r="J2424" s="280"/>
    </row>
    <row r="2425" spans="1:10" ht="14.4" x14ac:dyDescent="0.3">
      <c r="A2425" s="290" t="str">
        <f t="shared" si="101"/>
        <v>8/2006</v>
      </c>
      <c r="B2425" s="279" t="s">
        <v>2548</v>
      </c>
      <c r="C2425" s="294">
        <v>210</v>
      </c>
      <c r="D2425" s="279">
        <f t="shared" si="97"/>
        <v>17</v>
      </c>
      <c r="E2425" s="279">
        <f t="shared" si="98"/>
        <v>8</v>
      </c>
      <c r="F2425" s="281" t="str">
        <f t="shared" si="102"/>
        <v/>
      </c>
      <c r="G2425" s="282"/>
      <c r="H2425" s="280"/>
      <c r="I2425" s="280"/>
      <c r="J2425" s="280"/>
    </row>
    <row r="2426" spans="1:10" ht="14.4" x14ac:dyDescent="0.3">
      <c r="A2426" s="290" t="str">
        <f t="shared" si="101"/>
        <v>8/2006</v>
      </c>
      <c r="B2426" s="279" t="s">
        <v>2549</v>
      </c>
      <c r="C2426" s="294">
        <v>216</v>
      </c>
      <c r="D2426" s="279">
        <f t="shared" si="97"/>
        <v>18</v>
      </c>
      <c r="E2426" s="279">
        <f t="shared" si="98"/>
        <v>8</v>
      </c>
      <c r="F2426" s="281" t="str">
        <f t="shared" si="102"/>
        <v/>
      </c>
      <c r="G2426" s="282"/>
      <c r="H2426" s="280"/>
      <c r="I2426" s="280"/>
      <c r="J2426" s="280"/>
    </row>
    <row r="2427" spans="1:10" ht="14.4" x14ac:dyDescent="0.3">
      <c r="A2427" s="290" t="str">
        <f t="shared" si="101"/>
        <v>8/2006</v>
      </c>
      <c r="B2427" s="279" t="s">
        <v>2550</v>
      </c>
      <c r="C2427" s="294"/>
      <c r="D2427" s="279">
        <f t="shared" si="97"/>
        <v>19</v>
      </c>
      <c r="E2427" s="279">
        <f t="shared" si="98"/>
        <v>8</v>
      </c>
      <c r="F2427" s="281" t="str">
        <f t="shared" si="102"/>
        <v/>
      </c>
      <c r="G2427" s="282"/>
      <c r="H2427" s="280"/>
      <c r="I2427" s="280"/>
      <c r="J2427" s="280"/>
    </row>
    <row r="2428" spans="1:10" ht="14.4" x14ac:dyDescent="0.3">
      <c r="A2428" s="290" t="str">
        <f t="shared" si="101"/>
        <v>8/2006</v>
      </c>
      <c r="B2428" s="279" t="s">
        <v>2551</v>
      </c>
      <c r="C2428" s="294"/>
      <c r="D2428" s="279">
        <f t="shared" si="97"/>
        <v>20</v>
      </c>
      <c r="E2428" s="279">
        <f t="shared" si="98"/>
        <v>8</v>
      </c>
      <c r="F2428" s="281" t="str">
        <f t="shared" si="102"/>
        <v/>
      </c>
      <c r="G2428" s="282"/>
      <c r="H2428" s="280"/>
      <c r="I2428" s="280"/>
      <c r="J2428" s="280"/>
    </row>
    <row r="2429" spans="1:10" ht="14.4" x14ac:dyDescent="0.3">
      <c r="A2429" s="290" t="str">
        <f t="shared" si="101"/>
        <v>8/2006</v>
      </c>
      <c r="B2429" s="279" t="s">
        <v>2552</v>
      </c>
      <c r="C2429" s="294">
        <v>217</v>
      </c>
      <c r="D2429" s="279">
        <f t="shared" si="97"/>
        <v>21</v>
      </c>
      <c r="E2429" s="279">
        <f t="shared" si="98"/>
        <v>8</v>
      </c>
      <c r="F2429" s="281" t="str">
        <f t="shared" si="102"/>
        <v/>
      </c>
      <c r="G2429" s="282"/>
      <c r="H2429" s="280"/>
      <c r="I2429" s="280"/>
      <c r="J2429" s="280"/>
    </row>
    <row r="2430" spans="1:10" ht="14.4" x14ac:dyDescent="0.3">
      <c r="A2430" s="290" t="str">
        <f t="shared" si="101"/>
        <v>8/2006</v>
      </c>
      <c r="B2430" s="279" t="s">
        <v>2553</v>
      </c>
      <c r="C2430" s="294">
        <v>219</v>
      </c>
      <c r="D2430" s="279">
        <f t="shared" si="97"/>
        <v>22</v>
      </c>
      <c r="E2430" s="279">
        <f t="shared" si="98"/>
        <v>8</v>
      </c>
      <c r="F2430" s="281" t="str">
        <f t="shared" si="102"/>
        <v/>
      </c>
      <c r="G2430" s="282"/>
      <c r="H2430" s="280"/>
      <c r="I2430" s="280"/>
      <c r="J2430" s="280"/>
    </row>
    <row r="2431" spans="1:10" ht="14.4" x14ac:dyDescent="0.3">
      <c r="A2431" s="290" t="str">
        <f t="shared" si="101"/>
        <v>8/2006</v>
      </c>
      <c r="B2431" s="279" t="s">
        <v>2554</v>
      </c>
      <c r="C2431" s="294">
        <v>223</v>
      </c>
      <c r="D2431" s="279">
        <f t="shared" si="97"/>
        <v>23</v>
      </c>
      <c r="E2431" s="279">
        <f t="shared" si="98"/>
        <v>8</v>
      </c>
      <c r="F2431" s="281" t="str">
        <f t="shared" si="102"/>
        <v/>
      </c>
      <c r="G2431" s="282"/>
      <c r="H2431" s="280"/>
      <c r="I2431" s="280"/>
      <c r="J2431" s="280"/>
    </row>
    <row r="2432" spans="1:10" ht="14.4" x14ac:dyDescent="0.3">
      <c r="A2432" s="290" t="str">
        <f t="shared" si="101"/>
        <v>8/2006</v>
      </c>
      <c r="B2432" s="279" t="s">
        <v>2555</v>
      </c>
      <c r="C2432" s="294">
        <v>226</v>
      </c>
      <c r="D2432" s="279">
        <f t="shared" si="97"/>
        <v>24</v>
      </c>
      <c r="E2432" s="279">
        <f t="shared" si="98"/>
        <v>8</v>
      </c>
      <c r="F2432" s="281" t="str">
        <f t="shared" si="102"/>
        <v/>
      </c>
      <c r="G2432" s="282"/>
      <c r="H2432" s="280"/>
      <c r="I2432" s="280"/>
      <c r="J2432" s="280"/>
    </row>
    <row r="2433" spans="1:10" ht="14.4" x14ac:dyDescent="0.3">
      <c r="A2433" s="290" t="str">
        <f t="shared" si="101"/>
        <v>8/2006</v>
      </c>
      <c r="B2433" s="279" t="s">
        <v>2556</v>
      </c>
      <c r="C2433" s="294">
        <v>230</v>
      </c>
      <c r="D2433" s="279">
        <f t="shared" si="97"/>
        <v>25</v>
      </c>
      <c r="E2433" s="279">
        <f t="shared" si="98"/>
        <v>8</v>
      </c>
      <c r="F2433" s="281" t="str">
        <f t="shared" si="102"/>
        <v/>
      </c>
      <c r="G2433" s="282"/>
      <c r="H2433" s="280"/>
      <c r="I2433" s="280"/>
      <c r="J2433" s="280"/>
    </row>
    <row r="2434" spans="1:10" ht="14.4" x14ac:dyDescent="0.3">
      <c r="A2434" s="290" t="str">
        <f t="shared" si="101"/>
        <v>8/2006</v>
      </c>
      <c r="B2434" s="279" t="s">
        <v>2557</v>
      </c>
      <c r="C2434" s="294"/>
      <c r="D2434" s="279">
        <f t="shared" si="97"/>
        <v>26</v>
      </c>
      <c r="E2434" s="279">
        <f t="shared" si="98"/>
        <v>8</v>
      </c>
      <c r="F2434" s="281" t="str">
        <f t="shared" si="102"/>
        <v/>
      </c>
      <c r="G2434" s="282"/>
      <c r="H2434" s="280"/>
      <c r="I2434" s="280"/>
      <c r="J2434" s="280"/>
    </row>
    <row r="2435" spans="1:10" ht="14.4" x14ac:dyDescent="0.3">
      <c r="A2435" s="290" t="str">
        <f t="shared" si="101"/>
        <v>8/2006</v>
      </c>
      <c r="B2435" s="279" t="s">
        <v>2558</v>
      </c>
      <c r="C2435" s="294"/>
      <c r="D2435" s="279">
        <f t="shared" si="97"/>
        <v>27</v>
      </c>
      <c r="E2435" s="279">
        <f t="shared" si="98"/>
        <v>8</v>
      </c>
      <c r="F2435" s="281" t="str">
        <f t="shared" si="102"/>
        <v/>
      </c>
      <c r="G2435" s="282"/>
      <c r="H2435" s="280"/>
      <c r="I2435" s="280"/>
      <c r="J2435" s="280"/>
    </row>
    <row r="2436" spans="1:10" ht="14.4" x14ac:dyDescent="0.3">
      <c r="A2436" s="290" t="str">
        <f t="shared" si="101"/>
        <v>8/2006</v>
      </c>
      <c r="B2436" s="279" t="s">
        <v>2559</v>
      </c>
      <c r="C2436" s="294">
        <v>227</v>
      </c>
      <c r="D2436" s="279">
        <f t="shared" si="97"/>
        <v>28</v>
      </c>
      <c r="E2436" s="279">
        <f t="shared" si="98"/>
        <v>8</v>
      </c>
      <c r="F2436" s="281" t="str">
        <f t="shared" si="102"/>
        <v/>
      </c>
      <c r="G2436" s="282"/>
      <c r="H2436" s="280"/>
      <c r="I2436" s="280"/>
      <c r="J2436" s="280"/>
    </row>
    <row r="2437" spans="1:10" ht="14.4" x14ac:dyDescent="0.3">
      <c r="A2437" s="290" t="str">
        <f t="shared" si="101"/>
        <v>8/2006</v>
      </c>
      <c r="B2437" s="279" t="s">
        <v>2560</v>
      </c>
      <c r="C2437" s="294">
        <v>229</v>
      </c>
      <c r="D2437" s="279">
        <f t="shared" si="97"/>
        <v>29</v>
      </c>
      <c r="E2437" s="279">
        <f t="shared" si="98"/>
        <v>8</v>
      </c>
      <c r="F2437" s="281" t="str">
        <f t="shared" si="102"/>
        <v/>
      </c>
      <c r="G2437" s="282"/>
      <c r="H2437" s="280"/>
      <c r="I2437" s="280"/>
      <c r="J2437" s="280"/>
    </row>
    <row r="2438" spans="1:10" ht="14.4" x14ac:dyDescent="0.3">
      <c r="A2438" s="290" t="str">
        <f t="shared" ref="A2438:A2501" si="103">CONCATENATE(MONTH(B2438),"/",YEAR(B2438))</f>
        <v>8/2006</v>
      </c>
      <c r="B2438" s="279" t="s">
        <v>2561</v>
      </c>
      <c r="C2438" s="294">
        <v>225</v>
      </c>
      <c r="D2438" s="279">
        <f t="shared" si="97"/>
        <v>30</v>
      </c>
      <c r="E2438" s="279">
        <f t="shared" si="98"/>
        <v>8</v>
      </c>
      <c r="F2438" s="281" t="str">
        <f t="shared" si="102"/>
        <v/>
      </c>
      <c r="G2438" s="282"/>
      <c r="H2438" s="280"/>
      <c r="I2438" s="280"/>
      <c r="J2438" s="280"/>
    </row>
    <row r="2439" spans="1:10" ht="14.4" x14ac:dyDescent="0.3">
      <c r="A2439" s="290" t="str">
        <f t="shared" si="103"/>
        <v>8/2006</v>
      </c>
      <c r="B2439" s="279" t="s">
        <v>2562</v>
      </c>
      <c r="C2439" s="294">
        <v>223</v>
      </c>
      <c r="D2439" s="279">
        <f t="shared" si="97"/>
        <v>31</v>
      </c>
      <c r="E2439" s="279">
        <f t="shared" si="98"/>
        <v>8</v>
      </c>
      <c r="F2439" s="281">
        <f t="shared" si="102"/>
        <v>2.23E-2</v>
      </c>
      <c r="G2439" s="282"/>
      <c r="H2439" s="280"/>
      <c r="I2439" s="280"/>
      <c r="J2439" s="280"/>
    </row>
    <row r="2440" spans="1:10" ht="14.4" x14ac:dyDescent="0.3">
      <c r="A2440" s="290" t="str">
        <f t="shared" si="103"/>
        <v>9/2006</v>
      </c>
      <c r="B2440" s="279" t="s">
        <v>2563</v>
      </c>
      <c r="C2440" s="294">
        <v>223</v>
      </c>
      <c r="D2440" s="279">
        <f t="shared" si="97"/>
        <v>1</v>
      </c>
      <c r="E2440" s="279">
        <f t="shared" si="98"/>
        <v>9</v>
      </c>
      <c r="F2440" s="281" t="str">
        <f t="shared" si="102"/>
        <v/>
      </c>
      <c r="G2440" s="282"/>
      <c r="H2440" s="280"/>
      <c r="I2440" s="280"/>
      <c r="J2440" s="280"/>
    </row>
    <row r="2441" spans="1:10" ht="14.4" x14ac:dyDescent="0.3">
      <c r="A2441" s="290" t="str">
        <f t="shared" si="103"/>
        <v>9/2006</v>
      </c>
      <c r="B2441" s="279" t="s">
        <v>2564</v>
      </c>
      <c r="C2441" s="294"/>
      <c r="D2441" s="279">
        <f t="shared" si="97"/>
        <v>2</v>
      </c>
      <c r="E2441" s="279">
        <f t="shared" si="98"/>
        <v>9</v>
      </c>
      <c r="F2441" s="281" t="str">
        <f t="shared" si="102"/>
        <v/>
      </c>
      <c r="G2441" s="282"/>
      <c r="H2441" s="280"/>
      <c r="I2441" s="280"/>
      <c r="J2441" s="280"/>
    </row>
    <row r="2442" spans="1:10" ht="14.4" x14ac:dyDescent="0.3">
      <c r="A2442" s="290" t="str">
        <f t="shared" si="103"/>
        <v>9/2006</v>
      </c>
      <c r="B2442" s="279" t="s">
        <v>2565</v>
      </c>
      <c r="C2442" s="294"/>
      <c r="D2442" s="279">
        <f t="shared" si="97"/>
        <v>3</v>
      </c>
      <c r="E2442" s="279">
        <f t="shared" si="98"/>
        <v>9</v>
      </c>
      <c r="F2442" s="281" t="str">
        <f t="shared" si="102"/>
        <v/>
      </c>
      <c r="G2442" s="282"/>
      <c r="H2442" s="280"/>
      <c r="I2442" s="280"/>
      <c r="J2442" s="280"/>
    </row>
    <row r="2443" spans="1:10" ht="14.4" x14ac:dyDescent="0.3">
      <c r="A2443" s="290" t="str">
        <f t="shared" si="103"/>
        <v>9/2006</v>
      </c>
      <c r="B2443" s="279" t="s">
        <v>2566</v>
      </c>
      <c r="C2443" s="294"/>
      <c r="D2443" s="279">
        <f t="shared" si="97"/>
        <v>4</v>
      </c>
      <c r="E2443" s="279">
        <f t="shared" si="98"/>
        <v>9</v>
      </c>
      <c r="F2443" s="281" t="str">
        <f t="shared" si="102"/>
        <v/>
      </c>
      <c r="G2443" s="282"/>
      <c r="H2443" s="280"/>
      <c r="I2443" s="280"/>
      <c r="J2443" s="280"/>
    </row>
    <row r="2444" spans="1:10" ht="14.4" x14ac:dyDescent="0.3">
      <c r="A2444" s="290" t="str">
        <f t="shared" si="103"/>
        <v>9/2006</v>
      </c>
      <c r="B2444" s="279" t="s">
        <v>2567</v>
      </c>
      <c r="C2444" s="294">
        <v>214</v>
      </c>
      <c r="D2444" s="279">
        <f t="shared" si="97"/>
        <v>5</v>
      </c>
      <c r="E2444" s="279">
        <f t="shared" si="98"/>
        <v>9</v>
      </c>
      <c r="F2444" s="281" t="str">
        <f t="shared" si="102"/>
        <v/>
      </c>
      <c r="G2444" s="282"/>
      <c r="H2444" s="280"/>
      <c r="I2444" s="280"/>
      <c r="J2444" s="280"/>
    </row>
    <row r="2445" spans="1:10" ht="14.4" x14ac:dyDescent="0.3">
      <c r="A2445" s="290" t="str">
        <f t="shared" si="103"/>
        <v>9/2006</v>
      </c>
      <c r="B2445" s="279" t="s">
        <v>2568</v>
      </c>
      <c r="C2445" s="294">
        <v>218</v>
      </c>
      <c r="D2445" s="279">
        <f t="shared" si="97"/>
        <v>6</v>
      </c>
      <c r="E2445" s="279">
        <f t="shared" si="98"/>
        <v>9</v>
      </c>
      <c r="F2445" s="281" t="str">
        <f t="shared" ref="F2445:F2508" si="104">IF(D2445=(D2446-1),"",IF(AND(C2445="",C2444="",C2443=""),C2442/10000,(IF(AND(C2445="",C2444=""),C2443/10000,IF(C2445="",C2444/10000,C2445/10000)))))</f>
        <v/>
      </c>
      <c r="G2445" s="282"/>
      <c r="H2445" s="280"/>
      <c r="I2445" s="280"/>
      <c r="J2445" s="280"/>
    </row>
    <row r="2446" spans="1:10" ht="14.4" x14ac:dyDescent="0.3">
      <c r="A2446" s="290" t="str">
        <f t="shared" si="103"/>
        <v>9/2006</v>
      </c>
      <c r="B2446" s="279" t="s">
        <v>2569</v>
      </c>
      <c r="C2446" s="294">
        <v>221</v>
      </c>
      <c r="D2446" s="279">
        <f t="shared" si="97"/>
        <v>7</v>
      </c>
      <c r="E2446" s="279">
        <f t="shared" si="98"/>
        <v>9</v>
      </c>
      <c r="F2446" s="281" t="str">
        <f t="shared" si="104"/>
        <v/>
      </c>
      <c r="G2446" s="282"/>
      <c r="H2446" s="280"/>
      <c r="I2446" s="280"/>
      <c r="J2446" s="280"/>
    </row>
    <row r="2447" spans="1:10" ht="14.4" x14ac:dyDescent="0.3">
      <c r="A2447" s="290" t="str">
        <f t="shared" si="103"/>
        <v>9/2006</v>
      </c>
      <c r="B2447" s="279" t="s">
        <v>2570</v>
      </c>
      <c r="C2447" s="294">
        <v>223</v>
      </c>
      <c r="D2447" s="279">
        <f t="shared" si="97"/>
        <v>8</v>
      </c>
      <c r="E2447" s="279">
        <f t="shared" si="98"/>
        <v>9</v>
      </c>
      <c r="F2447" s="281" t="str">
        <f t="shared" si="104"/>
        <v/>
      </c>
      <c r="G2447" s="282"/>
      <c r="H2447" s="280"/>
      <c r="I2447" s="280"/>
      <c r="J2447" s="280"/>
    </row>
    <row r="2448" spans="1:10" ht="14.4" x14ac:dyDescent="0.3">
      <c r="A2448" s="290" t="str">
        <f t="shared" si="103"/>
        <v>9/2006</v>
      </c>
      <c r="B2448" s="279" t="s">
        <v>2571</v>
      </c>
      <c r="C2448" s="294"/>
      <c r="D2448" s="279">
        <f t="shared" si="97"/>
        <v>9</v>
      </c>
      <c r="E2448" s="279">
        <f t="shared" si="98"/>
        <v>9</v>
      </c>
      <c r="F2448" s="281" t="str">
        <f t="shared" si="104"/>
        <v/>
      </c>
      <c r="G2448" s="282"/>
      <c r="H2448" s="280"/>
      <c r="I2448" s="280"/>
      <c r="J2448" s="280"/>
    </row>
    <row r="2449" spans="1:10" ht="14.4" x14ac:dyDescent="0.3">
      <c r="A2449" s="290" t="str">
        <f t="shared" si="103"/>
        <v>9/2006</v>
      </c>
      <c r="B2449" s="279" t="s">
        <v>2572</v>
      </c>
      <c r="C2449" s="294"/>
      <c r="D2449" s="279">
        <f t="shared" si="97"/>
        <v>10</v>
      </c>
      <c r="E2449" s="279">
        <f t="shared" si="98"/>
        <v>9</v>
      </c>
      <c r="F2449" s="281" t="str">
        <f t="shared" si="104"/>
        <v/>
      </c>
      <c r="G2449" s="282"/>
      <c r="H2449" s="280"/>
      <c r="I2449" s="280"/>
      <c r="J2449" s="280"/>
    </row>
    <row r="2450" spans="1:10" ht="14.4" x14ac:dyDescent="0.3">
      <c r="A2450" s="290" t="str">
        <f t="shared" si="103"/>
        <v>9/2006</v>
      </c>
      <c r="B2450" s="279" t="s">
        <v>2573</v>
      </c>
      <c r="C2450" s="294">
        <v>224</v>
      </c>
      <c r="D2450" s="279">
        <f t="shared" si="97"/>
        <v>11</v>
      </c>
      <c r="E2450" s="279">
        <f t="shared" si="98"/>
        <v>9</v>
      </c>
      <c r="F2450" s="281" t="str">
        <f t="shared" si="104"/>
        <v/>
      </c>
      <c r="G2450" s="282"/>
      <c r="H2450" s="280"/>
      <c r="I2450" s="280"/>
      <c r="J2450" s="280"/>
    </row>
    <row r="2451" spans="1:10" ht="14.4" x14ac:dyDescent="0.3">
      <c r="A2451" s="290" t="str">
        <f t="shared" si="103"/>
        <v>9/2006</v>
      </c>
      <c r="B2451" s="279" t="s">
        <v>2574</v>
      </c>
      <c r="C2451" s="294">
        <v>225</v>
      </c>
      <c r="D2451" s="279">
        <f t="shared" si="97"/>
        <v>12</v>
      </c>
      <c r="E2451" s="279">
        <f t="shared" si="98"/>
        <v>9</v>
      </c>
      <c r="F2451" s="281" t="str">
        <f t="shared" si="104"/>
        <v/>
      </c>
      <c r="G2451" s="282"/>
      <c r="H2451" s="280"/>
      <c r="I2451" s="280"/>
      <c r="J2451" s="280"/>
    </row>
    <row r="2452" spans="1:10" ht="14.4" x14ac:dyDescent="0.3">
      <c r="A2452" s="290" t="str">
        <f t="shared" si="103"/>
        <v>9/2006</v>
      </c>
      <c r="B2452" s="279" t="s">
        <v>2575</v>
      </c>
      <c r="C2452" s="294">
        <v>225</v>
      </c>
      <c r="D2452" s="279">
        <f t="shared" si="97"/>
        <v>13</v>
      </c>
      <c r="E2452" s="279">
        <f t="shared" si="98"/>
        <v>9</v>
      </c>
      <c r="F2452" s="281" t="str">
        <f t="shared" si="104"/>
        <v/>
      </c>
      <c r="G2452" s="282"/>
      <c r="H2452" s="280"/>
      <c r="I2452" s="280"/>
      <c r="J2452" s="280"/>
    </row>
    <row r="2453" spans="1:10" ht="14.4" x14ac:dyDescent="0.3">
      <c r="A2453" s="290" t="str">
        <f t="shared" si="103"/>
        <v>9/2006</v>
      </c>
      <c r="B2453" s="279" t="s">
        <v>2576</v>
      </c>
      <c r="C2453" s="294">
        <v>223</v>
      </c>
      <c r="D2453" s="279">
        <f t="shared" si="97"/>
        <v>14</v>
      </c>
      <c r="E2453" s="279">
        <f t="shared" si="98"/>
        <v>9</v>
      </c>
      <c r="F2453" s="281" t="str">
        <f t="shared" si="104"/>
        <v/>
      </c>
      <c r="G2453" s="282"/>
      <c r="H2453" s="280"/>
      <c r="I2453" s="280"/>
      <c r="J2453" s="280"/>
    </row>
    <row r="2454" spans="1:10" ht="14.4" x14ac:dyDescent="0.3">
      <c r="A2454" s="290" t="str">
        <f t="shared" si="103"/>
        <v>9/2006</v>
      </c>
      <c r="B2454" s="279" t="s">
        <v>2577</v>
      </c>
      <c r="C2454" s="294">
        <v>220</v>
      </c>
      <c r="D2454" s="279">
        <f t="shared" si="97"/>
        <v>15</v>
      </c>
      <c r="E2454" s="279">
        <f t="shared" si="98"/>
        <v>9</v>
      </c>
      <c r="F2454" s="281" t="str">
        <f t="shared" si="104"/>
        <v/>
      </c>
      <c r="G2454" s="282"/>
      <c r="H2454" s="280"/>
      <c r="I2454" s="280"/>
      <c r="J2454" s="280"/>
    </row>
    <row r="2455" spans="1:10" ht="14.4" x14ac:dyDescent="0.3">
      <c r="A2455" s="290" t="str">
        <f t="shared" si="103"/>
        <v>9/2006</v>
      </c>
      <c r="B2455" s="279" t="s">
        <v>2578</v>
      </c>
      <c r="C2455" s="294"/>
      <c r="D2455" s="279">
        <f t="shared" si="97"/>
        <v>16</v>
      </c>
      <c r="E2455" s="279">
        <f t="shared" si="98"/>
        <v>9</v>
      </c>
      <c r="F2455" s="281" t="str">
        <f t="shared" si="104"/>
        <v/>
      </c>
      <c r="G2455" s="282"/>
      <c r="H2455" s="280"/>
      <c r="I2455" s="280"/>
      <c r="J2455" s="280"/>
    </row>
    <row r="2456" spans="1:10" ht="14.4" x14ac:dyDescent="0.3">
      <c r="A2456" s="290" t="str">
        <f t="shared" si="103"/>
        <v>9/2006</v>
      </c>
      <c r="B2456" s="279" t="s">
        <v>2579</v>
      </c>
      <c r="C2456" s="294"/>
      <c r="D2456" s="279">
        <f t="shared" si="97"/>
        <v>17</v>
      </c>
      <c r="E2456" s="279">
        <f t="shared" si="98"/>
        <v>9</v>
      </c>
      <c r="F2456" s="281" t="str">
        <f t="shared" si="104"/>
        <v/>
      </c>
      <c r="G2456" s="282"/>
      <c r="H2456" s="280"/>
      <c r="I2456" s="280"/>
      <c r="J2456" s="280"/>
    </row>
    <row r="2457" spans="1:10" ht="14.4" x14ac:dyDescent="0.3">
      <c r="A2457" s="290" t="str">
        <f t="shared" si="103"/>
        <v>9/2006</v>
      </c>
      <c r="B2457" s="279" t="s">
        <v>2580</v>
      </c>
      <c r="C2457" s="294">
        <v>218</v>
      </c>
      <c r="D2457" s="279">
        <f t="shared" si="97"/>
        <v>18</v>
      </c>
      <c r="E2457" s="279">
        <f t="shared" si="98"/>
        <v>9</v>
      </c>
      <c r="F2457" s="281" t="str">
        <f t="shared" si="104"/>
        <v/>
      </c>
      <c r="G2457" s="282"/>
      <c r="H2457" s="280"/>
      <c r="I2457" s="280"/>
      <c r="J2457" s="280"/>
    </row>
    <row r="2458" spans="1:10" ht="14.4" x14ac:dyDescent="0.3">
      <c r="A2458" s="290" t="str">
        <f t="shared" si="103"/>
        <v>9/2006</v>
      </c>
      <c r="B2458" s="279" t="s">
        <v>2581</v>
      </c>
      <c r="C2458" s="294">
        <v>226</v>
      </c>
      <c r="D2458" s="279">
        <f t="shared" si="97"/>
        <v>19</v>
      </c>
      <c r="E2458" s="279">
        <f t="shared" si="98"/>
        <v>9</v>
      </c>
      <c r="F2458" s="281" t="str">
        <f t="shared" si="104"/>
        <v/>
      </c>
      <c r="G2458" s="282"/>
      <c r="H2458" s="280"/>
      <c r="I2458" s="280"/>
      <c r="J2458" s="280"/>
    </row>
    <row r="2459" spans="1:10" ht="14.4" x14ac:dyDescent="0.3">
      <c r="A2459" s="290" t="str">
        <f t="shared" si="103"/>
        <v>9/2006</v>
      </c>
      <c r="B2459" s="279" t="s">
        <v>2582</v>
      </c>
      <c r="C2459" s="294">
        <v>228</v>
      </c>
      <c r="D2459" s="279">
        <f t="shared" si="97"/>
        <v>20</v>
      </c>
      <c r="E2459" s="279">
        <f t="shared" si="98"/>
        <v>9</v>
      </c>
      <c r="F2459" s="281" t="str">
        <f t="shared" si="104"/>
        <v/>
      </c>
      <c r="G2459" s="282"/>
      <c r="H2459" s="280"/>
      <c r="I2459" s="280"/>
      <c r="J2459" s="280"/>
    </row>
    <row r="2460" spans="1:10" ht="14.4" x14ac:dyDescent="0.3">
      <c r="A2460" s="290" t="str">
        <f t="shared" si="103"/>
        <v>9/2006</v>
      </c>
      <c r="B2460" s="279" t="s">
        <v>2583</v>
      </c>
      <c r="C2460" s="294">
        <v>244</v>
      </c>
      <c r="D2460" s="279">
        <f t="shared" si="97"/>
        <v>21</v>
      </c>
      <c r="E2460" s="279">
        <f t="shared" si="98"/>
        <v>9</v>
      </c>
      <c r="F2460" s="281" t="str">
        <f t="shared" si="104"/>
        <v/>
      </c>
      <c r="G2460" s="282"/>
      <c r="H2460" s="280"/>
      <c r="I2460" s="280"/>
      <c r="J2460" s="280"/>
    </row>
    <row r="2461" spans="1:10" ht="14.4" x14ac:dyDescent="0.3">
      <c r="A2461" s="290" t="str">
        <f t="shared" si="103"/>
        <v>9/2006</v>
      </c>
      <c r="B2461" s="279" t="s">
        <v>2584</v>
      </c>
      <c r="C2461" s="294">
        <v>252</v>
      </c>
      <c r="D2461" s="279">
        <f t="shared" si="97"/>
        <v>22</v>
      </c>
      <c r="E2461" s="279">
        <f t="shared" si="98"/>
        <v>9</v>
      </c>
      <c r="F2461" s="281" t="str">
        <f t="shared" si="104"/>
        <v/>
      </c>
      <c r="G2461" s="282"/>
      <c r="H2461" s="280"/>
      <c r="I2461" s="280"/>
      <c r="J2461" s="280"/>
    </row>
    <row r="2462" spans="1:10" ht="14.4" x14ac:dyDescent="0.3">
      <c r="A2462" s="290" t="str">
        <f t="shared" si="103"/>
        <v>9/2006</v>
      </c>
      <c r="B2462" s="279" t="s">
        <v>2585</v>
      </c>
      <c r="C2462" s="294"/>
      <c r="D2462" s="279">
        <f t="shared" si="97"/>
        <v>23</v>
      </c>
      <c r="E2462" s="279">
        <f t="shared" si="98"/>
        <v>9</v>
      </c>
      <c r="F2462" s="281" t="str">
        <f t="shared" si="104"/>
        <v/>
      </c>
      <c r="G2462" s="282"/>
      <c r="H2462" s="280"/>
      <c r="I2462" s="280"/>
      <c r="J2462" s="280"/>
    </row>
    <row r="2463" spans="1:10" ht="14.4" x14ac:dyDescent="0.3">
      <c r="A2463" s="290" t="str">
        <f t="shared" si="103"/>
        <v>9/2006</v>
      </c>
      <c r="B2463" s="279" t="s">
        <v>2586</v>
      </c>
      <c r="C2463" s="294"/>
      <c r="D2463" s="279">
        <f t="shared" si="97"/>
        <v>24</v>
      </c>
      <c r="E2463" s="279">
        <f t="shared" si="98"/>
        <v>9</v>
      </c>
      <c r="F2463" s="281" t="str">
        <f t="shared" si="104"/>
        <v/>
      </c>
      <c r="G2463" s="282"/>
      <c r="H2463" s="280"/>
      <c r="I2463" s="280"/>
      <c r="J2463" s="280"/>
    </row>
    <row r="2464" spans="1:10" ht="14.4" x14ac:dyDescent="0.3">
      <c r="A2464" s="290" t="str">
        <f t="shared" si="103"/>
        <v>9/2006</v>
      </c>
      <c r="B2464" s="279" t="s">
        <v>2587</v>
      </c>
      <c r="C2464" s="294">
        <v>250</v>
      </c>
      <c r="D2464" s="279">
        <f t="shared" si="97"/>
        <v>25</v>
      </c>
      <c r="E2464" s="279">
        <f t="shared" si="98"/>
        <v>9</v>
      </c>
      <c r="F2464" s="281" t="str">
        <f t="shared" si="104"/>
        <v/>
      </c>
      <c r="G2464" s="282"/>
      <c r="H2464" s="280"/>
      <c r="I2464" s="280"/>
      <c r="J2464" s="280"/>
    </row>
    <row r="2465" spans="1:10" ht="14.4" x14ac:dyDescent="0.3">
      <c r="A2465" s="290" t="str">
        <f t="shared" si="103"/>
        <v>9/2006</v>
      </c>
      <c r="B2465" s="279" t="s">
        <v>2588</v>
      </c>
      <c r="C2465" s="294">
        <v>244</v>
      </c>
      <c r="D2465" s="279">
        <f t="shared" si="97"/>
        <v>26</v>
      </c>
      <c r="E2465" s="279">
        <f t="shared" si="98"/>
        <v>9</v>
      </c>
      <c r="F2465" s="281" t="str">
        <f t="shared" si="104"/>
        <v/>
      </c>
      <c r="G2465" s="282"/>
      <c r="H2465" s="280"/>
      <c r="I2465" s="280"/>
      <c r="J2465" s="280"/>
    </row>
    <row r="2466" spans="1:10" ht="14.4" x14ac:dyDescent="0.3">
      <c r="A2466" s="290" t="str">
        <f t="shared" si="103"/>
        <v>9/2006</v>
      </c>
      <c r="B2466" s="279" t="s">
        <v>2589</v>
      </c>
      <c r="C2466" s="294">
        <v>240</v>
      </c>
      <c r="D2466" s="279">
        <f t="shared" si="97"/>
        <v>27</v>
      </c>
      <c r="E2466" s="279">
        <f t="shared" si="98"/>
        <v>9</v>
      </c>
      <c r="F2466" s="281" t="str">
        <f t="shared" si="104"/>
        <v/>
      </c>
      <c r="G2466" s="282"/>
      <c r="H2466" s="280"/>
      <c r="I2466" s="280"/>
      <c r="J2466" s="280"/>
    </row>
    <row r="2467" spans="1:10" ht="14.4" x14ac:dyDescent="0.3">
      <c r="A2467" s="290" t="str">
        <f t="shared" si="103"/>
        <v>9/2006</v>
      </c>
      <c r="B2467" s="279" t="s">
        <v>2590</v>
      </c>
      <c r="C2467" s="294">
        <v>233</v>
      </c>
      <c r="D2467" s="279">
        <f t="shared" si="97"/>
        <v>28</v>
      </c>
      <c r="E2467" s="279">
        <f t="shared" si="98"/>
        <v>9</v>
      </c>
      <c r="F2467" s="281" t="str">
        <f t="shared" si="104"/>
        <v/>
      </c>
      <c r="G2467" s="282"/>
      <c r="H2467" s="280"/>
      <c r="I2467" s="280"/>
      <c r="J2467" s="280"/>
    </row>
    <row r="2468" spans="1:10" ht="14.4" x14ac:dyDescent="0.3">
      <c r="A2468" s="290" t="str">
        <f t="shared" si="103"/>
        <v>9/2006</v>
      </c>
      <c r="B2468" s="279" t="s">
        <v>2591</v>
      </c>
      <c r="C2468" s="294">
        <v>233</v>
      </c>
      <c r="D2468" s="279">
        <f t="shared" si="97"/>
        <v>29</v>
      </c>
      <c r="E2468" s="279">
        <f t="shared" si="98"/>
        <v>9</v>
      </c>
      <c r="F2468" s="281" t="str">
        <f t="shared" si="104"/>
        <v/>
      </c>
      <c r="G2468" s="282"/>
      <c r="H2468" s="280"/>
      <c r="I2468" s="280"/>
      <c r="J2468" s="280"/>
    </row>
    <row r="2469" spans="1:10" ht="14.4" x14ac:dyDescent="0.3">
      <c r="A2469" s="290" t="str">
        <f t="shared" si="103"/>
        <v>9/2006</v>
      </c>
      <c r="B2469" s="279" t="s">
        <v>2592</v>
      </c>
      <c r="C2469" s="294"/>
      <c r="D2469" s="279">
        <f t="shared" si="97"/>
        <v>30</v>
      </c>
      <c r="E2469" s="279">
        <f t="shared" si="98"/>
        <v>9</v>
      </c>
      <c r="F2469" s="281">
        <f t="shared" si="104"/>
        <v>2.3300000000000001E-2</v>
      </c>
      <c r="G2469" s="282"/>
      <c r="H2469" s="280"/>
      <c r="I2469" s="280"/>
      <c r="J2469" s="280"/>
    </row>
    <row r="2470" spans="1:10" ht="14.4" x14ac:dyDescent="0.3">
      <c r="A2470" s="290" t="str">
        <f t="shared" si="103"/>
        <v>10/2006</v>
      </c>
      <c r="B2470" s="279" t="s">
        <v>2593</v>
      </c>
      <c r="C2470" s="294"/>
      <c r="D2470" s="279">
        <f t="shared" si="97"/>
        <v>1</v>
      </c>
      <c r="E2470" s="279">
        <f t="shared" si="98"/>
        <v>10</v>
      </c>
      <c r="F2470" s="281" t="str">
        <f t="shared" si="104"/>
        <v/>
      </c>
      <c r="G2470" s="282"/>
      <c r="H2470" s="280"/>
      <c r="I2470" s="280"/>
      <c r="J2470" s="280"/>
    </row>
    <row r="2471" spans="1:10" ht="14.4" x14ac:dyDescent="0.3">
      <c r="A2471" s="290" t="str">
        <f t="shared" si="103"/>
        <v>10/2006</v>
      </c>
      <c r="B2471" s="279" t="s">
        <v>2594</v>
      </c>
      <c r="C2471" s="294">
        <v>231</v>
      </c>
      <c r="D2471" s="279">
        <f t="shared" si="97"/>
        <v>2</v>
      </c>
      <c r="E2471" s="279">
        <f t="shared" si="98"/>
        <v>10</v>
      </c>
      <c r="F2471" s="281" t="str">
        <f t="shared" si="104"/>
        <v/>
      </c>
      <c r="G2471" s="282"/>
      <c r="H2471" s="280"/>
      <c r="I2471" s="280"/>
      <c r="J2471" s="280"/>
    </row>
    <row r="2472" spans="1:10" ht="14.4" x14ac:dyDescent="0.3">
      <c r="A2472" s="290" t="str">
        <f t="shared" si="103"/>
        <v>10/2006</v>
      </c>
      <c r="B2472" s="279" t="s">
        <v>2595</v>
      </c>
      <c r="C2472" s="294">
        <v>236</v>
      </c>
      <c r="D2472" s="279">
        <f t="shared" si="97"/>
        <v>3</v>
      </c>
      <c r="E2472" s="279">
        <f t="shared" si="98"/>
        <v>10</v>
      </c>
      <c r="F2472" s="281" t="str">
        <f t="shared" si="104"/>
        <v/>
      </c>
      <c r="G2472" s="282"/>
      <c r="H2472" s="280"/>
      <c r="I2472" s="280"/>
      <c r="J2472" s="280"/>
    </row>
    <row r="2473" spans="1:10" ht="14.4" x14ac:dyDescent="0.3">
      <c r="A2473" s="290" t="str">
        <f t="shared" si="103"/>
        <v>10/2006</v>
      </c>
      <c r="B2473" s="279" t="s">
        <v>2596</v>
      </c>
      <c r="C2473" s="294">
        <v>234</v>
      </c>
      <c r="D2473" s="279">
        <f t="shared" si="97"/>
        <v>4</v>
      </c>
      <c r="E2473" s="279">
        <f t="shared" si="98"/>
        <v>10</v>
      </c>
      <c r="F2473" s="281" t="str">
        <f t="shared" si="104"/>
        <v/>
      </c>
      <c r="G2473" s="282"/>
      <c r="H2473" s="280"/>
      <c r="I2473" s="280"/>
      <c r="J2473" s="280"/>
    </row>
    <row r="2474" spans="1:10" ht="14.4" x14ac:dyDescent="0.3">
      <c r="A2474" s="290" t="str">
        <f t="shared" si="103"/>
        <v>10/2006</v>
      </c>
      <c r="B2474" s="279" t="s">
        <v>2597</v>
      </c>
      <c r="C2474" s="294">
        <v>228</v>
      </c>
      <c r="D2474" s="279">
        <f t="shared" si="97"/>
        <v>5</v>
      </c>
      <c r="E2474" s="279">
        <f t="shared" si="98"/>
        <v>10</v>
      </c>
      <c r="F2474" s="281" t="str">
        <f t="shared" si="104"/>
        <v/>
      </c>
      <c r="G2474" s="282"/>
      <c r="H2474" s="280"/>
      <c r="I2474" s="280"/>
      <c r="J2474" s="280"/>
    </row>
    <row r="2475" spans="1:10" ht="14.4" x14ac:dyDescent="0.3">
      <c r="A2475" s="290" t="str">
        <f t="shared" si="103"/>
        <v>10/2006</v>
      </c>
      <c r="B2475" s="279" t="s">
        <v>2598</v>
      </c>
      <c r="C2475" s="294">
        <v>223</v>
      </c>
      <c r="D2475" s="279">
        <f t="shared" si="97"/>
        <v>6</v>
      </c>
      <c r="E2475" s="279">
        <f t="shared" si="98"/>
        <v>10</v>
      </c>
      <c r="F2475" s="281" t="str">
        <f t="shared" si="104"/>
        <v/>
      </c>
      <c r="G2475" s="282"/>
      <c r="H2475" s="280"/>
      <c r="I2475" s="280"/>
      <c r="J2475" s="280"/>
    </row>
    <row r="2476" spans="1:10" ht="14.4" x14ac:dyDescent="0.3">
      <c r="A2476" s="290" t="str">
        <f t="shared" si="103"/>
        <v>10/2006</v>
      </c>
      <c r="B2476" s="279" t="s">
        <v>2599</v>
      </c>
      <c r="C2476" s="294"/>
      <c r="D2476" s="279">
        <f t="shared" si="97"/>
        <v>7</v>
      </c>
      <c r="E2476" s="279">
        <f t="shared" si="98"/>
        <v>10</v>
      </c>
      <c r="F2476" s="281" t="str">
        <f t="shared" si="104"/>
        <v/>
      </c>
      <c r="G2476" s="282"/>
      <c r="H2476" s="280"/>
      <c r="I2476" s="280"/>
      <c r="J2476" s="280"/>
    </row>
    <row r="2477" spans="1:10" ht="14.4" x14ac:dyDescent="0.3">
      <c r="A2477" s="290" t="str">
        <f t="shared" si="103"/>
        <v>10/2006</v>
      </c>
      <c r="B2477" s="279" t="s">
        <v>2600</v>
      </c>
      <c r="C2477" s="294"/>
      <c r="D2477" s="279">
        <f t="shared" si="97"/>
        <v>8</v>
      </c>
      <c r="E2477" s="279">
        <f t="shared" si="98"/>
        <v>10</v>
      </c>
      <c r="F2477" s="281" t="str">
        <f t="shared" si="104"/>
        <v/>
      </c>
      <c r="G2477" s="282"/>
      <c r="H2477" s="280"/>
      <c r="I2477" s="280"/>
      <c r="J2477" s="280"/>
    </row>
    <row r="2478" spans="1:10" ht="14.4" x14ac:dyDescent="0.3">
      <c r="A2478" s="290" t="str">
        <f t="shared" si="103"/>
        <v>10/2006</v>
      </c>
      <c r="B2478" s="279" t="s">
        <v>2601</v>
      </c>
      <c r="C2478" s="294"/>
      <c r="D2478" s="279">
        <f t="shared" si="97"/>
        <v>9</v>
      </c>
      <c r="E2478" s="279">
        <f t="shared" si="98"/>
        <v>10</v>
      </c>
      <c r="F2478" s="281" t="str">
        <f t="shared" si="104"/>
        <v/>
      </c>
      <c r="G2478" s="282"/>
      <c r="H2478" s="280"/>
      <c r="I2478" s="280"/>
      <c r="J2478" s="280"/>
    </row>
    <row r="2479" spans="1:10" ht="14.4" x14ac:dyDescent="0.3">
      <c r="A2479" s="290" t="str">
        <f t="shared" si="103"/>
        <v>10/2006</v>
      </c>
      <c r="B2479" s="279" t="s">
        <v>2602</v>
      </c>
      <c r="C2479" s="294">
        <v>217</v>
      </c>
      <c r="D2479" s="279">
        <f t="shared" si="97"/>
        <v>10</v>
      </c>
      <c r="E2479" s="279">
        <f t="shared" si="98"/>
        <v>10</v>
      </c>
      <c r="F2479" s="281" t="str">
        <f t="shared" si="104"/>
        <v/>
      </c>
      <c r="G2479" s="282"/>
      <c r="H2479" s="280"/>
      <c r="I2479" s="280"/>
      <c r="J2479" s="280"/>
    </row>
    <row r="2480" spans="1:10" ht="14.4" x14ac:dyDescent="0.3">
      <c r="A2480" s="290" t="str">
        <f t="shared" si="103"/>
        <v>10/2006</v>
      </c>
      <c r="B2480" s="279" t="s">
        <v>2603</v>
      </c>
      <c r="C2480" s="294">
        <v>216</v>
      </c>
      <c r="D2480" s="279">
        <f t="shared" si="97"/>
        <v>11</v>
      </c>
      <c r="E2480" s="279">
        <f t="shared" si="98"/>
        <v>10</v>
      </c>
      <c r="F2480" s="281" t="str">
        <f t="shared" si="104"/>
        <v/>
      </c>
      <c r="G2480" s="282"/>
      <c r="H2480" s="280"/>
      <c r="I2480" s="280"/>
      <c r="J2480" s="280"/>
    </row>
    <row r="2481" spans="1:10" ht="14.4" x14ac:dyDescent="0.3">
      <c r="A2481" s="290" t="str">
        <f t="shared" si="103"/>
        <v>10/2006</v>
      </c>
      <c r="B2481" s="279" t="s">
        <v>2604</v>
      </c>
      <c r="C2481" s="294">
        <v>212</v>
      </c>
      <c r="D2481" s="279">
        <f t="shared" si="97"/>
        <v>12</v>
      </c>
      <c r="E2481" s="279">
        <f t="shared" si="98"/>
        <v>10</v>
      </c>
      <c r="F2481" s="281" t="str">
        <f t="shared" si="104"/>
        <v/>
      </c>
      <c r="G2481" s="282"/>
      <c r="H2481" s="280"/>
      <c r="I2481" s="280"/>
      <c r="J2481" s="280"/>
    </row>
    <row r="2482" spans="1:10" ht="14.4" x14ac:dyDescent="0.3">
      <c r="A2482" s="290" t="str">
        <f t="shared" si="103"/>
        <v>10/2006</v>
      </c>
      <c r="B2482" s="279" t="s">
        <v>2605</v>
      </c>
      <c r="C2482" s="294">
        <v>210</v>
      </c>
      <c r="D2482" s="279">
        <f t="shared" si="97"/>
        <v>13</v>
      </c>
      <c r="E2482" s="279">
        <f t="shared" si="98"/>
        <v>10</v>
      </c>
      <c r="F2482" s="281" t="str">
        <f t="shared" si="104"/>
        <v/>
      </c>
      <c r="G2482" s="282"/>
      <c r="H2482" s="280"/>
      <c r="I2482" s="280"/>
      <c r="J2482" s="280"/>
    </row>
    <row r="2483" spans="1:10" ht="14.4" x14ac:dyDescent="0.3">
      <c r="A2483" s="290" t="str">
        <f t="shared" si="103"/>
        <v>10/2006</v>
      </c>
      <c r="B2483" s="279" t="s">
        <v>2606</v>
      </c>
      <c r="C2483" s="294"/>
      <c r="D2483" s="279">
        <f t="shared" si="97"/>
        <v>14</v>
      </c>
      <c r="E2483" s="279">
        <f t="shared" si="98"/>
        <v>10</v>
      </c>
      <c r="F2483" s="281" t="str">
        <f t="shared" si="104"/>
        <v/>
      </c>
      <c r="G2483" s="282"/>
      <c r="H2483" s="280"/>
      <c r="I2483" s="280"/>
      <c r="J2483" s="280"/>
    </row>
    <row r="2484" spans="1:10" ht="14.4" x14ac:dyDescent="0.3">
      <c r="A2484" s="290" t="str">
        <f t="shared" si="103"/>
        <v>10/2006</v>
      </c>
      <c r="B2484" s="279" t="s">
        <v>2607</v>
      </c>
      <c r="C2484" s="294"/>
      <c r="D2484" s="279">
        <f t="shared" si="97"/>
        <v>15</v>
      </c>
      <c r="E2484" s="279">
        <f t="shared" si="98"/>
        <v>10</v>
      </c>
      <c r="F2484" s="281" t="str">
        <f t="shared" si="104"/>
        <v/>
      </c>
      <c r="G2484" s="282"/>
      <c r="H2484" s="280"/>
      <c r="I2484" s="280"/>
      <c r="J2484" s="280"/>
    </row>
    <row r="2485" spans="1:10" ht="14.4" x14ac:dyDescent="0.3">
      <c r="A2485" s="290" t="str">
        <f t="shared" si="103"/>
        <v>10/2006</v>
      </c>
      <c r="B2485" s="279" t="s">
        <v>2608</v>
      </c>
      <c r="C2485" s="294">
        <v>210</v>
      </c>
      <c r="D2485" s="279">
        <f t="shared" si="97"/>
        <v>16</v>
      </c>
      <c r="E2485" s="279">
        <f t="shared" si="98"/>
        <v>10</v>
      </c>
      <c r="F2485" s="281" t="str">
        <f t="shared" si="104"/>
        <v/>
      </c>
      <c r="G2485" s="282"/>
      <c r="H2485" s="280"/>
      <c r="I2485" s="280"/>
      <c r="J2485" s="280"/>
    </row>
    <row r="2486" spans="1:10" ht="14.4" x14ac:dyDescent="0.3">
      <c r="A2486" s="290" t="str">
        <f t="shared" si="103"/>
        <v>10/2006</v>
      </c>
      <c r="B2486" s="279" t="s">
        <v>2609</v>
      </c>
      <c r="C2486" s="294">
        <v>213</v>
      </c>
      <c r="D2486" s="279">
        <f t="shared" si="97"/>
        <v>17</v>
      </c>
      <c r="E2486" s="279">
        <f t="shared" si="98"/>
        <v>10</v>
      </c>
      <c r="F2486" s="281" t="str">
        <f t="shared" si="104"/>
        <v/>
      </c>
      <c r="G2486" s="282"/>
      <c r="H2486" s="280"/>
      <c r="I2486" s="280"/>
      <c r="J2486" s="280"/>
    </row>
    <row r="2487" spans="1:10" ht="14.4" x14ac:dyDescent="0.3">
      <c r="A2487" s="290" t="str">
        <f t="shared" si="103"/>
        <v>10/2006</v>
      </c>
      <c r="B2487" s="279" t="s">
        <v>2610</v>
      </c>
      <c r="C2487" s="294">
        <v>211</v>
      </c>
      <c r="D2487" s="279">
        <f t="shared" si="97"/>
        <v>18</v>
      </c>
      <c r="E2487" s="279">
        <f t="shared" si="98"/>
        <v>10</v>
      </c>
      <c r="F2487" s="281" t="str">
        <f t="shared" si="104"/>
        <v/>
      </c>
      <c r="G2487" s="282"/>
      <c r="H2487" s="280"/>
      <c r="I2487" s="280"/>
      <c r="J2487" s="280"/>
    </row>
    <row r="2488" spans="1:10" ht="14.4" x14ac:dyDescent="0.3">
      <c r="A2488" s="290" t="str">
        <f t="shared" si="103"/>
        <v>10/2006</v>
      </c>
      <c r="B2488" s="279" t="s">
        <v>2611</v>
      </c>
      <c r="C2488" s="294">
        <v>210</v>
      </c>
      <c r="D2488" s="279">
        <f t="shared" si="97"/>
        <v>19</v>
      </c>
      <c r="E2488" s="279">
        <f t="shared" si="98"/>
        <v>10</v>
      </c>
      <c r="F2488" s="281" t="str">
        <f t="shared" si="104"/>
        <v/>
      </c>
      <c r="G2488" s="282"/>
      <c r="H2488" s="280"/>
      <c r="I2488" s="280"/>
      <c r="J2488" s="280"/>
    </row>
    <row r="2489" spans="1:10" ht="14.4" x14ac:dyDescent="0.3">
      <c r="A2489" s="290" t="str">
        <f t="shared" si="103"/>
        <v>10/2006</v>
      </c>
      <c r="B2489" s="279" t="s">
        <v>2612</v>
      </c>
      <c r="C2489" s="294">
        <v>212</v>
      </c>
      <c r="D2489" s="279">
        <f t="shared" si="97"/>
        <v>20</v>
      </c>
      <c r="E2489" s="279">
        <f t="shared" si="98"/>
        <v>10</v>
      </c>
      <c r="F2489" s="281" t="str">
        <f t="shared" si="104"/>
        <v/>
      </c>
      <c r="G2489" s="282"/>
      <c r="H2489" s="280"/>
      <c r="I2489" s="280"/>
      <c r="J2489" s="280"/>
    </row>
    <row r="2490" spans="1:10" ht="14.4" x14ac:dyDescent="0.3">
      <c r="A2490" s="290" t="str">
        <f t="shared" si="103"/>
        <v>10/2006</v>
      </c>
      <c r="B2490" s="279" t="s">
        <v>2613</v>
      </c>
      <c r="C2490" s="294"/>
      <c r="D2490" s="279">
        <f t="shared" si="97"/>
        <v>21</v>
      </c>
      <c r="E2490" s="279">
        <f t="shared" si="98"/>
        <v>10</v>
      </c>
      <c r="F2490" s="281" t="str">
        <f t="shared" si="104"/>
        <v/>
      </c>
      <c r="G2490" s="282"/>
      <c r="H2490" s="280"/>
      <c r="I2490" s="280"/>
      <c r="J2490" s="280"/>
    </row>
    <row r="2491" spans="1:10" ht="14.4" x14ac:dyDescent="0.3">
      <c r="A2491" s="290" t="str">
        <f t="shared" si="103"/>
        <v>10/2006</v>
      </c>
      <c r="B2491" s="279" t="s">
        <v>2614</v>
      </c>
      <c r="C2491" s="294"/>
      <c r="D2491" s="279">
        <f t="shared" si="97"/>
        <v>22</v>
      </c>
      <c r="E2491" s="279">
        <f t="shared" si="98"/>
        <v>10</v>
      </c>
      <c r="F2491" s="281" t="str">
        <f t="shared" si="104"/>
        <v/>
      </c>
      <c r="G2491" s="282"/>
      <c r="H2491" s="280"/>
      <c r="I2491" s="280"/>
      <c r="J2491" s="280"/>
    </row>
    <row r="2492" spans="1:10" ht="14.4" x14ac:dyDescent="0.3">
      <c r="A2492" s="290" t="str">
        <f t="shared" si="103"/>
        <v>10/2006</v>
      </c>
      <c r="B2492" s="279" t="s">
        <v>2615</v>
      </c>
      <c r="C2492" s="294">
        <v>211</v>
      </c>
      <c r="D2492" s="279">
        <f t="shared" si="97"/>
        <v>23</v>
      </c>
      <c r="E2492" s="279">
        <f t="shared" si="98"/>
        <v>10</v>
      </c>
      <c r="F2492" s="281" t="str">
        <f t="shared" si="104"/>
        <v/>
      </c>
      <c r="G2492" s="282"/>
      <c r="H2492" s="280"/>
      <c r="I2492" s="280"/>
      <c r="J2492" s="280"/>
    </row>
    <row r="2493" spans="1:10" ht="14.4" x14ac:dyDescent="0.3">
      <c r="A2493" s="290" t="str">
        <f t="shared" si="103"/>
        <v>10/2006</v>
      </c>
      <c r="B2493" s="279" t="s">
        <v>2616</v>
      </c>
      <c r="C2493" s="294">
        <v>212</v>
      </c>
      <c r="D2493" s="279">
        <f t="shared" si="97"/>
        <v>24</v>
      </c>
      <c r="E2493" s="279">
        <f t="shared" si="98"/>
        <v>10</v>
      </c>
      <c r="F2493" s="281" t="str">
        <f t="shared" si="104"/>
        <v/>
      </c>
      <c r="G2493" s="282"/>
      <c r="H2493" s="280"/>
      <c r="I2493" s="280"/>
      <c r="J2493" s="280"/>
    </row>
    <row r="2494" spans="1:10" ht="14.4" x14ac:dyDescent="0.3">
      <c r="A2494" s="290" t="str">
        <f t="shared" si="103"/>
        <v>10/2006</v>
      </c>
      <c r="B2494" s="279" t="s">
        <v>2617</v>
      </c>
      <c r="C2494" s="294">
        <v>212</v>
      </c>
      <c r="D2494" s="279">
        <f t="shared" si="97"/>
        <v>25</v>
      </c>
      <c r="E2494" s="279">
        <f t="shared" si="98"/>
        <v>10</v>
      </c>
      <c r="F2494" s="281" t="str">
        <f t="shared" si="104"/>
        <v/>
      </c>
      <c r="G2494" s="282"/>
      <c r="H2494" s="280"/>
      <c r="I2494" s="280"/>
      <c r="J2494" s="280"/>
    </row>
    <row r="2495" spans="1:10" ht="14.4" x14ac:dyDescent="0.3">
      <c r="A2495" s="290" t="str">
        <f t="shared" si="103"/>
        <v>10/2006</v>
      </c>
      <c r="B2495" s="279" t="s">
        <v>2618</v>
      </c>
      <c r="C2495" s="294">
        <v>213</v>
      </c>
      <c r="D2495" s="279">
        <f t="shared" si="97"/>
        <v>26</v>
      </c>
      <c r="E2495" s="279">
        <f t="shared" si="98"/>
        <v>10</v>
      </c>
      <c r="F2495" s="281" t="str">
        <f t="shared" si="104"/>
        <v/>
      </c>
      <c r="G2495" s="282"/>
      <c r="H2495" s="280"/>
      <c r="I2495" s="280"/>
      <c r="J2495" s="280"/>
    </row>
    <row r="2496" spans="1:10" ht="14.4" x14ac:dyDescent="0.3">
      <c r="A2496" s="290" t="str">
        <f t="shared" si="103"/>
        <v>10/2006</v>
      </c>
      <c r="B2496" s="279" t="s">
        <v>2619</v>
      </c>
      <c r="C2496" s="294">
        <v>215</v>
      </c>
      <c r="D2496" s="279">
        <f t="shared" si="97"/>
        <v>27</v>
      </c>
      <c r="E2496" s="279">
        <f t="shared" si="98"/>
        <v>10</v>
      </c>
      <c r="F2496" s="281" t="str">
        <f t="shared" si="104"/>
        <v/>
      </c>
      <c r="G2496" s="282"/>
      <c r="H2496" s="280"/>
      <c r="I2496" s="280"/>
      <c r="J2496" s="280"/>
    </row>
    <row r="2497" spans="1:10" ht="14.4" x14ac:dyDescent="0.3">
      <c r="A2497" s="290" t="str">
        <f t="shared" si="103"/>
        <v>10/2006</v>
      </c>
      <c r="B2497" s="279" t="s">
        <v>2620</v>
      </c>
      <c r="C2497" s="294"/>
      <c r="D2497" s="279">
        <f t="shared" si="97"/>
        <v>28</v>
      </c>
      <c r="E2497" s="279">
        <f t="shared" si="98"/>
        <v>10</v>
      </c>
      <c r="F2497" s="281" t="str">
        <f t="shared" si="104"/>
        <v/>
      </c>
      <c r="G2497" s="282"/>
      <c r="H2497" s="280"/>
      <c r="I2497" s="280"/>
      <c r="J2497" s="280"/>
    </row>
    <row r="2498" spans="1:10" ht="14.4" x14ac:dyDescent="0.3">
      <c r="A2498" s="290" t="str">
        <f t="shared" si="103"/>
        <v>10/2006</v>
      </c>
      <c r="B2498" s="279" t="s">
        <v>2621</v>
      </c>
      <c r="C2498" s="294"/>
      <c r="D2498" s="279">
        <f t="shared" si="97"/>
        <v>29</v>
      </c>
      <c r="E2498" s="279">
        <f t="shared" si="98"/>
        <v>10</v>
      </c>
      <c r="F2498" s="281" t="str">
        <f t="shared" si="104"/>
        <v/>
      </c>
      <c r="G2498" s="282"/>
      <c r="H2498" s="280"/>
      <c r="I2498" s="280"/>
      <c r="J2498" s="280"/>
    </row>
    <row r="2499" spans="1:10" ht="14.4" x14ac:dyDescent="0.3">
      <c r="A2499" s="290" t="str">
        <f t="shared" si="103"/>
        <v>10/2006</v>
      </c>
      <c r="B2499" s="279" t="s">
        <v>2622</v>
      </c>
      <c r="C2499" s="294">
        <v>218</v>
      </c>
      <c r="D2499" s="279">
        <f t="shared" si="97"/>
        <v>30</v>
      </c>
      <c r="E2499" s="279">
        <f t="shared" si="98"/>
        <v>10</v>
      </c>
      <c r="F2499" s="281" t="str">
        <f t="shared" si="104"/>
        <v/>
      </c>
      <c r="G2499" s="282"/>
      <c r="H2499" s="280"/>
      <c r="I2499" s="280"/>
      <c r="J2499" s="280"/>
    </row>
    <row r="2500" spans="1:10" ht="14.4" x14ac:dyDescent="0.3">
      <c r="A2500" s="290" t="str">
        <f t="shared" si="103"/>
        <v>10/2006</v>
      </c>
      <c r="B2500" s="279" t="s">
        <v>2623</v>
      </c>
      <c r="C2500" s="294">
        <v>223</v>
      </c>
      <c r="D2500" s="279">
        <f t="shared" si="97"/>
        <v>31</v>
      </c>
      <c r="E2500" s="279">
        <f t="shared" si="98"/>
        <v>10</v>
      </c>
      <c r="F2500" s="281">
        <f t="shared" si="104"/>
        <v>2.23E-2</v>
      </c>
      <c r="G2500" s="282"/>
      <c r="H2500" s="280"/>
      <c r="I2500" s="280"/>
      <c r="J2500" s="280"/>
    </row>
    <row r="2501" spans="1:10" ht="14.4" x14ac:dyDescent="0.3">
      <c r="A2501" s="290" t="str">
        <f t="shared" si="103"/>
        <v>11/2006</v>
      </c>
      <c r="B2501" s="279" t="s">
        <v>2624</v>
      </c>
      <c r="C2501" s="294">
        <v>224</v>
      </c>
      <c r="D2501" s="279">
        <f t="shared" si="97"/>
        <v>1</v>
      </c>
      <c r="E2501" s="279">
        <f t="shared" si="98"/>
        <v>11</v>
      </c>
      <c r="F2501" s="281" t="str">
        <f t="shared" si="104"/>
        <v/>
      </c>
      <c r="G2501" s="282"/>
      <c r="H2501" s="280"/>
      <c r="I2501" s="280"/>
      <c r="J2501" s="280"/>
    </row>
    <row r="2502" spans="1:10" ht="14.4" x14ac:dyDescent="0.3">
      <c r="A2502" s="290" t="str">
        <f t="shared" ref="A2502:A2565" si="105">CONCATENATE(MONTH(B2502),"/",YEAR(B2502))</f>
        <v>11/2006</v>
      </c>
      <c r="B2502" s="279" t="s">
        <v>2625</v>
      </c>
      <c r="C2502" s="294">
        <v>221</v>
      </c>
      <c r="D2502" s="279">
        <f t="shared" si="97"/>
        <v>2</v>
      </c>
      <c r="E2502" s="279">
        <f t="shared" si="98"/>
        <v>11</v>
      </c>
      <c r="F2502" s="281" t="str">
        <f t="shared" si="104"/>
        <v/>
      </c>
      <c r="G2502" s="282"/>
      <c r="H2502" s="280"/>
      <c r="I2502" s="280"/>
      <c r="J2502" s="280"/>
    </row>
    <row r="2503" spans="1:10" ht="14.4" x14ac:dyDescent="0.3">
      <c r="A2503" s="290" t="str">
        <f t="shared" si="105"/>
        <v>11/2006</v>
      </c>
      <c r="B2503" s="279" t="s">
        <v>2626</v>
      </c>
      <c r="C2503" s="294">
        <v>213</v>
      </c>
      <c r="D2503" s="279">
        <f t="shared" si="97"/>
        <v>3</v>
      </c>
      <c r="E2503" s="279">
        <f t="shared" si="98"/>
        <v>11</v>
      </c>
      <c r="F2503" s="281" t="str">
        <f t="shared" si="104"/>
        <v/>
      </c>
      <c r="G2503" s="282"/>
      <c r="H2503" s="280"/>
      <c r="I2503" s="280"/>
      <c r="J2503" s="280"/>
    </row>
    <row r="2504" spans="1:10" ht="14.4" x14ac:dyDescent="0.3">
      <c r="A2504" s="290" t="str">
        <f t="shared" si="105"/>
        <v>11/2006</v>
      </c>
      <c r="B2504" s="279" t="s">
        <v>2627</v>
      </c>
      <c r="C2504" s="294"/>
      <c r="D2504" s="279">
        <f t="shared" si="97"/>
        <v>4</v>
      </c>
      <c r="E2504" s="279">
        <f t="shared" si="98"/>
        <v>11</v>
      </c>
      <c r="F2504" s="281" t="str">
        <f t="shared" si="104"/>
        <v/>
      </c>
      <c r="G2504" s="282"/>
      <c r="H2504" s="280"/>
      <c r="I2504" s="280"/>
      <c r="J2504" s="280"/>
    </row>
    <row r="2505" spans="1:10" ht="14.4" x14ac:dyDescent="0.3">
      <c r="A2505" s="290" t="str">
        <f t="shared" si="105"/>
        <v>11/2006</v>
      </c>
      <c r="B2505" s="279" t="s">
        <v>2628</v>
      </c>
      <c r="C2505" s="294"/>
      <c r="D2505" s="279">
        <f t="shared" si="97"/>
        <v>5</v>
      </c>
      <c r="E2505" s="279">
        <f t="shared" si="98"/>
        <v>11</v>
      </c>
      <c r="F2505" s="281" t="str">
        <f t="shared" si="104"/>
        <v/>
      </c>
      <c r="G2505" s="282"/>
      <c r="H2505" s="280"/>
      <c r="I2505" s="280"/>
      <c r="J2505" s="280"/>
    </row>
    <row r="2506" spans="1:10" ht="14.4" x14ac:dyDescent="0.3">
      <c r="A2506" s="290" t="str">
        <f t="shared" si="105"/>
        <v>11/2006</v>
      </c>
      <c r="B2506" s="279" t="s">
        <v>2629</v>
      </c>
      <c r="C2506" s="294">
        <v>212</v>
      </c>
      <c r="D2506" s="279">
        <f t="shared" si="97"/>
        <v>6</v>
      </c>
      <c r="E2506" s="279">
        <f t="shared" si="98"/>
        <v>11</v>
      </c>
      <c r="F2506" s="281" t="str">
        <f t="shared" si="104"/>
        <v/>
      </c>
      <c r="G2506" s="282"/>
      <c r="H2506" s="280"/>
      <c r="I2506" s="280"/>
      <c r="J2506" s="280"/>
    </row>
    <row r="2507" spans="1:10" ht="14.4" x14ac:dyDescent="0.3">
      <c r="A2507" s="290" t="str">
        <f t="shared" si="105"/>
        <v>11/2006</v>
      </c>
      <c r="B2507" s="279" t="s">
        <v>2630</v>
      </c>
      <c r="C2507" s="294">
        <v>216</v>
      </c>
      <c r="D2507" s="279">
        <f t="shared" si="97"/>
        <v>7</v>
      </c>
      <c r="E2507" s="279">
        <f t="shared" si="98"/>
        <v>11</v>
      </c>
      <c r="F2507" s="281" t="str">
        <f t="shared" si="104"/>
        <v/>
      </c>
      <c r="G2507" s="282"/>
      <c r="H2507" s="280"/>
      <c r="I2507" s="280"/>
      <c r="J2507" s="280"/>
    </row>
    <row r="2508" spans="1:10" ht="14.4" x14ac:dyDescent="0.3">
      <c r="A2508" s="290" t="str">
        <f t="shared" si="105"/>
        <v>11/2006</v>
      </c>
      <c r="B2508" s="279" t="s">
        <v>2631</v>
      </c>
      <c r="C2508" s="294">
        <v>217</v>
      </c>
      <c r="D2508" s="279">
        <f t="shared" si="97"/>
        <v>8</v>
      </c>
      <c r="E2508" s="279">
        <f t="shared" si="98"/>
        <v>11</v>
      </c>
      <c r="F2508" s="281" t="str">
        <f t="shared" si="104"/>
        <v/>
      </c>
      <c r="G2508" s="282"/>
      <c r="H2508" s="280"/>
      <c r="I2508" s="280"/>
      <c r="J2508" s="280"/>
    </row>
    <row r="2509" spans="1:10" ht="14.4" x14ac:dyDescent="0.3">
      <c r="A2509" s="290" t="str">
        <f t="shared" si="105"/>
        <v>11/2006</v>
      </c>
      <c r="B2509" s="279" t="s">
        <v>2632</v>
      </c>
      <c r="C2509" s="294">
        <v>219</v>
      </c>
      <c r="D2509" s="279">
        <f t="shared" si="97"/>
        <v>9</v>
      </c>
      <c r="E2509" s="279">
        <f t="shared" si="98"/>
        <v>11</v>
      </c>
      <c r="F2509" s="281" t="str">
        <f t="shared" ref="F2509:F2572" si="106">IF(D2509=(D2510-1),"",IF(AND(C2509="",C2508="",C2507=""),C2506/10000,(IF(AND(C2509="",C2508=""),C2507/10000,IF(C2509="",C2508/10000,C2509/10000)))))</f>
        <v/>
      </c>
      <c r="G2509" s="282"/>
      <c r="H2509" s="280"/>
      <c r="I2509" s="280"/>
      <c r="J2509" s="280"/>
    </row>
    <row r="2510" spans="1:10" ht="14.4" x14ac:dyDescent="0.3">
      <c r="A2510" s="290" t="str">
        <f t="shared" si="105"/>
        <v>11/2006</v>
      </c>
      <c r="B2510" s="279" t="s">
        <v>2633</v>
      </c>
      <c r="C2510" s="294">
        <v>221</v>
      </c>
      <c r="D2510" s="279">
        <f t="shared" si="97"/>
        <v>10</v>
      </c>
      <c r="E2510" s="279">
        <f t="shared" si="98"/>
        <v>11</v>
      </c>
      <c r="F2510" s="281" t="str">
        <f t="shared" si="106"/>
        <v/>
      </c>
      <c r="G2510" s="282"/>
      <c r="H2510" s="280"/>
      <c r="I2510" s="280"/>
      <c r="J2510" s="280"/>
    </row>
    <row r="2511" spans="1:10" ht="14.4" x14ac:dyDescent="0.3">
      <c r="A2511" s="290" t="str">
        <f t="shared" si="105"/>
        <v>11/2006</v>
      </c>
      <c r="B2511" s="279" t="s">
        <v>2634</v>
      </c>
      <c r="C2511" s="294"/>
      <c r="D2511" s="279">
        <f t="shared" si="97"/>
        <v>11</v>
      </c>
      <c r="E2511" s="279">
        <f t="shared" si="98"/>
        <v>11</v>
      </c>
      <c r="F2511" s="281" t="str">
        <f t="shared" si="106"/>
        <v/>
      </c>
      <c r="G2511" s="282"/>
      <c r="H2511" s="280"/>
      <c r="I2511" s="280"/>
      <c r="J2511" s="280"/>
    </row>
    <row r="2512" spans="1:10" ht="14.4" x14ac:dyDescent="0.3">
      <c r="A2512" s="290" t="str">
        <f t="shared" si="105"/>
        <v>11/2006</v>
      </c>
      <c r="B2512" s="279" t="s">
        <v>2635</v>
      </c>
      <c r="C2512" s="294"/>
      <c r="D2512" s="279">
        <f t="shared" si="97"/>
        <v>12</v>
      </c>
      <c r="E2512" s="279">
        <f t="shared" si="98"/>
        <v>11</v>
      </c>
      <c r="F2512" s="281" t="str">
        <f t="shared" si="106"/>
        <v/>
      </c>
      <c r="G2512" s="282"/>
      <c r="H2512" s="280"/>
      <c r="I2512" s="280"/>
      <c r="J2512" s="280"/>
    </row>
    <row r="2513" spans="1:10" ht="14.4" x14ac:dyDescent="0.3">
      <c r="A2513" s="290" t="str">
        <f t="shared" si="105"/>
        <v>11/2006</v>
      </c>
      <c r="B2513" s="279" t="s">
        <v>2636</v>
      </c>
      <c r="C2513" s="294">
        <v>220</v>
      </c>
      <c r="D2513" s="279">
        <f t="shared" si="97"/>
        <v>13</v>
      </c>
      <c r="E2513" s="279">
        <f t="shared" si="98"/>
        <v>11</v>
      </c>
      <c r="F2513" s="281" t="str">
        <f t="shared" si="106"/>
        <v/>
      </c>
      <c r="G2513" s="282"/>
      <c r="H2513" s="280"/>
      <c r="I2513" s="280"/>
      <c r="J2513" s="280"/>
    </row>
    <row r="2514" spans="1:10" ht="14.4" x14ac:dyDescent="0.3">
      <c r="A2514" s="290" t="str">
        <f t="shared" si="105"/>
        <v>11/2006</v>
      </c>
      <c r="B2514" s="279" t="s">
        <v>2637</v>
      </c>
      <c r="C2514" s="294">
        <v>218</v>
      </c>
      <c r="D2514" s="279">
        <f t="shared" si="97"/>
        <v>14</v>
      </c>
      <c r="E2514" s="279">
        <f t="shared" si="98"/>
        <v>11</v>
      </c>
      <c r="F2514" s="281" t="str">
        <f t="shared" si="106"/>
        <v/>
      </c>
      <c r="G2514" s="282"/>
      <c r="H2514" s="280"/>
      <c r="I2514" s="280"/>
      <c r="J2514" s="280"/>
    </row>
    <row r="2515" spans="1:10" ht="14.4" x14ac:dyDescent="0.3">
      <c r="A2515" s="290" t="str">
        <f t="shared" si="105"/>
        <v>11/2006</v>
      </c>
      <c r="B2515" s="279" t="s">
        <v>2638</v>
      </c>
      <c r="C2515" s="294">
        <v>216</v>
      </c>
      <c r="D2515" s="279">
        <f t="shared" si="97"/>
        <v>15</v>
      </c>
      <c r="E2515" s="279">
        <f t="shared" si="98"/>
        <v>11</v>
      </c>
      <c r="F2515" s="281" t="str">
        <f t="shared" si="106"/>
        <v/>
      </c>
      <c r="G2515" s="282"/>
      <c r="H2515" s="280"/>
      <c r="I2515" s="280"/>
      <c r="J2515" s="280"/>
    </row>
    <row r="2516" spans="1:10" ht="14.4" x14ac:dyDescent="0.3">
      <c r="A2516" s="290" t="str">
        <f t="shared" si="105"/>
        <v>11/2006</v>
      </c>
      <c r="B2516" s="279" t="s">
        <v>2639</v>
      </c>
      <c r="C2516" s="294">
        <v>214</v>
      </c>
      <c r="D2516" s="279">
        <f t="shared" si="97"/>
        <v>16</v>
      </c>
      <c r="E2516" s="279">
        <f t="shared" si="98"/>
        <v>11</v>
      </c>
      <c r="F2516" s="281" t="str">
        <f t="shared" si="106"/>
        <v/>
      </c>
      <c r="G2516" s="282"/>
      <c r="H2516" s="280"/>
      <c r="I2516" s="280"/>
      <c r="J2516" s="280"/>
    </row>
    <row r="2517" spans="1:10" ht="14.4" x14ac:dyDescent="0.3">
      <c r="A2517" s="290" t="str">
        <f t="shared" si="105"/>
        <v>11/2006</v>
      </c>
      <c r="B2517" s="279" t="s">
        <v>2640</v>
      </c>
      <c r="C2517" s="294">
        <v>219</v>
      </c>
      <c r="D2517" s="279">
        <f t="shared" si="97"/>
        <v>17</v>
      </c>
      <c r="E2517" s="279">
        <f t="shared" si="98"/>
        <v>11</v>
      </c>
      <c r="F2517" s="281" t="str">
        <f t="shared" si="106"/>
        <v/>
      </c>
      <c r="G2517" s="282"/>
      <c r="H2517" s="280"/>
      <c r="I2517" s="280"/>
      <c r="J2517" s="280"/>
    </row>
    <row r="2518" spans="1:10" ht="14.4" x14ac:dyDescent="0.3">
      <c r="A2518" s="290" t="str">
        <f t="shared" si="105"/>
        <v>11/2006</v>
      </c>
      <c r="B2518" s="279" t="s">
        <v>2641</v>
      </c>
      <c r="C2518" s="294"/>
      <c r="D2518" s="279">
        <f t="shared" si="97"/>
        <v>18</v>
      </c>
      <c r="E2518" s="279">
        <f t="shared" si="98"/>
        <v>11</v>
      </c>
      <c r="F2518" s="281" t="str">
        <f t="shared" si="106"/>
        <v/>
      </c>
      <c r="G2518" s="282"/>
      <c r="H2518" s="280"/>
      <c r="I2518" s="280"/>
      <c r="J2518" s="280"/>
    </row>
    <row r="2519" spans="1:10" ht="14.4" x14ac:dyDescent="0.3">
      <c r="A2519" s="290" t="str">
        <f t="shared" si="105"/>
        <v>11/2006</v>
      </c>
      <c r="B2519" s="279" t="s">
        <v>2642</v>
      </c>
      <c r="C2519" s="294"/>
      <c r="D2519" s="279">
        <f t="shared" si="97"/>
        <v>19</v>
      </c>
      <c r="E2519" s="279">
        <f t="shared" si="98"/>
        <v>11</v>
      </c>
      <c r="F2519" s="281" t="str">
        <f t="shared" si="106"/>
        <v/>
      </c>
      <c r="G2519" s="282"/>
      <c r="H2519" s="280"/>
      <c r="I2519" s="280"/>
      <c r="J2519" s="280"/>
    </row>
    <row r="2520" spans="1:10" ht="14.4" x14ac:dyDescent="0.3">
      <c r="A2520" s="290" t="str">
        <f t="shared" si="105"/>
        <v>11/2006</v>
      </c>
      <c r="B2520" s="279" t="s">
        <v>2643</v>
      </c>
      <c r="C2520" s="294">
        <v>219</v>
      </c>
      <c r="D2520" s="279">
        <f t="shared" si="97"/>
        <v>20</v>
      </c>
      <c r="E2520" s="279">
        <f t="shared" si="98"/>
        <v>11</v>
      </c>
      <c r="F2520" s="281" t="str">
        <f t="shared" si="106"/>
        <v/>
      </c>
      <c r="G2520" s="282"/>
      <c r="H2520" s="280"/>
      <c r="I2520" s="280"/>
      <c r="J2520" s="280"/>
    </row>
    <row r="2521" spans="1:10" ht="14.4" x14ac:dyDescent="0.3">
      <c r="A2521" s="290" t="str">
        <f t="shared" si="105"/>
        <v>11/2006</v>
      </c>
      <c r="B2521" s="279" t="s">
        <v>2644</v>
      </c>
      <c r="C2521" s="294">
        <v>220</v>
      </c>
      <c r="D2521" s="279">
        <f t="shared" si="97"/>
        <v>21</v>
      </c>
      <c r="E2521" s="279">
        <f t="shared" si="98"/>
        <v>11</v>
      </c>
      <c r="F2521" s="281" t="str">
        <f t="shared" si="106"/>
        <v/>
      </c>
      <c r="G2521" s="282"/>
      <c r="H2521" s="280"/>
      <c r="I2521" s="280"/>
      <c r="J2521" s="280"/>
    </row>
    <row r="2522" spans="1:10" ht="14.4" x14ac:dyDescent="0.3">
      <c r="A2522" s="290" t="str">
        <f t="shared" si="105"/>
        <v>11/2006</v>
      </c>
      <c r="B2522" s="279" t="s">
        <v>2645</v>
      </c>
      <c r="C2522" s="294">
        <v>221</v>
      </c>
      <c r="D2522" s="279">
        <f t="shared" si="97"/>
        <v>22</v>
      </c>
      <c r="E2522" s="279">
        <f t="shared" si="98"/>
        <v>11</v>
      </c>
      <c r="F2522" s="281" t="str">
        <f t="shared" si="106"/>
        <v/>
      </c>
      <c r="G2522" s="282"/>
      <c r="H2522" s="280"/>
      <c r="I2522" s="280"/>
      <c r="J2522" s="280"/>
    </row>
    <row r="2523" spans="1:10" ht="14.4" x14ac:dyDescent="0.3">
      <c r="A2523" s="290" t="str">
        <f t="shared" si="105"/>
        <v>11/2006</v>
      </c>
      <c r="B2523" s="279" t="s">
        <v>2646</v>
      </c>
      <c r="C2523" s="294"/>
      <c r="D2523" s="279">
        <f t="shared" si="97"/>
        <v>23</v>
      </c>
      <c r="E2523" s="279">
        <f t="shared" si="98"/>
        <v>11</v>
      </c>
      <c r="F2523" s="281" t="str">
        <f t="shared" si="106"/>
        <v/>
      </c>
      <c r="G2523" s="282"/>
      <c r="H2523" s="280"/>
      <c r="I2523" s="280"/>
      <c r="J2523" s="280"/>
    </row>
    <row r="2524" spans="1:10" ht="14.4" x14ac:dyDescent="0.3">
      <c r="A2524" s="290" t="str">
        <f t="shared" si="105"/>
        <v>11/2006</v>
      </c>
      <c r="B2524" s="279" t="s">
        <v>2647</v>
      </c>
      <c r="C2524" s="294">
        <v>223</v>
      </c>
      <c r="D2524" s="279">
        <f t="shared" si="97"/>
        <v>24</v>
      </c>
      <c r="E2524" s="279">
        <f t="shared" si="98"/>
        <v>11</v>
      </c>
      <c r="F2524" s="281" t="str">
        <f t="shared" si="106"/>
        <v/>
      </c>
      <c r="G2524" s="282"/>
      <c r="H2524" s="280"/>
      <c r="I2524" s="280"/>
      <c r="J2524" s="280"/>
    </row>
    <row r="2525" spans="1:10" ht="14.4" x14ac:dyDescent="0.3">
      <c r="A2525" s="290" t="str">
        <f t="shared" si="105"/>
        <v>11/2006</v>
      </c>
      <c r="B2525" s="279" t="s">
        <v>2648</v>
      </c>
      <c r="C2525" s="294"/>
      <c r="D2525" s="279">
        <f t="shared" si="97"/>
        <v>25</v>
      </c>
      <c r="E2525" s="279">
        <f t="shared" si="98"/>
        <v>11</v>
      </c>
      <c r="F2525" s="281" t="str">
        <f t="shared" si="106"/>
        <v/>
      </c>
      <c r="G2525" s="282"/>
      <c r="H2525" s="280"/>
      <c r="I2525" s="280"/>
      <c r="J2525" s="280"/>
    </row>
    <row r="2526" spans="1:10" ht="14.4" x14ac:dyDescent="0.3">
      <c r="A2526" s="290" t="str">
        <f t="shared" si="105"/>
        <v>11/2006</v>
      </c>
      <c r="B2526" s="279" t="s">
        <v>2649</v>
      </c>
      <c r="C2526" s="294"/>
      <c r="D2526" s="279">
        <f t="shared" si="97"/>
        <v>26</v>
      </c>
      <c r="E2526" s="279">
        <f t="shared" si="98"/>
        <v>11</v>
      </c>
      <c r="F2526" s="281" t="str">
        <f t="shared" si="106"/>
        <v/>
      </c>
      <c r="G2526" s="282"/>
      <c r="H2526" s="280"/>
      <c r="I2526" s="280"/>
      <c r="J2526" s="280"/>
    </row>
    <row r="2527" spans="1:10" ht="14.4" x14ac:dyDescent="0.3">
      <c r="A2527" s="290" t="str">
        <f t="shared" si="105"/>
        <v>11/2006</v>
      </c>
      <c r="B2527" s="279" t="s">
        <v>2650</v>
      </c>
      <c r="C2527" s="294">
        <v>229</v>
      </c>
      <c r="D2527" s="279">
        <f t="shared" si="97"/>
        <v>27</v>
      </c>
      <c r="E2527" s="279">
        <f t="shared" si="98"/>
        <v>11</v>
      </c>
      <c r="F2527" s="281" t="str">
        <f t="shared" si="106"/>
        <v/>
      </c>
      <c r="G2527" s="282"/>
      <c r="H2527" s="280"/>
      <c r="I2527" s="280"/>
      <c r="J2527" s="280"/>
    </row>
    <row r="2528" spans="1:10" ht="14.4" x14ac:dyDescent="0.3">
      <c r="A2528" s="290" t="str">
        <f t="shared" si="105"/>
        <v>11/2006</v>
      </c>
      <c r="B2528" s="279" t="s">
        <v>2651</v>
      </c>
      <c r="C2528" s="294">
        <v>230</v>
      </c>
      <c r="D2528" s="279">
        <f t="shared" si="97"/>
        <v>28</v>
      </c>
      <c r="E2528" s="279">
        <f t="shared" si="98"/>
        <v>11</v>
      </c>
      <c r="F2528" s="281" t="str">
        <f t="shared" si="106"/>
        <v/>
      </c>
      <c r="G2528" s="282"/>
      <c r="H2528" s="280"/>
      <c r="I2528" s="280"/>
      <c r="J2528" s="280"/>
    </row>
    <row r="2529" spans="1:10" ht="14.4" x14ac:dyDescent="0.3">
      <c r="A2529" s="290" t="str">
        <f t="shared" si="105"/>
        <v>11/2006</v>
      </c>
      <c r="B2529" s="279" t="s">
        <v>2652</v>
      </c>
      <c r="C2529" s="294">
        <v>222</v>
      </c>
      <c r="D2529" s="279">
        <f t="shared" si="97"/>
        <v>29</v>
      </c>
      <c r="E2529" s="279">
        <f t="shared" si="98"/>
        <v>11</v>
      </c>
      <c r="F2529" s="281" t="str">
        <f t="shared" si="106"/>
        <v/>
      </c>
      <c r="G2529" s="282"/>
      <c r="H2529" s="280"/>
      <c r="I2529" s="280"/>
      <c r="J2529" s="280"/>
    </row>
    <row r="2530" spans="1:10" ht="14.4" x14ac:dyDescent="0.3">
      <c r="A2530" s="290" t="str">
        <f t="shared" si="105"/>
        <v>11/2006</v>
      </c>
      <c r="B2530" s="279" t="s">
        <v>2653</v>
      </c>
      <c r="C2530" s="294">
        <v>223</v>
      </c>
      <c r="D2530" s="279">
        <f t="shared" si="97"/>
        <v>30</v>
      </c>
      <c r="E2530" s="279">
        <f t="shared" si="98"/>
        <v>11</v>
      </c>
      <c r="F2530" s="281">
        <f t="shared" si="106"/>
        <v>2.23E-2</v>
      </c>
      <c r="G2530" s="282"/>
      <c r="H2530" s="280"/>
      <c r="I2530" s="280"/>
      <c r="J2530" s="280"/>
    </row>
    <row r="2531" spans="1:10" ht="14.4" x14ac:dyDescent="0.3">
      <c r="A2531" s="290" t="str">
        <f t="shared" si="105"/>
        <v>12/2006</v>
      </c>
      <c r="B2531" s="279" t="s">
        <v>2654</v>
      </c>
      <c r="C2531" s="294">
        <v>229</v>
      </c>
      <c r="D2531" s="279">
        <f t="shared" si="97"/>
        <v>1</v>
      </c>
      <c r="E2531" s="279">
        <f t="shared" si="98"/>
        <v>12</v>
      </c>
      <c r="F2531" s="281" t="str">
        <f t="shared" si="106"/>
        <v/>
      </c>
      <c r="G2531" s="282"/>
      <c r="H2531" s="280"/>
      <c r="I2531" s="280"/>
      <c r="J2531" s="280"/>
    </row>
    <row r="2532" spans="1:10" ht="14.4" x14ac:dyDescent="0.3">
      <c r="A2532" s="290" t="str">
        <f t="shared" si="105"/>
        <v>12/2006</v>
      </c>
      <c r="B2532" s="279" t="s">
        <v>2655</v>
      </c>
      <c r="C2532" s="294"/>
      <c r="D2532" s="279">
        <f t="shared" si="97"/>
        <v>2</v>
      </c>
      <c r="E2532" s="279">
        <f t="shared" si="98"/>
        <v>12</v>
      </c>
      <c r="F2532" s="281" t="str">
        <f t="shared" si="106"/>
        <v/>
      </c>
      <c r="G2532" s="282"/>
      <c r="H2532" s="280"/>
      <c r="I2532" s="280"/>
      <c r="J2532" s="280"/>
    </row>
    <row r="2533" spans="1:10" ht="14.4" x14ac:dyDescent="0.3">
      <c r="A2533" s="290" t="str">
        <f t="shared" si="105"/>
        <v>12/2006</v>
      </c>
      <c r="B2533" s="279" t="s">
        <v>2656</v>
      </c>
      <c r="C2533" s="294"/>
      <c r="D2533" s="279">
        <f t="shared" si="97"/>
        <v>3</v>
      </c>
      <c r="E2533" s="279">
        <f t="shared" si="98"/>
        <v>12</v>
      </c>
      <c r="F2533" s="281" t="str">
        <f t="shared" si="106"/>
        <v/>
      </c>
      <c r="G2533" s="282"/>
      <c r="H2533" s="280"/>
      <c r="I2533" s="280"/>
      <c r="J2533" s="280"/>
    </row>
    <row r="2534" spans="1:10" ht="14.4" x14ac:dyDescent="0.3">
      <c r="A2534" s="290" t="str">
        <f t="shared" si="105"/>
        <v>12/2006</v>
      </c>
      <c r="B2534" s="279" t="s">
        <v>2657</v>
      </c>
      <c r="C2534" s="294">
        <v>224</v>
      </c>
      <c r="D2534" s="279">
        <f t="shared" si="97"/>
        <v>4</v>
      </c>
      <c r="E2534" s="279">
        <f t="shared" si="98"/>
        <v>12</v>
      </c>
      <c r="F2534" s="281" t="str">
        <f t="shared" si="106"/>
        <v/>
      </c>
      <c r="G2534" s="282"/>
      <c r="H2534" s="280"/>
      <c r="I2534" s="280"/>
      <c r="J2534" s="280"/>
    </row>
    <row r="2535" spans="1:10" ht="14.4" x14ac:dyDescent="0.3">
      <c r="A2535" s="290" t="str">
        <f t="shared" si="105"/>
        <v>12/2006</v>
      </c>
      <c r="B2535" s="279" t="s">
        <v>2658</v>
      </c>
      <c r="C2535" s="294">
        <v>218</v>
      </c>
      <c r="D2535" s="279">
        <f t="shared" si="97"/>
        <v>5</v>
      </c>
      <c r="E2535" s="279">
        <f t="shared" si="98"/>
        <v>12</v>
      </c>
      <c r="F2535" s="281" t="str">
        <f t="shared" si="106"/>
        <v/>
      </c>
      <c r="G2535" s="282"/>
      <c r="H2535" s="280"/>
      <c r="I2535" s="280"/>
      <c r="J2535" s="280"/>
    </row>
    <row r="2536" spans="1:10" ht="14.4" x14ac:dyDescent="0.3">
      <c r="A2536" s="290" t="str">
        <f t="shared" si="105"/>
        <v>12/2006</v>
      </c>
      <c r="B2536" s="279" t="s">
        <v>2659</v>
      </c>
      <c r="C2536" s="294">
        <v>216</v>
      </c>
      <c r="D2536" s="279">
        <f t="shared" si="97"/>
        <v>6</v>
      </c>
      <c r="E2536" s="279">
        <f t="shared" si="98"/>
        <v>12</v>
      </c>
      <c r="F2536" s="281" t="str">
        <f t="shared" si="106"/>
        <v/>
      </c>
      <c r="G2536" s="282"/>
      <c r="H2536" s="280"/>
      <c r="I2536" s="280"/>
      <c r="J2536" s="280"/>
    </row>
    <row r="2537" spans="1:10" ht="14.4" x14ac:dyDescent="0.3">
      <c r="A2537" s="290" t="str">
        <f t="shared" si="105"/>
        <v>12/2006</v>
      </c>
      <c r="B2537" s="279" t="s">
        <v>2660</v>
      </c>
      <c r="C2537" s="294">
        <v>216</v>
      </c>
      <c r="D2537" s="279">
        <f t="shared" si="97"/>
        <v>7</v>
      </c>
      <c r="E2537" s="279">
        <f t="shared" si="98"/>
        <v>12</v>
      </c>
      <c r="F2537" s="281" t="str">
        <f t="shared" si="106"/>
        <v/>
      </c>
      <c r="G2537" s="282"/>
      <c r="H2537" s="280"/>
      <c r="I2537" s="280"/>
      <c r="J2537" s="280"/>
    </row>
    <row r="2538" spans="1:10" ht="14.4" x14ac:dyDescent="0.3">
      <c r="A2538" s="290" t="str">
        <f t="shared" si="105"/>
        <v>12/2006</v>
      </c>
      <c r="B2538" s="279" t="s">
        <v>2661</v>
      </c>
      <c r="C2538" s="294">
        <v>210</v>
      </c>
      <c r="D2538" s="279">
        <f t="shared" si="97"/>
        <v>8</v>
      </c>
      <c r="E2538" s="279">
        <f t="shared" si="98"/>
        <v>12</v>
      </c>
      <c r="F2538" s="281" t="str">
        <f t="shared" si="106"/>
        <v/>
      </c>
      <c r="G2538" s="282"/>
      <c r="H2538" s="280"/>
      <c r="I2538" s="280"/>
      <c r="J2538" s="280"/>
    </row>
    <row r="2539" spans="1:10" ht="14.4" x14ac:dyDescent="0.3">
      <c r="A2539" s="290" t="str">
        <f t="shared" si="105"/>
        <v>12/2006</v>
      </c>
      <c r="B2539" s="279" t="s">
        <v>2662</v>
      </c>
      <c r="C2539" s="294"/>
      <c r="D2539" s="279">
        <f t="shared" si="97"/>
        <v>9</v>
      </c>
      <c r="E2539" s="279">
        <f t="shared" si="98"/>
        <v>12</v>
      </c>
      <c r="F2539" s="281" t="str">
        <f t="shared" si="106"/>
        <v/>
      </c>
      <c r="G2539" s="282"/>
      <c r="H2539" s="280"/>
      <c r="I2539" s="280"/>
      <c r="J2539" s="280"/>
    </row>
    <row r="2540" spans="1:10" ht="14.4" x14ac:dyDescent="0.3">
      <c r="A2540" s="290" t="str">
        <f t="shared" si="105"/>
        <v>12/2006</v>
      </c>
      <c r="B2540" s="279" t="s">
        <v>2663</v>
      </c>
      <c r="C2540" s="294"/>
      <c r="D2540" s="279">
        <f t="shared" si="97"/>
        <v>10</v>
      </c>
      <c r="E2540" s="279">
        <f t="shared" si="98"/>
        <v>12</v>
      </c>
      <c r="F2540" s="281" t="str">
        <f t="shared" si="106"/>
        <v/>
      </c>
      <c r="G2540" s="282"/>
      <c r="H2540" s="280"/>
      <c r="I2540" s="280"/>
      <c r="J2540" s="280"/>
    </row>
    <row r="2541" spans="1:10" ht="14.4" x14ac:dyDescent="0.3">
      <c r="A2541" s="290" t="str">
        <f t="shared" si="105"/>
        <v>12/2006</v>
      </c>
      <c r="B2541" s="279" t="s">
        <v>2664</v>
      </c>
      <c r="C2541" s="294">
        <v>210</v>
      </c>
      <c r="D2541" s="279">
        <f t="shared" si="97"/>
        <v>11</v>
      </c>
      <c r="E2541" s="279">
        <f t="shared" si="98"/>
        <v>12</v>
      </c>
      <c r="F2541" s="281" t="str">
        <f t="shared" si="106"/>
        <v/>
      </c>
      <c r="G2541" s="282"/>
      <c r="H2541" s="280"/>
      <c r="I2541" s="280"/>
      <c r="J2541" s="280"/>
    </row>
    <row r="2542" spans="1:10" ht="14.4" x14ac:dyDescent="0.3">
      <c r="A2542" s="290" t="str">
        <f t="shared" si="105"/>
        <v>12/2006</v>
      </c>
      <c r="B2542" s="279" t="s">
        <v>2665</v>
      </c>
      <c r="C2542" s="294">
        <v>213</v>
      </c>
      <c r="D2542" s="279">
        <f t="shared" si="97"/>
        <v>12</v>
      </c>
      <c r="E2542" s="279">
        <f t="shared" si="98"/>
        <v>12</v>
      </c>
      <c r="F2542" s="281" t="str">
        <f t="shared" si="106"/>
        <v/>
      </c>
      <c r="G2542" s="282"/>
      <c r="H2542" s="280"/>
      <c r="I2542" s="280"/>
      <c r="J2542" s="280"/>
    </row>
    <row r="2543" spans="1:10" ht="14.4" x14ac:dyDescent="0.3">
      <c r="A2543" s="290" t="str">
        <f t="shared" si="105"/>
        <v>12/2006</v>
      </c>
      <c r="B2543" s="279" t="s">
        <v>2666</v>
      </c>
      <c r="C2543" s="294">
        <v>206</v>
      </c>
      <c r="D2543" s="279">
        <f t="shared" si="97"/>
        <v>13</v>
      </c>
      <c r="E2543" s="279">
        <f t="shared" si="98"/>
        <v>12</v>
      </c>
      <c r="F2543" s="281" t="str">
        <f t="shared" si="106"/>
        <v/>
      </c>
      <c r="G2543" s="282"/>
      <c r="H2543" s="280"/>
      <c r="I2543" s="280"/>
      <c r="J2543" s="280"/>
    </row>
    <row r="2544" spans="1:10" ht="14.4" x14ac:dyDescent="0.3">
      <c r="A2544" s="290" t="str">
        <f t="shared" si="105"/>
        <v>12/2006</v>
      </c>
      <c r="B2544" s="279" t="s">
        <v>2667</v>
      </c>
      <c r="C2544" s="294">
        <v>203</v>
      </c>
      <c r="D2544" s="279">
        <f t="shared" si="97"/>
        <v>14</v>
      </c>
      <c r="E2544" s="279">
        <f t="shared" si="98"/>
        <v>12</v>
      </c>
      <c r="F2544" s="281" t="str">
        <f t="shared" si="106"/>
        <v/>
      </c>
      <c r="G2544" s="282"/>
      <c r="H2544" s="280"/>
      <c r="I2544" s="280"/>
      <c r="J2544" s="280"/>
    </row>
    <row r="2545" spans="1:10" ht="14.4" x14ac:dyDescent="0.3">
      <c r="A2545" s="290" t="str">
        <f t="shared" si="105"/>
        <v>12/2006</v>
      </c>
      <c r="B2545" s="279" t="s">
        <v>2668</v>
      </c>
      <c r="C2545" s="294">
        <v>202</v>
      </c>
      <c r="D2545" s="279">
        <f t="shared" si="97"/>
        <v>15</v>
      </c>
      <c r="E2545" s="279">
        <f t="shared" si="98"/>
        <v>12</v>
      </c>
      <c r="F2545" s="281" t="str">
        <f t="shared" si="106"/>
        <v/>
      </c>
      <c r="G2545" s="282"/>
      <c r="H2545" s="280"/>
      <c r="I2545" s="280"/>
      <c r="J2545" s="280"/>
    </row>
    <row r="2546" spans="1:10" ht="14.4" x14ac:dyDescent="0.3">
      <c r="A2546" s="290" t="str">
        <f t="shared" si="105"/>
        <v>12/2006</v>
      </c>
      <c r="B2546" s="279" t="s">
        <v>2669</v>
      </c>
      <c r="C2546" s="294"/>
      <c r="D2546" s="279">
        <f t="shared" si="97"/>
        <v>16</v>
      </c>
      <c r="E2546" s="279">
        <f t="shared" si="98"/>
        <v>12</v>
      </c>
      <c r="F2546" s="281" t="str">
        <f t="shared" si="106"/>
        <v/>
      </c>
      <c r="G2546" s="282"/>
      <c r="H2546" s="280"/>
      <c r="I2546" s="280"/>
      <c r="J2546" s="280"/>
    </row>
    <row r="2547" spans="1:10" ht="14.4" x14ac:dyDescent="0.3">
      <c r="A2547" s="290" t="str">
        <f t="shared" si="105"/>
        <v>12/2006</v>
      </c>
      <c r="B2547" s="279" t="s">
        <v>2670</v>
      </c>
      <c r="C2547" s="294"/>
      <c r="D2547" s="279">
        <f t="shared" si="97"/>
        <v>17</v>
      </c>
      <c r="E2547" s="279">
        <f t="shared" si="98"/>
        <v>12</v>
      </c>
      <c r="F2547" s="281" t="str">
        <f t="shared" si="106"/>
        <v/>
      </c>
      <c r="G2547" s="282"/>
      <c r="H2547" s="280"/>
      <c r="I2547" s="280"/>
      <c r="J2547" s="280"/>
    </row>
    <row r="2548" spans="1:10" ht="14.4" x14ac:dyDescent="0.3">
      <c r="A2548" s="290" t="str">
        <f t="shared" si="105"/>
        <v>12/2006</v>
      </c>
      <c r="B2548" s="279" t="s">
        <v>2671</v>
      </c>
      <c r="C2548" s="294">
        <v>203</v>
      </c>
      <c r="D2548" s="279">
        <f t="shared" si="97"/>
        <v>18</v>
      </c>
      <c r="E2548" s="279">
        <f t="shared" si="98"/>
        <v>12</v>
      </c>
      <c r="F2548" s="281" t="str">
        <f t="shared" si="106"/>
        <v/>
      </c>
      <c r="G2548" s="282"/>
      <c r="H2548" s="280"/>
      <c r="I2548" s="280"/>
      <c r="J2548" s="280"/>
    </row>
    <row r="2549" spans="1:10" ht="14.4" x14ac:dyDescent="0.3">
      <c r="A2549" s="290" t="str">
        <f t="shared" si="105"/>
        <v>12/2006</v>
      </c>
      <c r="B2549" s="279" t="s">
        <v>2672</v>
      </c>
      <c r="C2549" s="294">
        <v>200</v>
      </c>
      <c r="D2549" s="279">
        <f t="shared" si="97"/>
        <v>19</v>
      </c>
      <c r="E2549" s="279">
        <f t="shared" si="98"/>
        <v>12</v>
      </c>
      <c r="F2549" s="281" t="str">
        <f t="shared" si="106"/>
        <v/>
      </c>
      <c r="G2549" s="282"/>
      <c r="H2549" s="280"/>
      <c r="I2549" s="280"/>
      <c r="J2549" s="280"/>
    </row>
    <row r="2550" spans="1:10" ht="14.4" x14ac:dyDescent="0.3">
      <c r="A2550" s="290" t="str">
        <f t="shared" si="105"/>
        <v>12/2006</v>
      </c>
      <c r="B2550" s="279" t="s">
        <v>2673</v>
      </c>
      <c r="C2550" s="294">
        <v>201</v>
      </c>
      <c r="D2550" s="279">
        <f t="shared" si="97"/>
        <v>20</v>
      </c>
      <c r="E2550" s="279">
        <f t="shared" si="98"/>
        <v>12</v>
      </c>
      <c r="F2550" s="281" t="str">
        <f t="shared" si="106"/>
        <v/>
      </c>
      <c r="G2550" s="282"/>
      <c r="H2550" s="280"/>
      <c r="I2550" s="280"/>
      <c r="J2550" s="280"/>
    </row>
    <row r="2551" spans="1:10" ht="14.4" x14ac:dyDescent="0.3">
      <c r="A2551" s="290" t="str">
        <f t="shared" si="105"/>
        <v>12/2006</v>
      </c>
      <c r="B2551" s="279" t="s">
        <v>2674</v>
      </c>
      <c r="C2551" s="294">
        <v>201</v>
      </c>
      <c r="D2551" s="279">
        <f t="shared" si="97"/>
        <v>21</v>
      </c>
      <c r="E2551" s="279">
        <f t="shared" si="98"/>
        <v>12</v>
      </c>
      <c r="F2551" s="281" t="str">
        <f t="shared" si="106"/>
        <v/>
      </c>
      <c r="G2551" s="282"/>
      <c r="H2551" s="280"/>
      <c r="I2551" s="280"/>
      <c r="J2551" s="280"/>
    </row>
    <row r="2552" spans="1:10" ht="14.4" x14ac:dyDescent="0.3">
      <c r="A2552" s="290" t="str">
        <f t="shared" si="105"/>
        <v>12/2006</v>
      </c>
      <c r="B2552" s="279" t="s">
        <v>2675</v>
      </c>
      <c r="C2552" s="294">
        <v>198</v>
      </c>
      <c r="D2552" s="279">
        <f t="shared" si="97"/>
        <v>22</v>
      </c>
      <c r="E2552" s="279">
        <f t="shared" si="98"/>
        <v>12</v>
      </c>
      <c r="F2552" s="281" t="str">
        <f t="shared" si="106"/>
        <v/>
      </c>
      <c r="G2552" s="282"/>
      <c r="H2552" s="280"/>
      <c r="I2552" s="280"/>
      <c r="J2552" s="280"/>
    </row>
    <row r="2553" spans="1:10" ht="14.4" x14ac:dyDescent="0.3">
      <c r="A2553" s="290" t="str">
        <f t="shared" si="105"/>
        <v>12/2006</v>
      </c>
      <c r="B2553" s="279" t="s">
        <v>2676</v>
      </c>
      <c r="C2553" s="294"/>
      <c r="D2553" s="279">
        <f t="shared" si="97"/>
        <v>23</v>
      </c>
      <c r="E2553" s="279">
        <f t="shared" si="98"/>
        <v>12</v>
      </c>
      <c r="F2553" s="281" t="str">
        <f t="shared" si="106"/>
        <v/>
      </c>
      <c r="G2553" s="282"/>
      <c r="H2553" s="280"/>
      <c r="I2553" s="280"/>
      <c r="J2553" s="280"/>
    </row>
    <row r="2554" spans="1:10" ht="14.4" x14ac:dyDescent="0.3">
      <c r="A2554" s="290" t="str">
        <f t="shared" si="105"/>
        <v>12/2006</v>
      </c>
      <c r="B2554" s="279" t="s">
        <v>2677</v>
      </c>
      <c r="C2554" s="294"/>
      <c r="D2554" s="279">
        <f t="shared" si="97"/>
        <v>24</v>
      </c>
      <c r="E2554" s="279">
        <f t="shared" si="98"/>
        <v>12</v>
      </c>
      <c r="F2554" s="281" t="str">
        <f t="shared" si="106"/>
        <v/>
      </c>
      <c r="G2554" s="282"/>
      <c r="H2554" s="280"/>
      <c r="I2554" s="280"/>
      <c r="J2554" s="280"/>
    </row>
    <row r="2555" spans="1:10" ht="14.4" x14ac:dyDescent="0.3">
      <c r="A2555" s="290" t="str">
        <f t="shared" si="105"/>
        <v>12/2006</v>
      </c>
      <c r="B2555" s="279" t="s">
        <v>2678</v>
      </c>
      <c r="C2555" s="294"/>
      <c r="D2555" s="279">
        <f t="shared" ref="D2555:D2809" si="107">DAY(B2555)</f>
        <v>25</v>
      </c>
      <c r="E2555" s="279">
        <f t="shared" ref="E2555:E2809" si="108">MONTH(B2555)</f>
        <v>12</v>
      </c>
      <c r="F2555" s="281" t="str">
        <f t="shared" si="106"/>
        <v/>
      </c>
      <c r="G2555" s="282"/>
      <c r="H2555" s="280"/>
      <c r="I2555" s="280"/>
      <c r="J2555" s="280"/>
    </row>
    <row r="2556" spans="1:10" ht="14.4" x14ac:dyDescent="0.3">
      <c r="A2556" s="290" t="str">
        <f t="shared" si="105"/>
        <v>12/2006</v>
      </c>
      <c r="B2556" s="279" t="s">
        <v>2679</v>
      </c>
      <c r="C2556" s="294">
        <v>200</v>
      </c>
      <c r="D2556" s="279">
        <f t="shared" si="107"/>
        <v>26</v>
      </c>
      <c r="E2556" s="279">
        <f t="shared" si="108"/>
        <v>12</v>
      </c>
      <c r="F2556" s="281" t="str">
        <f t="shared" si="106"/>
        <v/>
      </c>
      <c r="G2556" s="282"/>
      <c r="H2556" s="280"/>
      <c r="I2556" s="280"/>
      <c r="J2556" s="280"/>
    </row>
    <row r="2557" spans="1:10" ht="14.4" x14ac:dyDescent="0.3">
      <c r="A2557" s="290" t="str">
        <f t="shared" si="105"/>
        <v>12/2006</v>
      </c>
      <c r="B2557" s="279" t="s">
        <v>2680</v>
      </c>
      <c r="C2557" s="294">
        <v>196</v>
      </c>
      <c r="D2557" s="279">
        <f t="shared" si="107"/>
        <v>27</v>
      </c>
      <c r="E2557" s="279">
        <f t="shared" si="108"/>
        <v>12</v>
      </c>
      <c r="F2557" s="281" t="str">
        <f t="shared" si="106"/>
        <v/>
      </c>
      <c r="G2557" s="282"/>
      <c r="H2557" s="280"/>
      <c r="I2557" s="280"/>
      <c r="J2557" s="280"/>
    </row>
    <row r="2558" spans="1:10" ht="14.4" x14ac:dyDescent="0.3">
      <c r="A2558" s="290" t="str">
        <f t="shared" si="105"/>
        <v>12/2006</v>
      </c>
      <c r="B2558" s="279" t="s">
        <v>2681</v>
      </c>
      <c r="C2558" s="294">
        <v>192</v>
      </c>
      <c r="D2558" s="279">
        <f t="shared" si="107"/>
        <v>28</v>
      </c>
      <c r="E2558" s="279">
        <f t="shared" si="108"/>
        <v>12</v>
      </c>
      <c r="F2558" s="281" t="str">
        <f t="shared" si="106"/>
        <v/>
      </c>
      <c r="G2558" s="282"/>
      <c r="H2558" s="280"/>
      <c r="I2558" s="280"/>
      <c r="J2558" s="280"/>
    </row>
    <row r="2559" spans="1:10" ht="14.4" x14ac:dyDescent="0.3">
      <c r="A2559" s="290" t="str">
        <f t="shared" si="105"/>
        <v>12/2006</v>
      </c>
      <c r="B2559" s="279" t="s">
        <v>2682</v>
      </c>
      <c r="C2559" s="294">
        <v>192</v>
      </c>
      <c r="D2559" s="279">
        <f t="shared" si="107"/>
        <v>29</v>
      </c>
      <c r="E2559" s="279">
        <f t="shared" si="108"/>
        <v>12</v>
      </c>
      <c r="F2559" s="281" t="str">
        <f t="shared" si="106"/>
        <v/>
      </c>
      <c r="G2559" s="282"/>
      <c r="H2559" s="280"/>
      <c r="I2559" s="280"/>
      <c r="J2559" s="280"/>
    </row>
    <row r="2560" spans="1:10" ht="14.4" x14ac:dyDescent="0.3">
      <c r="A2560" s="290" t="str">
        <f t="shared" si="105"/>
        <v>12/2006</v>
      </c>
      <c r="B2560" s="279" t="s">
        <v>2683</v>
      </c>
      <c r="C2560" s="294"/>
      <c r="D2560" s="279">
        <f t="shared" si="107"/>
        <v>30</v>
      </c>
      <c r="E2560" s="279">
        <f t="shared" si="108"/>
        <v>12</v>
      </c>
      <c r="F2560" s="281" t="str">
        <f t="shared" si="106"/>
        <v/>
      </c>
      <c r="G2560" s="282"/>
      <c r="H2560" s="280"/>
      <c r="I2560" s="280"/>
      <c r="J2560" s="280"/>
    </row>
    <row r="2561" spans="1:10" ht="14.4" x14ac:dyDescent="0.3">
      <c r="A2561" s="290" t="str">
        <f t="shared" si="105"/>
        <v>12/2006</v>
      </c>
      <c r="B2561" s="279" t="s">
        <v>2684</v>
      </c>
      <c r="C2561" s="294"/>
      <c r="D2561" s="279">
        <f t="shared" si="107"/>
        <v>31</v>
      </c>
      <c r="E2561" s="279">
        <f t="shared" si="108"/>
        <v>12</v>
      </c>
      <c r="F2561" s="281">
        <f t="shared" si="106"/>
        <v>1.9199999999999998E-2</v>
      </c>
      <c r="G2561" s="282"/>
      <c r="H2561" s="280"/>
      <c r="I2561" s="280"/>
      <c r="J2561" s="280"/>
    </row>
    <row r="2562" spans="1:10" ht="14.4" x14ac:dyDescent="0.3">
      <c r="A2562" s="290" t="str">
        <f t="shared" si="105"/>
        <v>1/2007</v>
      </c>
      <c r="B2562" s="279" t="s">
        <v>2685</v>
      </c>
      <c r="C2562" s="294"/>
      <c r="D2562" s="279">
        <f t="shared" si="107"/>
        <v>1</v>
      </c>
      <c r="E2562" s="279">
        <f t="shared" si="108"/>
        <v>1</v>
      </c>
      <c r="F2562" s="281" t="str">
        <f t="shared" si="106"/>
        <v/>
      </c>
      <c r="G2562" s="282"/>
      <c r="H2562" s="280"/>
      <c r="I2562" s="280"/>
      <c r="J2562" s="280"/>
    </row>
    <row r="2563" spans="1:10" ht="14.4" x14ac:dyDescent="0.3">
      <c r="A2563" s="290" t="str">
        <f t="shared" si="105"/>
        <v>1/2007</v>
      </c>
      <c r="B2563" s="279" t="s">
        <v>2686</v>
      </c>
      <c r="C2563" s="294">
        <v>194</v>
      </c>
      <c r="D2563" s="279">
        <f t="shared" si="107"/>
        <v>2</v>
      </c>
      <c r="E2563" s="279">
        <f t="shared" si="108"/>
        <v>1</v>
      </c>
      <c r="F2563" s="281" t="str">
        <f t="shared" si="106"/>
        <v/>
      </c>
      <c r="G2563" s="282"/>
      <c r="H2563" s="280"/>
      <c r="I2563" s="280"/>
      <c r="J2563" s="280"/>
    </row>
    <row r="2564" spans="1:10" ht="14.4" x14ac:dyDescent="0.3">
      <c r="A2564" s="290" t="str">
        <f t="shared" si="105"/>
        <v>1/2007</v>
      </c>
      <c r="B2564" s="279" t="s">
        <v>2687</v>
      </c>
      <c r="C2564" s="294">
        <v>194</v>
      </c>
      <c r="D2564" s="279">
        <f t="shared" si="107"/>
        <v>3</v>
      </c>
      <c r="E2564" s="279">
        <f t="shared" si="108"/>
        <v>1</v>
      </c>
      <c r="F2564" s="281" t="str">
        <f t="shared" si="106"/>
        <v/>
      </c>
      <c r="G2564" s="282"/>
      <c r="H2564" s="280"/>
      <c r="I2564" s="280"/>
      <c r="J2564" s="280"/>
    </row>
    <row r="2565" spans="1:10" ht="14.4" x14ac:dyDescent="0.3">
      <c r="A2565" s="290" t="str">
        <f t="shared" si="105"/>
        <v>1/2007</v>
      </c>
      <c r="B2565" s="279" t="s">
        <v>2688</v>
      </c>
      <c r="C2565" s="294">
        <v>199</v>
      </c>
      <c r="D2565" s="279">
        <f t="shared" si="107"/>
        <v>4</v>
      </c>
      <c r="E2565" s="279">
        <f t="shared" si="108"/>
        <v>1</v>
      </c>
      <c r="F2565" s="281" t="str">
        <f t="shared" si="106"/>
        <v/>
      </c>
      <c r="G2565" s="282"/>
      <c r="H2565" s="280"/>
      <c r="I2565" s="280"/>
      <c r="J2565" s="280"/>
    </row>
    <row r="2566" spans="1:10" ht="14.4" x14ac:dyDescent="0.3">
      <c r="A2566" s="290" t="str">
        <f t="shared" ref="A2566:A2629" si="109">CONCATENATE(MONTH(B2566),"/",YEAR(B2566))</f>
        <v>1/2007</v>
      </c>
      <c r="B2566" s="279" t="s">
        <v>2689</v>
      </c>
      <c r="C2566" s="294">
        <v>198</v>
      </c>
      <c r="D2566" s="279">
        <f t="shared" si="107"/>
        <v>5</v>
      </c>
      <c r="E2566" s="279">
        <f t="shared" si="108"/>
        <v>1</v>
      </c>
      <c r="F2566" s="281" t="str">
        <f t="shared" si="106"/>
        <v/>
      </c>
      <c r="G2566" s="282"/>
      <c r="H2566" s="280"/>
      <c r="I2566" s="280"/>
      <c r="J2566" s="280"/>
    </row>
    <row r="2567" spans="1:10" ht="14.4" x14ac:dyDescent="0.3">
      <c r="A2567" s="290" t="str">
        <f t="shared" si="109"/>
        <v>1/2007</v>
      </c>
      <c r="B2567" s="279" t="s">
        <v>2690</v>
      </c>
      <c r="C2567" s="294"/>
      <c r="D2567" s="279">
        <f t="shared" si="107"/>
        <v>6</v>
      </c>
      <c r="E2567" s="279">
        <f t="shared" si="108"/>
        <v>1</v>
      </c>
      <c r="F2567" s="281" t="str">
        <f t="shared" si="106"/>
        <v/>
      </c>
      <c r="G2567" s="282"/>
      <c r="H2567" s="280"/>
      <c r="I2567" s="280"/>
      <c r="J2567" s="280"/>
    </row>
    <row r="2568" spans="1:10" ht="14.4" x14ac:dyDescent="0.3">
      <c r="A2568" s="290" t="str">
        <f t="shared" si="109"/>
        <v>1/2007</v>
      </c>
      <c r="B2568" s="279" t="s">
        <v>2691</v>
      </c>
      <c r="C2568" s="294"/>
      <c r="D2568" s="279">
        <f t="shared" si="107"/>
        <v>7</v>
      </c>
      <c r="E2568" s="279">
        <f t="shared" si="108"/>
        <v>1</v>
      </c>
      <c r="F2568" s="281" t="str">
        <f t="shared" si="106"/>
        <v/>
      </c>
      <c r="G2568" s="282"/>
      <c r="H2568" s="280"/>
      <c r="I2568" s="280"/>
      <c r="J2568" s="280"/>
    </row>
    <row r="2569" spans="1:10" ht="14.4" x14ac:dyDescent="0.3">
      <c r="A2569" s="290" t="str">
        <f t="shared" si="109"/>
        <v>1/2007</v>
      </c>
      <c r="B2569" s="279" t="s">
        <v>2692</v>
      </c>
      <c r="C2569" s="294">
        <v>197</v>
      </c>
      <c r="D2569" s="279">
        <f t="shared" si="107"/>
        <v>8</v>
      </c>
      <c r="E2569" s="279">
        <f t="shared" si="108"/>
        <v>1</v>
      </c>
      <c r="F2569" s="281" t="str">
        <f t="shared" si="106"/>
        <v/>
      </c>
      <c r="G2569" s="282"/>
      <c r="H2569" s="280"/>
      <c r="I2569" s="280"/>
      <c r="J2569" s="280"/>
    </row>
    <row r="2570" spans="1:10" ht="14.4" x14ac:dyDescent="0.3">
      <c r="A2570" s="290" t="str">
        <f t="shared" si="109"/>
        <v>1/2007</v>
      </c>
      <c r="B2570" s="279" t="s">
        <v>2693</v>
      </c>
      <c r="C2570" s="294">
        <v>200</v>
      </c>
      <c r="D2570" s="279">
        <f t="shared" si="107"/>
        <v>9</v>
      </c>
      <c r="E2570" s="279">
        <f t="shared" si="108"/>
        <v>1</v>
      </c>
      <c r="F2570" s="281" t="str">
        <f t="shared" si="106"/>
        <v/>
      </c>
      <c r="G2570" s="282"/>
      <c r="H2570" s="280"/>
      <c r="I2570" s="280"/>
      <c r="J2570" s="280"/>
    </row>
    <row r="2571" spans="1:10" ht="14.4" x14ac:dyDescent="0.3">
      <c r="A2571" s="290" t="str">
        <f t="shared" si="109"/>
        <v>1/2007</v>
      </c>
      <c r="B2571" s="279" t="s">
        <v>2694</v>
      </c>
      <c r="C2571" s="294">
        <v>199</v>
      </c>
      <c r="D2571" s="279">
        <f t="shared" si="107"/>
        <v>10</v>
      </c>
      <c r="E2571" s="279">
        <f t="shared" si="108"/>
        <v>1</v>
      </c>
      <c r="F2571" s="281" t="str">
        <f t="shared" si="106"/>
        <v/>
      </c>
      <c r="G2571" s="282"/>
      <c r="H2571" s="280"/>
      <c r="I2571" s="280"/>
      <c r="J2571" s="280"/>
    </row>
    <row r="2572" spans="1:10" ht="14.4" x14ac:dyDescent="0.3">
      <c r="A2572" s="290" t="str">
        <f t="shared" si="109"/>
        <v>1/2007</v>
      </c>
      <c r="B2572" s="279" t="s">
        <v>2695</v>
      </c>
      <c r="C2572" s="294">
        <v>196</v>
      </c>
      <c r="D2572" s="279">
        <f t="shared" si="107"/>
        <v>11</v>
      </c>
      <c r="E2572" s="279">
        <f t="shared" si="108"/>
        <v>1</v>
      </c>
      <c r="F2572" s="281" t="str">
        <f t="shared" si="106"/>
        <v/>
      </c>
      <c r="G2572" s="282"/>
      <c r="H2572" s="280"/>
      <c r="I2572" s="280"/>
      <c r="J2572" s="280"/>
    </row>
    <row r="2573" spans="1:10" ht="14.4" x14ac:dyDescent="0.3">
      <c r="A2573" s="290" t="str">
        <f t="shared" si="109"/>
        <v>1/2007</v>
      </c>
      <c r="B2573" s="279" t="s">
        <v>2696</v>
      </c>
      <c r="C2573" s="294">
        <v>193</v>
      </c>
      <c r="D2573" s="279">
        <f t="shared" si="107"/>
        <v>12</v>
      </c>
      <c r="E2573" s="279">
        <f t="shared" si="108"/>
        <v>1</v>
      </c>
      <c r="F2573" s="281" t="str">
        <f t="shared" ref="F2573:F2636" si="110">IF(D2573=(D2574-1),"",IF(AND(C2573="",C2572="",C2571=""),C2570/10000,(IF(AND(C2573="",C2572=""),C2571/10000,IF(C2573="",C2572/10000,C2573/10000)))))</f>
        <v/>
      </c>
      <c r="G2573" s="282"/>
      <c r="H2573" s="280"/>
      <c r="I2573" s="280"/>
      <c r="J2573" s="280"/>
    </row>
    <row r="2574" spans="1:10" ht="14.4" x14ac:dyDescent="0.3">
      <c r="A2574" s="290" t="str">
        <f t="shared" si="109"/>
        <v>1/2007</v>
      </c>
      <c r="B2574" s="279" t="s">
        <v>2697</v>
      </c>
      <c r="C2574" s="294"/>
      <c r="D2574" s="279">
        <f t="shared" si="107"/>
        <v>13</v>
      </c>
      <c r="E2574" s="279">
        <f t="shared" si="108"/>
        <v>1</v>
      </c>
      <c r="F2574" s="281" t="str">
        <f t="shared" si="110"/>
        <v/>
      </c>
      <c r="G2574" s="282"/>
      <c r="H2574" s="280"/>
      <c r="I2574" s="280"/>
      <c r="J2574" s="280"/>
    </row>
    <row r="2575" spans="1:10" ht="14.4" x14ac:dyDescent="0.3">
      <c r="A2575" s="290" t="str">
        <f t="shared" si="109"/>
        <v>1/2007</v>
      </c>
      <c r="B2575" s="279" t="s">
        <v>2698</v>
      </c>
      <c r="C2575" s="294"/>
      <c r="D2575" s="279">
        <f t="shared" si="107"/>
        <v>14</v>
      </c>
      <c r="E2575" s="279">
        <f t="shared" si="108"/>
        <v>1</v>
      </c>
      <c r="F2575" s="281" t="str">
        <f t="shared" si="110"/>
        <v/>
      </c>
      <c r="G2575" s="282"/>
      <c r="H2575" s="280"/>
      <c r="I2575" s="280"/>
      <c r="J2575" s="280"/>
    </row>
    <row r="2576" spans="1:10" ht="14.4" x14ac:dyDescent="0.3">
      <c r="A2576" s="290" t="str">
        <f t="shared" si="109"/>
        <v>1/2007</v>
      </c>
      <c r="B2576" s="279" t="s">
        <v>2699</v>
      </c>
      <c r="C2576" s="294"/>
      <c r="D2576" s="279">
        <f t="shared" si="107"/>
        <v>15</v>
      </c>
      <c r="E2576" s="279">
        <f t="shared" si="108"/>
        <v>1</v>
      </c>
      <c r="F2576" s="281" t="str">
        <f t="shared" si="110"/>
        <v/>
      </c>
      <c r="G2576" s="282"/>
      <c r="H2576" s="280"/>
      <c r="I2576" s="280"/>
      <c r="J2576" s="280"/>
    </row>
    <row r="2577" spans="1:10" ht="14.4" x14ac:dyDescent="0.3">
      <c r="A2577" s="290" t="str">
        <f t="shared" si="109"/>
        <v>1/2007</v>
      </c>
      <c r="B2577" s="279" t="s">
        <v>2700</v>
      </c>
      <c r="C2577" s="294">
        <v>192</v>
      </c>
      <c r="D2577" s="279">
        <f t="shared" si="107"/>
        <v>16</v>
      </c>
      <c r="E2577" s="279">
        <f t="shared" si="108"/>
        <v>1</v>
      </c>
      <c r="F2577" s="281" t="str">
        <f t="shared" si="110"/>
        <v/>
      </c>
      <c r="G2577" s="282"/>
      <c r="H2577" s="280"/>
      <c r="I2577" s="280"/>
      <c r="J2577" s="280"/>
    </row>
    <row r="2578" spans="1:10" ht="14.4" x14ac:dyDescent="0.3">
      <c r="A2578" s="290" t="str">
        <f t="shared" si="109"/>
        <v>1/2007</v>
      </c>
      <c r="B2578" s="279" t="s">
        <v>2701</v>
      </c>
      <c r="C2578" s="294">
        <v>186</v>
      </c>
      <c r="D2578" s="279">
        <f t="shared" si="107"/>
        <v>17</v>
      </c>
      <c r="E2578" s="279">
        <f t="shared" si="108"/>
        <v>1</v>
      </c>
      <c r="F2578" s="281" t="str">
        <f t="shared" si="110"/>
        <v/>
      </c>
      <c r="G2578" s="282"/>
      <c r="H2578" s="280"/>
      <c r="I2578" s="280"/>
      <c r="J2578" s="280"/>
    </row>
    <row r="2579" spans="1:10" ht="14.4" x14ac:dyDescent="0.3">
      <c r="A2579" s="290" t="str">
        <f t="shared" si="109"/>
        <v>1/2007</v>
      </c>
      <c r="B2579" s="279" t="s">
        <v>2702</v>
      </c>
      <c r="C2579" s="294">
        <v>190</v>
      </c>
      <c r="D2579" s="279">
        <f t="shared" si="107"/>
        <v>18</v>
      </c>
      <c r="E2579" s="279">
        <f t="shared" si="108"/>
        <v>1</v>
      </c>
      <c r="F2579" s="281" t="str">
        <f t="shared" si="110"/>
        <v/>
      </c>
      <c r="G2579" s="282"/>
      <c r="H2579" s="280"/>
      <c r="I2579" s="280"/>
      <c r="J2579" s="280"/>
    </row>
    <row r="2580" spans="1:10" ht="14.4" x14ac:dyDescent="0.3">
      <c r="A2580" s="290" t="str">
        <f t="shared" si="109"/>
        <v>1/2007</v>
      </c>
      <c r="B2580" s="279" t="s">
        <v>2703</v>
      </c>
      <c r="C2580" s="294">
        <v>187</v>
      </c>
      <c r="D2580" s="279">
        <f t="shared" si="107"/>
        <v>19</v>
      </c>
      <c r="E2580" s="279">
        <f t="shared" si="108"/>
        <v>1</v>
      </c>
      <c r="F2580" s="281" t="str">
        <f t="shared" si="110"/>
        <v/>
      </c>
      <c r="G2580" s="282"/>
      <c r="H2580" s="280"/>
      <c r="I2580" s="280"/>
      <c r="J2580" s="280"/>
    </row>
    <row r="2581" spans="1:10" ht="14.4" x14ac:dyDescent="0.3">
      <c r="A2581" s="290" t="str">
        <f t="shared" si="109"/>
        <v>1/2007</v>
      </c>
      <c r="B2581" s="279" t="s">
        <v>2704</v>
      </c>
      <c r="C2581" s="294"/>
      <c r="D2581" s="279">
        <f t="shared" si="107"/>
        <v>20</v>
      </c>
      <c r="E2581" s="279">
        <f t="shared" si="108"/>
        <v>1</v>
      </c>
      <c r="F2581" s="281" t="str">
        <f t="shared" si="110"/>
        <v/>
      </c>
      <c r="G2581" s="282"/>
      <c r="H2581" s="280"/>
      <c r="I2581" s="280"/>
      <c r="J2581" s="280"/>
    </row>
    <row r="2582" spans="1:10" ht="14.4" x14ac:dyDescent="0.3">
      <c r="A2582" s="290" t="str">
        <f t="shared" si="109"/>
        <v>1/2007</v>
      </c>
      <c r="B2582" s="279" t="s">
        <v>2705</v>
      </c>
      <c r="C2582" s="294"/>
      <c r="D2582" s="279">
        <f t="shared" si="107"/>
        <v>21</v>
      </c>
      <c r="E2582" s="279">
        <f t="shared" si="108"/>
        <v>1</v>
      </c>
      <c r="F2582" s="281" t="str">
        <f t="shared" si="110"/>
        <v/>
      </c>
      <c r="G2582" s="282"/>
      <c r="H2582" s="280"/>
      <c r="I2582" s="280"/>
      <c r="J2582" s="280"/>
    </row>
    <row r="2583" spans="1:10" ht="14.4" x14ac:dyDescent="0.3">
      <c r="A2583" s="290" t="str">
        <f t="shared" si="109"/>
        <v>1/2007</v>
      </c>
      <c r="B2583" s="279" t="s">
        <v>2706</v>
      </c>
      <c r="C2583" s="294">
        <v>188</v>
      </c>
      <c r="D2583" s="279">
        <f t="shared" si="107"/>
        <v>22</v>
      </c>
      <c r="E2583" s="279">
        <f t="shared" si="108"/>
        <v>1</v>
      </c>
      <c r="F2583" s="281" t="str">
        <f t="shared" si="110"/>
        <v/>
      </c>
      <c r="G2583" s="282"/>
      <c r="H2583" s="280"/>
      <c r="I2583" s="280"/>
      <c r="J2583" s="280"/>
    </row>
    <row r="2584" spans="1:10" ht="14.4" x14ac:dyDescent="0.3">
      <c r="A2584" s="290" t="str">
        <f t="shared" si="109"/>
        <v>1/2007</v>
      </c>
      <c r="B2584" s="279" t="s">
        <v>2707</v>
      </c>
      <c r="C2584" s="294">
        <v>185</v>
      </c>
      <c r="D2584" s="279">
        <f t="shared" si="107"/>
        <v>23</v>
      </c>
      <c r="E2584" s="279">
        <f t="shared" si="108"/>
        <v>1</v>
      </c>
      <c r="F2584" s="281" t="str">
        <f t="shared" si="110"/>
        <v/>
      </c>
      <c r="G2584" s="282"/>
      <c r="H2584" s="280"/>
      <c r="I2584" s="280"/>
      <c r="J2584" s="280"/>
    </row>
    <row r="2585" spans="1:10" ht="14.4" x14ac:dyDescent="0.3">
      <c r="A2585" s="290" t="str">
        <f t="shared" si="109"/>
        <v>1/2007</v>
      </c>
      <c r="B2585" s="279" t="s">
        <v>2708</v>
      </c>
      <c r="C2585" s="294">
        <v>185</v>
      </c>
      <c r="D2585" s="279">
        <f t="shared" si="107"/>
        <v>24</v>
      </c>
      <c r="E2585" s="279">
        <f t="shared" si="108"/>
        <v>1</v>
      </c>
      <c r="F2585" s="281" t="str">
        <f t="shared" si="110"/>
        <v/>
      </c>
      <c r="G2585" s="282"/>
      <c r="H2585" s="280"/>
      <c r="I2585" s="280"/>
      <c r="J2585" s="280"/>
    </row>
    <row r="2586" spans="1:10" ht="14.4" x14ac:dyDescent="0.3">
      <c r="A2586" s="290" t="str">
        <f t="shared" si="109"/>
        <v>1/2007</v>
      </c>
      <c r="B2586" s="279" t="s">
        <v>2709</v>
      </c>
      <c r="C2586" s="294">
        <v>184</v>
      </c>
      <c r="D2586" s="279">
        <f t="shared" si="107"/>
        <v>25</v>
      </c>
      <c r="E2586" s="279">
        <f t="shared" si="108"/>
        <v>1</v>
      </c>
      <c r="F2586" s="281" t="str">
        <f t="shared" si="110"/>
        <v/>
      </c>
      <c r="G2586" s="282"/>
      <c r="H2586" s="280"/>
      <c r="I2586" s="280"/>
      <c r="J2586" s="280"/>
    </row>
    <row r="2587" spans="1:10" ht="14.4" x14ac:dyDescent="0.3">
      <c r="A2587" s="290" t="str">
        <f t="shared" si="109"/>
        <v>1/2007</v>
      </c>
      <c r="B2587" s="279" t="s">
        <v>2710</v>
      </c>
      <c r="C2587" s="294">
        <v>186</v>
      </c>
      <c r="D2587" s="279">
        <f t="shared" si="107"/>
        <v>26</v>
      </c>
      <c r="E2587" s="279">
        <f t="shared" si="108"/>
        <v>1</v>
      </c>
      <c r="F2587" s="281" t="str">
        <f t="shared" si="110"/>
        <v/>
      </c>
      <c r="G2587" s="282"/>
      <c r="H2587" s="280"/>
      <c r="I2587" s="280"/>
      <c r="J2587" s="280"/>
    </row>
    <row r="2588" spans="1:10" ht="14.4" x14ac:dyDescent="0.3">
      <c r="A2588" s="290" t="str">
        <f t="shared" si="109"/>
        <v>1/2007</v>
      </c>
      <c r="B2588" s="279" t="s">
        <v>2711</v>
      </c>
      <c r="C2588" s="294"/>
      <c r="D2588" s="279">
        <f t="shared" si="107"/>
        <v>27</v>
      </c>
      <c r="E2588" s="279">
        <f t="shared" si="108"/>
        <v>1</v>
      </c>
      <c r="F2588" s="281" t="str">
        <f t="shared" si="110"/>
        <v/>
      </c>
      <c r="G2588" s="282"/>
      <c r="H2588" s="280"/>
      <c r="I2588" s="280"/>
      <c r="J2588" s="280"/>
    </row>
    <row r="2589" spans="1:10" ht="14.4" x14ac:dyDescent="0.3">
      <c r="A2589" s="290" t="str">
        <f t="shared" si="109"/>
        <v>1/2007</v>
      </c>
      <c r="B2589" s="279" t="s">
        <v>2712</v>
      </c>
      <c r="C2589" s="294"/>
      <c r="D2589" s="279">
        <f t="shared" si="107"/>
        <v>28</v>
      </c>
      <c r="E2589" s="279">
        <f t="shared" si="108"/>
        <v>1</v>
      </c>
      <c r="F2589" s="281" t="str">
        <f t="shared" si="110"/>
        <v/>
      </c>
      <c r="G2589" s="282"/>
      <c r="H2589" s="280"/>
      <c r="I2589" s="280"/>
      <c r="J2589" s="280"/>
    </row>
    <row r="2590" spans="1:10" ht="14.4" x14ac:dyDescent="0.3">
      <c r="A2590" s="290" t="str">
        <f t="shared" si="109"/>
        <v>1/2007</v>
      </c>
      <c r="B2590" s="279" t="s">
        <v>2713</v>
      </c>
      <c r="C2590" s="294">
        <v>190</v>
      </c>
      <c r="D2590" s="279">
        <f t="shared" si="107"/>
        <v>29</v>
      </c>
      <c r="E2590" s="279">
        <f t="shared" si="108"/>
        <v>1</v>
      </c>
      <c r="F2590" s="281" t="str">
        <f t="shared" si="110"/>
        <v/>
      </c>
      <c r="G2590" s="282"/>
      <c r="H2590" s="280"/>
      <c r="I2590" s="280"/>
      <c r="J2590" s="280"/>
    </row>
    <row r="2591" spans="1:10" ht="14.4" x14ac:dyDescent="0.3">
      <c r="A2591" s="290" t="str">
        <f t="shared" si="109"/>
        <v>1/2007</v>
      </c>
      <c r="B2591" s="279" t="s">
        <v>2714</v>
      </c>
      <c r="C2591" s="294">
        <v>190</v>
      </c>
      <c r="D2591" s="279">
        <f t="shared" si="107"/>
        <v>30</v>
      </c>
      <c r="E2591" s="279">
        <f t="shared" si="108"/>
        <v>1</v>
      </c>
      <c r="F2591" s="281" t="str">
        <f t="shared" si="110"/>
        <v/>
      </c>
      <c r="G2591" s="282"/>
      <c r="H2591" s="280"/>
      <c r="I2591" s="280"/>
      <c r="J2591" s="280"/>
    </row>
    <row r="2592" spans="1:10" ht="14.4" x14ac:dyDescent="0.3">
      <c r="A2592" s="290" t="str">
        <f t="shared" si="109"/>
        <v>1/2007</v>
      </c>
      <c r="B2592" s="279" t="s">
        <v>2715</v>
      </c>
      <c r="C2592" s="294">
        <v>190</v>
      </c>
      <c r="D2592" s="279">
        <f t="shared" si="107"/>
        <v>31</v>
      </c>
      <c r="E2592" s="279">
        <f t="shared" si="108"/>
        <v>1</v>
      </c>
      <c r="F2592" s="281">
        <f t="shared" si="110"/>
        <v>1.9E-2</v>
      </c>
      <c r="G2592" s="282"/>
      <c r="H2592" s="280"/>
      <c r="I2592" s="280"/>
      <c r="J2592" s="280"/>
    </row>
    <row r="2593" spans="1:10" ht="14.4" x14ac:dyDescent="0.3">
      <c r="A2593" s="290" t="str">
        <f t="shared" si="109"/>
        <v>2/2007</v>
      </c>
      <c r="B2593" s="279" t="s">
        <v>2716</v>
      </c>
      <c r="C2593" s="294">
        <v>182</v>
      </c>
      <c r="D2593" s="279">
        <f t="shared" si="107"/>
        <v>1</v>
      </c>
      <c r="E2593" s="279">
        <f t="shared" si="108"/>
        <v>2</v>
      </c>
      <c r="F2593" s="281" t="str">
        <f t="shared" si="110"/>
        <v/>
      </c>
      <c r="G2593" s="282"/>
      <c r="H2593" s="280"/>
      <c r="I2593" s="280"/>
      <c r="J2593" s="280"/>
    </row>
    <row r="2594" spans="1:10" ht="14.4" x14ac:dyDescent="0.3">
      <c r="A2594" s="290" t="str">
        <f t="shared" si="109"/>
        <v>2/2007</v>
      </c>
      <c r="B2594" s="279" t="s">
        <v>2717</v>
      </c>
      <c r="C2594" s="294">
        <v>182</v>
      </c>
      <c r="D2594" s="279">
        <f t="shared" si="107"/>
        <v>2</v>
      </c>
      <c r="E2594" s="279">
        <f t="shared" si="108"/>
        <v>2</v>
      </c>
      <c r="F2594" s="281" t="str">
        <f t="shared" si="110"/>
        <v/>
      </c>
      <c r="G2594" s="282"/>
      <c r="H2594" s="280"/>
      <c r="I2594" s="280"/>
      <c r="J2594" s="280"/>
    </row>
    <row r="2595" spans="1:10" ht="14.4" x14ac:dyDescent="0.3">
      <c r="A2595" s="290" t="str">
        <f t="shared" si="109"/>
        <v>2/2007</v>
      </c>
      <c r="B2595" s="279" t="s">
        <v>2718</v>
      </c>
      <c r="C2595" s="294"/>
      <c r="D2595" s="279">
        <f t="shared" si="107"/>
        <v>3</v>
      </c>
      <c r="E2595" s="279">
        <f t="shared" si="108"/>
        <v>2</v>
      </c>
      <c r="F2595" s="281" t="str">
        <f t="shared" si="110"/>
        <v/>
      </c>
      <c r="G2595" s="282"/>
      <c r="H2595" s="280"/>
      <c r="I2595" s="280"/>
      <c r="J2595" s="280"/>
    </row>
    <row r="2596" spans="1:10" ht="14.4" x14ac:dyDescent="0.3">
      <c r="A2596" s="290" t="str">
        <f t="shared" si="109"/>
        <v>2/2007</v>
      </c>
      <c r="B2596" s="279" t="s">
        <v>2719</v>
      </c>
      <c r="C2596" s="294"/>
      <c r="D2596" s="279">
        <f t="shared" si="107"/>
        <v>4</v>
      </c>
      <c r="E2596" s="279">
        <f t="shared" si="108"/>
        <v>2</v>
      </c>
      <c r="F2596" s="281" t="str">
        <f t="shared" si="110"/>
        <v/>
      </c>
      <c r="G2596" s="282"/>
      <c r="H2596" s="280"/>
      <c r="I2596" s="280"/>
      <c r="J2596" s="280"/>
    </row>
    <row r="2597" spans="1:10" ht="14.4" x14ac:dyDescent="0.3">
      <c r="A2597" s="290" t="str">
        <f t="shared" si="109"/>
        <v>2/2007</v>
      </c>
      <c r="B2597" s="279" t="s">
        <v>2720</v>
      </c>
      <c r="C2597" s="294">
        <v>182</v>
      </c>
      <c r="D2597" s="279">
        <f t="shared" si="107"/>
        <v>5</v>
      </c>
      <c r="E2597" s="279">
        <f t="shared" si="108"/>
        <v>2</v>
      </c>
      <c r="F2597" s="281" t="str">
        <f t="shared" si="110"/>
        <v/>
      </c>
      <c r="G2597" s="282"/>
      <c r="H2597" s="280"/>
      <c r="I2597" s="280"/>
      <c r="J2597" s="280"/>
    </row>
    <row r="2598" spans="1:10" ht="14.4" x14ac:dyDescent="0.3">
      <c r="A2598" s="290" t="str">
        <f t="shared" si="109"/>
        <v>2/2007</v>
      </c>
      <c r="B2598" s="279" t="s">
        <v>2721</v>
      </c>
      <c r="C2598" s="294">
        <v>181</v>
      </c>
      <c r="D2598" s="279">
        <f t="shared" si="107"/>
        <v>6</v>
      </c>
      <c r="E2598" s="279">
        <f t="shared" si="108"/>
        <v>2</v>
      </c>
      <c r="F2598" s="281" t="str">
        <f t="shared" si="110"/>
        <v/>
      </c>
      <c r="G2598" s="282"/>
      <c r="H2598" s="280"/>
      <c r="I2598" s="280"/>
      <c r="J2598" s="280"/>
    </row>
    <row r="2599" spans="1:10" ht="14.4" x14ac:dyDescent="0.3">
      <c r="A2599" s="290" t="str">
        <f t="shared" si="109"/>
        <v>2/2007</v>
      </c>
      <c r="B2599" s="279" t="s">
        <v>2722</v>
      </c>
      <c r="C2599" s="294">
        <v>186</v>
      </c>
      <c r="D2599" s="279">
        <f t="shared" si="107"/>
        <v>7</v>
      </c>
      <c r="E2599" s="279">
        <f t="shared" si="108"/>
        <v>2</v>
      </c>
      <c r="F2599" s="281" t="str">
        <f t="shared" si="110"/>
        <v/>
      </c>
      <c r="G2599" s="282"/>
      <c r="H2599" s="280"/>
      <c r="I2599" s="280"/>
      <c r="J2599" s="280"/>
    </row>
    <row r="2600" spans="1:10" ht="14.4" x14ac:dyDescent="0.3">
      <c r="A2600" s="290" t="str">
        <f t="shared" si="109"/>
        <v>2/2007</v>
      </c>
      <c r="B2600" s="279" t="s">
        <v>2723</v>
      </c>
      <c r="C2600" s="294">
        <v>186</v>
      </c>
      <c r="D2600" s="279">
        <f t="shared" si="107"/>
        <v>8</v>
      </c>
      <c r="E2600" s="279">
        <f t="shared" si="108"/>
        <v>2</v>
      </c>
      <c r="F2600" s="281" t="str">
        <f t="shared" si="110"/>
        <v/>
      </c>
      <c r="G2600" s="282"/>
      <c r="H2600" s="280"/>
      <c r="I2600" s="280"/>
      <c r="J2600" s="280"/>
    </row>
    <row r="2601" spans="1:10" ht="14.4" x14ac:dyDescent="0.3">
      <c r="A2601" s="290" t="str">
        <f t="shared" si="109"/>
        <v>2/2007</v>
      </c>
      <c r="B2601" s="279" t="s">
        <v>2724</v>
      </c>
      <c r="C2601" s="294">
        <v>184</v>
      </c>
      <c r="D2601" s="279">
        <f t="shared" si="107"/>
        <v>9</v>
      </c>
      <c r="E2601" s="279">
        <f t="shared" si="108"/>
        <v>2</v>
      </c>
      <c r="F2601" s="281" t="str">
        <f t="shared" si="110"/>
        <v/>
      </c>
      <c r="G2601" s="282"/>
      <c r="H2601" s="280"/>
      <c r="I2601" s="280"/>
      <c r="J2601" s="280"/>
    </row>
    <row r="2602" spans="1:10" ht="14.4" x14ac:dyDescent="0.3">
      <c r="A2602" s="290" t="str">
        <f t="shared" si="109"/>
        <v>2/2007</v>
      </c>
      <c r="B2602" s="279" t="s">
        <v>2725</v>
      </c>
      <c r="C2602" s="294"/>
      <c r="D2602" s="279">
        <f t="shared" si="107"/>
        <v>10</v>
      </c>
      <c r="E2602" s="279">
        <f t="shared" si="108"/>
        <v>2</v>
      </c>
      <c r="F2602" s="281" t="str">
        <f t="shared" si="110"/>
        <v/>
      </c>
      <c r="G2602" s="282"/>
      <c r="H2602" s="280"/>
      <c r="I2602" s="280"/>
      <c r="J2602" s="280"/>
    </row>
    <row r="2603" spans="1:10" ht="14.4" x14ac:dyDescent="0.3">
      <c r="A2603" s="290" t="str">
        <f t="shared" si="109"/>
        <v>2/2007</v>
      </c>
      <c r="B2603" s="279" t="s">
        <v>2726</v>
      </c>
      <c r="C2603" s="294"/>
      <c r="D2603" s="279">
        <f t="shared" si="107"/>
        <v>11</v>
      </c>
      <c r="E2603" s="279">
        <f t="shared" si="108"/>
        <v>2</v>
      </c>
      <c r="F2603" s="281" t="str">
        <f t="shared" si="110"/>
        <v/>
      </c>
      <c r="G2603" s="282"/>
      <c r="H2603" s="280"/>
      <c r="I2603" s="280"/>
      <c r="J2603" s="280"/>
    </row>
    <row r="2604" spans="1:10" ht="14.4" x14ac:dyDescent="0.3">
      <c r="A2604" s="290" t="str">
        <f t="shared" si="109"/>
        <v>2/2007</v>
      </c>
      <c r="B2604" s="279" t="s">
        <v>2727</v>
      </c>
      <c r="C2604" s="294">
        <v>182</v>
      </c>
      <c r="D2604" s="279">
        <f t="shared" si="107"/>
        <v>12</v>
      </c>
      <c r="E2604" s="279">
        <f t="shared" si="108"/>
        <v>2</v>
      </c>
      <c r="F2604" s="281" t="str">
        <f t="shared" si="110"/>
        <v/>
      </c>
      <c r="G2604" s="282"/>
      <c r="H2604" s="280"/>
      <c r="I2604" s="280"/>
      <c r="J2604" s="280"/>
    </row>
    <row r="2605" spans="1:10" ht="14.4" x14ac:dyDescent="0.3">
      <c r="A2605" s="290" t="str">
        <f t="shared" si="109"/>
        <v>2/2007</v>
      </c>
      <c r="B2605" s="279" t="s">
        <v>2728</v>
      </c>
      <c r="C2605" s="294">
        <v>177</v>
      </c>
      <c r="D2605" s="279">
        <f t="shared" si="107"/>
        <v>13</v>
      </c>
      <c r="E2605" s="279">
        <f t="shared" si="108"/>
        <v>2</v>
      </c>
      <c r="F2605" s="281" t="str">
        <f t="shared" si="110"/>
        <v/>
      </c>
      <c r="G2605" s="282"/>
      <c r="H2605" s="280"/>
      <c r="I2605" s="280"/>
      <c r="J2605" s="280"/>
    </row>
    <row r="2606" spans="1:10" ht="14.4" x14ac:dyDescent="0.3">
      <c r="A2606" s="290" t="str">
        <f t="shared" si="109"/>
        <v>2/2007</v>
      </c>
      <c r="B2606" s="279" t="s">
        <v>2729</v>
      </c>
      <c r="C2606" s="294">
        <v>181</v>
      </c>
      <c r="D2606" s="279">
        <f t="shared" si="107"/>
        <v>14</v>
      </c>
      <c r="E2606" s="279">
        <f t="shared" si="108"/>
        <v>2</v>
      </c>
      <c r="F2606" s="281" t="str">
        <f t="shared" si="110"/>
        <v/>
      </c>
      <c r="G2606" s="282"/>
      <c r="H2606" s="280"/>
      <c r="I2606" s="280"/>
      <c r="J2606" s="280"/>
    </row>
    <row r="2607" spans="1:10" ht="14.4" x14ac:dyDescent="0.3">
      <c r="A2607" s="290" t="str">
        <f t="shared" si="109"/>
        <v>2/2007</v>
      </c>
      <c r="B2607" s="279" t="s">
        <v>2730</v>
      </c>
      <c r="C2607" s="294">
        <v>180</v>
      </c>
      <c r="D2607" s="279">
        <f t="shared" si="107"/>
        <v>15</v>
      </c>
      <c r="E2607" s="279">
        <f t="shared" si="108"/>
        <v>2</v>
      </c>
      <c r="F2607" s="281" t="str">
        <f t="shared" si="110"/>
        <v/>
      </c>
      <c r="G2607" s="282"/>
      <c r="H2607" s="280"/>
      <c r="I2607" s="280"/>
      <c r="J2607" s="280"/>
    </row>
    <row r="2608" spans="1:10" ht="14.4" x14ac:dyDescent="0.3">
      <c r="A2608" s="290" t="str">
        <f t="shared" si="109"/>
        <v>2/2007</v>
      </c>
      <c r="B2608" s="279" t="s">
        <v>2731</v>
      </c>
      <c r="C2608" s="294">
        <v>182</v>
      </c>
      <c r="D2608" s="279">
        <f t="shared" si="107"/>
        <v>16</v>
      </c>
      <c r="E2608" s="279">
        <f t="shared" si="108"/>
        <v>2</v>
      </c>
      <c r="F2608" s="281" t="str">
        <f t="shared" si="110"/>
        <v/>
      </c>
      <c r="G2608" s="282"/>
      <c r="H2608" s="280"/>
      <c r="I2608" s="280"/>
      <c r="J2608" s="280"/>
    </row>
    <row r="2609" spans="1:10" ht="14.4" x14ac:dyDescent="0.3">
      <c r="A2609" s="290" t="str">
        <f t="shared" si="109"/>
        <v>2/2007</v>
      </c>
      <c r="B2609" s="279" t="s">
        <v>2732</v>
      </c>
      <c r="C2609" s="294"/>
      <c r="D2609" s="279">
        <f t="shared" si="107"/>
        <v>17</v>
      </c>
      <c r="E2609" s="279">
        <f t="shared" si="108"/>
        <v>2</v>
      </c>
      <c r="F2609" s="281" t="str">
        <f t="shared" si="110"/>
        <v/>
      </c>
      <c r="G2609" s="282"/>
      <c r="H2609" s="280"/>
      <c r="I2609" s="280"/>
      <c r="J2609" s="280"/>
    </row>
    <row r="2610" spans="1:10" ht="14.4" x14ac:dyDescent="0.3">
      <c r="A2610" s="290" t="str">
        <f t="shared" si="109"/>
        <v>2/2007</v>
      </c>
      <c r="B2610" s="279" t="s">
        <v>2733</v>
      </c>
      <c r="C2610" s="294"/>
      <c r="D2610" s="279">
        <f t="shared" si="107"/>
        <v>18</v>
      </c>
      <c r="E2610" s="279">
        <f t="shared" si="108"/>
        <v>2</v>
      </c>
      <c r="F2610" s="281" t="str">
        <f t="shared" si="110"/>
        <v/>
      </c>
      <c r="G2610" s="282"/>
      <c r="H2610" s="280"/>
      <c r="I2610" s="280"/>
      <c r="J2610" s="280"/>
    </row>
    <row r="2611" spans="1:10" ht="14.4" x14ac:dyDescent="0.3">
      <c r="A2611" s="290" t="str">
        <f t="shared" si="109"/>
        <v>2/2007</v>
      </c>
      <c r="B2611" s="279" t="s">
        <v>2734</v>
      </c>
      <c r="C2611" s="294"/>
      <c r="D2611" s="279">
        <f t="shared" si="107"/>
        <v>19</v>
      </c>
      <c r="E2611" s="279">
        <f t="shared" si="108"/>
        <v>2</v>
      </c>
      <c r="F2611" s="281" t="str">
        <f t="shared" si="110"/>
        <v/>
      </c>
      <c r="G2611" s="282"/>
      <c r="H2611" s="280"/>
      <c r="I2611" s="280"/>
      <c r="J2611" s="280"/>
    </row>
    <row r="2612" spans="1:10" ht="14.4" x14ac:dyDescent="0.3">
      <c r="A2612" s="290" t="str">
        <f t="shared" si="109"/>
        <v>2/2007</v>
      </c>
      <c r="B2612" s="279" t="s">
        <v>2735</v>
      </c>
      <c r="C2612" s="294">
        <v>181</v>
      </c>
      <c r="D2612" s="279">
        <f t="shared" si="107"/>
        <v>20</v>
      </c>
      <c r="E2612" s="279">
        <f t="shared" si="108"/>
        <v>2</v>
      </c>
      <c r="F2612" s="281" t="str">
        <f t="shared" si="110"/>
        <v/>
      </c>
      <c r="G2612" s="282"/>
      <c r="H2612" s="280"/>
      <c r="I2612" s="280"/>
      <c r="J2612" s="280"/>
    </row>
    <row r="2613" spans="1:10" ht="14.4" x14ac:dyDescent="0.3">
      <c r="A2613" s="290" t="str">
        <f t="shared" si="109"/>
        <v>2/2007</v>
      </c>
      <c r="B2613" s="279" t="s">
        <v>2736</v>
      </c>
      <c r="C2613" s="294">
        <v>179</v>
      </c>
      <c r="D2613" s="279">
        <f t="shared" si="107"/>
        <v>21</v>
      </c>
      <c r="E2613" s="279">
        <f t="shared" si="108"/>
        <v>2</v>
      </c>
      <c r="F2613" s="281" t="str">
        <f t="shared" si="110"/>
        <v/>
      </c>
      <c r="G2613" s="282"/>
      <c r="H2613" s="280"/>
      <c r="I2613" s="280"/>
      <c r="J2613" s="280"/>
    </row>
    <row r="2614" spans="1:10" ht="14.4" x14ac:dyDescent="0.3">
      <c r="A2614" s="290" t="str">
        <f t="shared" si="109"/>
        <v>2/2007</v>
      </c>
      <c r="B2614" s="279" t="s">
        <v>2737</v>
      </c>
      <c r="C2614" s="294">
        <v>176</v>
      </c>
      <c r="D2614" s="279">
        <f t="shared" si="107"/>
        <v>22</v>
      </c>
      <c r="E2614" s="279">
        <f t="shared" si="108"/>
        <v>2</v>
      </c>
      <c r="F2614" s="281" t="str">
        <f t="shared" si="110"/>
        <v/>
      </c>
      <c r="G2614" s="282"/>
      <c r="H2614" s="280"/>
      <c r="I2614" s="280"/>
      <c r="J2614" s="280"/>
    </row>
    <row r="2615" spans="1:10" ht="14.4" x14ac:dyDescent="0.3">
      <c r="A2615" s="290" t="str">
        <f t="shared" si="109"/>
        <v>2/2007</v>
      </c>
      <c r="B2615" s="279" t="s">
        <v>2738</v>
      </c>
      <c r="C2615" s="294">
        <v>179</v>
      </c>
      <c r="D2615" s="279">
        <f t="shared" si="107"/>
        <v>23</v>
      </c>
      <c r="E2615" s="279">
        <f t="shared" si="108"/>
        <v>2</v>
      </c>
      <c r="F2615" s="281" t="str">
        <f t="shared" si="110"/>
        <v/>
      </c>
      <c r="G2615" s="282"/>
      <c r="H2615" s="280"/>
      <c r="I2615" s="280"/>
      <c r="J2615" s="280"/>
    </row>
    <row r="2616" spans="1:10" ht="14.4" x14ac:dyDescent="0.3">
      <c r="A2616" s="290" t="str">
        <f t="shared" si="109"/>
        <v>2/2007</v>
      </c>
      <c r="B2616" s="279" t="s">
        <v>2739</v>
      </c>
      <c r="C2616" s="294"/>
      <c r="D2616" s="279">
        <f t="shared" si="107"/>
        <v>24</v>
      </c>
      <c r="E2616" s="279">
        <f t="shared" si="108"/>
        <v>2</v>
      </c>
      <c r="F2616" s="281" t="str">
        <f t="shared" si="110"/>
        <v/>
      </c>
      <c r="G2616" s="282"/>
      <c r="H2616" s="280"/>
      <c r="I2616" s="280"/>
      <c r="J2616" s="280"/>
    </row>
    <row r="2617" spans="1:10" ht="14.4" x14ac:dyDescent="0.3">
      <c r="A2617" s="290" t="str">
        <f t="shared" si="109"/>
        <v>2/2007</v>
      </c>
      <c r="B2617" s="279" t="s">
        <v>2740</v>
      </c>
      <c r="C2617" s="294"/>
      <c r="D2617" s="279">
        <f t="shared" si="107"/>
        <v>25</v>
      </c>
      <c r="E2617" s="279">
        <f t="shared" si="108"/>
        <v>2</v>
      </c>
      <c r="F2617" s="281" t="str">
        <f t="shared" si="110"/>
        <v/>
      </c>
      <c r="G2617" s="282"/>
      <c r="H2617" s="280"/>
      <c r="I2617" s="280"/>
      <c r="J2617" s="280"/>
    </row>
    <row r="2618" spans="1:10" ht="14.4" x14ac:dyDescent="0.3">
      <c r="A2618" s="290" t="str">
        <f t="shared" si="109"/>
        <v>2/2007</v>
      </c>
      <c r="B2618" s="279" t="s">
        <v>2741</v>
      </c>
      <c r="C2618" s="294">
        <v>182</v>
      </c>
      <c r="D2618" s="279">
        <f t="shared" si="107"/>
        <v>26</v>
      </c>
      <c r="E2618" s="279">
        <f t="shared" si="108"/>
        <v>2</v>
      </c>
      <c r="F2618" s="281" t="str">
        <f t="shared" si="110"/>
        <v/>
      </c>
      <c r="G2618" s="282"/>
      <c r="H2618" s="280"/>
      <c r="I2618" s="280"/>
      <c r="J2618" s="280"/>
    </row>
    <row r="2619" spans="1:10" ht="14.4" x14ac:dyDescent="0.3">
      <c r="A2619" s="290" t="str">
        <f t="shared" si="109"/>
        <v>2/2007</v>
      </c>
      <c r="B2619" s="279" t="s">
        <v>2742</v>
      </c>
      <c r="C2619" s="294">
        <v>204</v>
      </c>
      <c r="D2619" s="279">
        <f t="shared" si="107"/>
        <v>27</v>
      </c>
      <c r="E2619" s="279">
        <f t="shared" si="108"/>
        <v>2</v>
      </c>
      <c r="F2619" s="281" t="str">
        <f t="shared" si="110"/>
        <v/>
      </c>
      <c r="G2619" s="282"/>
      <c r="H2619" s="280"/>
      <c r="I2619" s="280"/>
      <c r="J2619" s="280"/>
    </row>
    <row r="2620" spans="1:10" ht="14.4" x14ac:dyDescent="0.3">
      <c r="A2620" s="290" t="str">
        <f t="shared" si="109"/>
        <v>2/2007</v>
      </c>
      <c r="B2620" s="279" t="s">
        <v>2743</v>
      </c>
      <c r="C2620" s="294">
        <v>195</v>
      </c>
      <c r="D2620" s="279">
        <f t="shared" si="107"/>
        <v>28</v>
      </c>
      <c r="E2620" s="279">
        <f t="shared" si="108"/>
        <v>2</v>
      </c>
      <c r="F2620" s="281">
        <f t="shared" si="110"/>
        <v>1.95E-2</v>
      </c>
      <c r="G2620" s="282"/>
      <c r="H2620" s="280"/>
      <c r="I2620" s="280"/>
      <c r="J2620" s="280"/>
    </row>
    <row r="2621" spans="1:10" ht="14.4" x14ac:dyDescent="0.3">
      <c r="A2621" s="290" t="str">
        <f t="shared" si="109"/>
        <v>3/2007</v>
      </c>
      <c r="B2621" s="279" t="s">
        <v>2744</v>
      </c>
      <c r="C2621" s="294">
        <v>195</v>
      </c>
      <c r="D2621" s="279">
        <f t="shared" si="107"/>
        <v>1</v>
      </c>
      <c r="E2621" s="279">
        <f t="shared" si="108"/>
        <v>3</v>
      </c>
      <c r="F2621" s="281" t="str">
        <f t="shared" si="110"/>
        <v/>
      </c>
      <c r="G2621" s="282"/>
      <c r="H2621" s="280">
        <v>1.8663636363636361E-2</v>
      </c>
      <c r="I2621" s="280"/>
      <c r="J2621" s="280"/>
    </row>
    <row r="2622" spans="1:10" ht="14.4" x14ac:dyDescent="0.3">
      <c r="A2622" s="290" t="str">
        <f t="shared" si="109"/>
        <v>3/2007</v>
      </c>
      <c r="B2622" s="279" t="s">
        <v>2745</v>
      </c>
      <c r="C2622" s="294">
        <v>201</v>
      </c>
      <c r="D2622" s="279">
        <f t="shared" si="107"/>
        <v>2</v>
      </c>
      <c r="E2622" s="279">
        <f t="shared" si="108"/>
        <v>3</v>
      </c>
      <c r="F2622" s="281" t="str">
        <f t="shared" si="110"/>
        <v/>
      </c>
      <c r="G2622" s="282"/>
      <c r="H2622" s="280">
        <v>1.5469999999999999E-2</v>
      </c>
      <c r="I2622" s="280"/>
      <c r="J2622" s="280"/>
    </row>
    <row r="2623" spans="1:10" ht="14.4" x14ac:dyDescent="0.3">
      <c r="A2623" s="290" t="str">
        <f t="shared" si="109"/>
        <v>3/2007</v>
      </c>
      <c r="B2623" s="279" t="s">
        <v>2746</v>
      </c>
      <c r="C2623" s="294"/>
      <c r="D2623" s="279">
        <f t="shared" si="107"/>
        <v>3</v>
      </c>
      <c r="E2623" s="279">
        <f t="shared" si="108"/>
        <v>3</v>
      </c>
      <c r="F2623" s="281" t="str">
        <f t="shared" si="110"/>
        <v/>
      </c>
      <c r="G2623" s="282"/>
      <c r="H2623" s="280">
        <v>1.4786363636363637E-2</v>
      </c>
      <c r="I2623" s="280"/>
      <c r="J2623" s="280"/>
    </row>
    <row r="2624" spans="1:10" ht="14.4" x14ac:dyDescent="0.3">
      <c r="A2624" s="290" t="str">
        <f t="shared" si="109"/>
        <v>3/2007</v>
      </c>
      <c r="B2624" s="279" t="s">
        <v>2747</v>
      </c>
      <c r="C2624" s="294"/>
      <c r="D2624" s="279">
        <f t="shared" si="107"/>
        <v>4</v>
      </c>
      <c r="E2624" s="279">
        <f t="shared" si="108"/>
        <v>3</v>
      </c>
      <c r="F2624" s="281" t="str">
        <f t="shared" si="110"/>
        <v/>
      </c>
      <c r="G2624" s="282"/>
      <c r="H2624" s="280">
        <v>1.4709523809523809E-2</v>
      </c>
      <c r="I2624" s="280"/>
      <c r="J2624" s="280"/>
    </row>
    <row r="2625" spans="1:10" ht="14.4" x14ac:dyDescent="0.3">
      <c r="A2625" s="290" t="str">
        <f t="shared" si="109"/>
        <v>3/2007</v>
      </c>
      <c r="B2625" s="279" t="s">
        <v>2748</v>
      </c>
      <c r="C2625" s="294">
        <v>201</v>
      </c>
      <c r="D2625" s="279">
        <f t="shared" si="107"/>
        <v>5</v>
      </c>
      <c r="E2625" s="279">
        <f t="shared" si="108"/>
        <v>3</v>
      </c>
      <c r="F2625" s="281" t="str">
        <f t="shared" si="110"/>
        <v/>
      </c>
      <c r="G2625" s="282"/>
      <c r="H2625" s="280">
        <v>1.6942857142857141E-2</v>
      </c>
      <c r="I2625" s="280"/>
      <c r="J2625" s="280"/>
    </row>
    <row r="2626" spans="1:10" ht="14.4" x14ac:dyDescent="0.3">
      <c r="A2626" s="290" t="str">
        <f t="shared" si="109"/>
        <v>3/2007</v>
      </c>
      <c r="B2626" s="279" t="s">
        <v>2749</v>
      </c>
      <c r="C2626" s="294">
        <v>197</v>
      </c>
      <c r="D2626" s="279">
        <f t="shared" si="107"/>
        <v>6</v>
      </c>
      <c r="E2626" s="279">
        <f t="shared" si="108"/>
        <v>3</v>
      </c>
      <c r="F2626" s="281" t="str">
        <f t="shared" si="110"/>
        <v/>
      </c>
      <c r="G2626" s="282"/>
      <c r="H2626" s="280">
        <v>2.0139130434782611E-2</v>
      </c>
      <c r="I2626" s="280"/>
      <c r="J2626" s="280"/>
    </row>
    <row r="2627" spans="1:10" ht="14.4" x14ac:dyDescent="0.3">
      <c r="A2627" s="290" t="str">
        <f t="shared" si="109"/>
        <v>3/2007</v>
      </c>
      <c r="B2627" s="279" t="s">
        <v>2750</v>
      </c>
      <c r="C2627" s="294">
        <v>199</v>
      </c>
      <c r="D2627" s="279">
        <f t="shared" si="107"/>
        <v>7</v>
      </c>
      <c r="E2627" s="279">
        <f t="shared" si="108"/>
        <v>3</v>
      </c>
      <c r="F2627" s="281" t="str">
        <f t="shared" si="110"/>
        <v/>
      </c>
      <c r="G2627" s="282"/>
      <c r="H2627" s="280">
        <v>1.9089473684210528E-2</v>
      </c>
      <c r="I2627" s="280"/>
      <c r="J2627" s="280"/>
    </row>
    <row r="2628" spans="1:10" ht="14.4" x14ac:dyDescent="0.3">
      <c r="A2628" s="290" t="str">
        <f t="shared" si="109"/>
        <v>3/2007</v>
      </c>
      <c r="B2628" s="279" t="s">
        <v>2751</v>
      </c>
      <c r="C2628" s="294">
        <v>197</v>
      </c>
      <c r="D2628" s="279">
        <f t="shared" si="107"/>
        <v>8</v>
      </c>
      <c r="E2628" s="279">
        <f t="shared" si="108"/>
        <v>3</v>
      </c>
      <c r="F2628" s="281" t="str">
        <f t="shared" si="110"/>
        <v/>
      </c>
      <c r="G2628" s="282"/>
      <c r="H2628" s="280">
        <v>1.7013636363636363E-2</v>
      </c>
      <c r="I2628" s="280"/>
      <c r="J2628" s="280"/>
    </row>
    <row r="2629" spans="1:10" ht="14.4" x14ac:dyDescent="0.3">
      <c r="A2629" s="290" t="str">
        <f t="shared" si="109"/>
        <v>3/2007</v>
      </c>
      <c r="B2629" s="279" t="s">
        <v>2752</v>
      </c>
      <c r="C2629" s="294">
        <v>190</v>
      </c>
      <c r="D2629" s="279">
        <f t="shared" si="107"/>
        <v>9</v>
      </c>
      <c r="E2629" s="279">
        <f t="shared" si="108"/>
        <v>3</v>
      </c>
      <c r="F2629" s="281" t="str">
        <f t="shared" si="110"/>
        <v/>
      </c>
      <c r="G2629" s="282"/>
      <c r="H2629" s="280">
        <v>2.1149999999999999E-2</v>
      </c>
      <c r="I2629" s="280"/>
      <c r="J2629" s="280"/>
    </row>
    <row r="2630" spans="1:10" ht="14.4" x14ac:dyDescent="0.3">
      <c r="A2630" s="290" t="str">
        <f t="shared" ref="A2630:A2693" si="111">CONCATENATE(MONTH(B2630),"/",YEAR(B2630))</f>
        <v>3/2007</v>
      </c>
      <c r="B2630" s="279" t="s">
        <v>2753</v>
      </c>
      <c r="C2630" s="294"/>
      <c r="D2630" s="279">
        <f t="shared" si="107"/>
        <v>10</v>
      </c>
      <c r="E2630" s="279">
        <f t="shared" si="108"/>
        <v>3</v>
      </c>
      <c r="F2630" s="281" t="str">
        <f t="shared" si="110"/>
        <v/>
      </c>
      <c r="G2630" s="282"/>
      <c r="H2630" s="280">
        <v>2.1509999999999998E-2</v>
      </c>
      <c r="I2630" s="280"/>
      <c r="J2630" s="280"/>
    </row>
    <row r="2631" spans="1:10" ht="14.4" x14ac:dyDescent="0.3">
      <c r="A2631" s="290" t="str">
        <f t="shared" si="111"/>
        <v>3/2007</v>
      </c>
      <c r="B2631" s="279" t="s">
        <v>2754</v>
      </c>
      <c r="C2631" s="294"/>
      <c r="D2631" s="279">
        <f t="shared" si="107"/>
        <v>11</v>
      </c>
      <c r="E2631" s="279">
        <f t="shared" si="108"/>
        <v>3</v>
      </c>
      <c r="F2631" s="281" t="str">
        <f t="shared" si="110"/>
        <v/>
      </c>
      <c r="G2631" s="282"/>
      <c r="H2631" s="280">
        <v>2.4299999999999999E-2</v>
      </c>
      <c r="I2631" s="280"/>
      <c r="J2631" s="280"/>
    </row>
    <row r="2632" spans="1:10" ht="14.4" x14ac:dyDescent="0.3">
      <c r="A2632" s="290" t="str">
        <f t="shared" si="111"/>
        <v>3/2007</v>
      </c>
      <c r="B2632" s="279" t="s">
        <v>2755</v>
      </c>
      <c r="C2632" s="294">
        <v>191</v>
      </c>
      <c r="D2632" s="279">
        <f t="shared" si="107"/>
        <v>12</v>
      </c>
      <c r="E2632" s="279">
        <f t="shared" si="108"/>
        <v>3</v>
      </c>
      <c r="F2632" s="281" t="str">
        <f t="shared" si="110"/>
        <v/>
      </c>
      <c r="G2632" s="282"/>
      <c r="H2632" s="280">
        <v>2.5660000000000002E-2</v>
      </c>
      <c r="I2632" s="280"/>
      <c r="J2632" s="280"/>
    </row>
    <row r="2633" spans="1:10" ht="14.4" x14ac:dyDescent="0.3">
      <c r="A2633" s="290" t="str">
        <f t="shared" si="111"/>
        <v>3/2007</v>
      </c>
      <c r="B2633" s="279" t="s">
        <v>2756</v>
      </c>
      <c r="C2633" s="294">
        <v>198</v>
      </c>
      <c r="D2633" s="279">
        <f t="shared" si="107"/>
        <v>13</v>
      </c>
      <c r="E2633" s="279">
        <f t="shared" si="108"/>
        <v>3</v>
      </c>
      <c r="F2633" s="281" t="str">
        <f t="shared" si="110"/>
        <v/>
      </c>
      <c r="G2633" s="282"/>
      <c r="H2633" s="280">
        <v>2.7625E-2</v>
      </c>
      <c r="I2633" s="280"/>
      <c r="J2633" s="280"/>
    </row>
    <row r="2634" spans="1:10" ht="14.4" x14ac:dyDescent="0.3">
      <c r="A2634" s="290" t="str">
        <f t="shared" si="111"/>
        <v>3/2007</v>
      </c>
      <c r="B2634" s="279" t="s">
        <v>2757</v>
      </c>
      <c r="C2634" s="294">
        <v>194</v>
      </c>
      <c r="D2634" s="279">
        <f t="shared" si="107"/>
        <v>14</v>
      </c>
      <c r="E2634" s="279">
        <f t="shared" si="108"/>
        <v>3</v>
      </c>
      <c r="F2634" s="281" t="str">
        <f t="shared" si="110"/>
        <v/>
      </c>
      <c r="G2634" s="282"/>
      <c r="H2634" s="280">
        <v>2.4404545454545453E-2</v>
      </c>
      <c r="I2634" s="280"/>
      <c r="J2634" s="280"/>
    </row>
    <row r="2635" spans="1:10" ht="14.4" x14ac:dyDescent="0.3">
      <c r="A2635" s="290" t="str">
        <f t="shared" si="111"/>
        <v>3/2007</v>
      </c>
      <c r="B2635" s="279" t="s">
        <v>2758</v>
      </c>
      <c r="C2635" s="294">
        <v>193</v>
      </c>
      <c r="D2635" s="279">
        <f t="shared" si="107"/>
        <v>15</v>
      </c>
      <c r="E2635" s="279">
        <f t="shared" si="108"/>
        <v>3</v>
      </c>
      <c r="F2635" s="281" t="str">
        <f t="shared" si="110"/>
        <v/>
      </c>
      <c r="G2635" s="282"/>
      <c r="H2635" s="280">
        <v>2.0485714285714288E-2</v>
      </c>
      <c r="I2635" s="280"/>
      <c r="J2635" s="280"/>
    </row>
    <row r="2636" spans="1:10" ht="14.4" x14ac:dyDescent="0.3">
      <c r="A2636" s="290" t="str">
        <f t="shared" si="111"/>
        <v>3/2007</v>
      </c>
      <c r="B2636" s="279" t="s">
        <v>2759</v>
      </c>
      <c r="C2636" s="294">
        <v>191</v>
      </c>
      <c r="D2636" s="279">
        <f t="shared" si="107"/>
        <v>16</v>
      </c>
      <c r="E2636" s="279">
        <f t="shared" si="108"/>
        <v>3</v>
      </c>
      <c r="F2636" s="281" t="str">
        <f t="shared" si="110"/>
        <v/>
      </c>
      <c r="G2636" s="282"/>
      <c r="H2636" s="280">
        <v>1.9523809523809523E-2</v>
      </c>
      <c r="I2636" s="280"/>
      <c r="J2636" s="280"/>
    </row>
    <row r="2637" spans="1:10" ht="14.4" x14ac:dyDescent="0.3">
      <c r="A2637" s="290" t="str">
        <f t="shared" si="111"/>
        <v>3/2007</v>
      </c>
      <c r="B2637" s="279" t="s">
        <v>2760</v>
      </c>
      <c r="C2637" s="294"/>
      <c r="D2637" s="279">
        <f t="shared" si="107"/>
        <v>17</v>
      </c>
      <c r="E2637" s="279">
        <f t="shared" si="108"/>
        <v>3</v>
      </c>
      <c r="F2637" s="281" t="str">
        <f t="shared" ref="F2637:F2700" si="112">IF(D2637=(D2638-1),"",IF(AND(C2637="",C2636="",C2635=""),C2634/10000,(IF(AND(C2637="",C2636=""),C2635/10000,IF(C2637="",C2636/10000,C2637/10000)))))</f>
        <v/>
      </c>
      <c r="G2637" s="282"/>
      <c r="H2637" s="280">
        <v>2.3218181818181818E-2</v>
      </c>
      <c r="I2637" s="280"/>
      <c r="J2637" s="280"/>
    </row>
    <row r="2638" spans="1:10" ht="14.4" x14ac:dyDescent="0.3">
      <c r="A2638" s="290" t="str">
        <f t="shared" si="111"/>
        <v>3/2007</v>
      </c>
      <c r="B2638" s="279" t="s">
        <v>2761</v>
      </c>
      <c r="C2638" s="294"/>
      <c r="D2638" s="279">
        <f t="shared" si="107"/>
        <v>18</v>
      </c>
      <c r="E2638" s="279">
        <f t="shared" si="108"/>
        <v>3</v>
      </c>
      <c r="F2638" s="281" t="str">
        <f t="shared" si="112"/>
        <v/>
      </c>
      <c r="G2638" s="282"/>
      <c r="H2638" s="280">
        <v>2.3599999999999999E-2</v>
      </c>
      <c r="I2638" s="280"/>
      <c r="J2638" s="280"/>
    </row>
    <row r="2639" spans="1:10" ht="14.4" x14ac:dyDescent="0.3">
      <c r="A2639" s="290" t="str">
        <f t="shared" si="111"/>
        <v>3/2007</v>
      </c>
      <c r="B2639" s="279" t="s">
        <v>2762</v>
      </c>
      <c r="C2639" s="294">
        <v>186</v>
      </c>
      <c r="D2639" s="279">
        <f t="shared" si="107"/>
        <v>19</v>
      </c>
      <c r="E2639" s="279">
        <f t="shared" si="108"/>
        <v>3</v>
      </c>
      <c r="F2639" s="281" t="str">
        <f t="shared" si="112"/>
        <v/>
      </c>
      <c r="G2639" s="282"/>
      <c r="H2639" s="280">
        <v>2.9133333333333331E-2</v>
      </c>
      <c r="I2639" s="280"/>
      <c r="J2639" s="280"/>
    </row>
    <row r="2640" spans="1:10" ht="14.4" x14ac:dyDescent="0.3">
      <c r="A2640" s="290" t="str">
        <f t="shared" si="111"/>
        <v>3/2007</v>
      </c>
      <c r="B2640" s="279" t="s">
        <v>2763</v>
      </c>
      <c r="C2640" s="294">
        <v>186</v>
      </c>
      <c r="D2640" s="279">
        <f t="shared" si="107"/>
        <v>20</v>
      </c>
      <c r="E2640" s="279">
        <f t="shared" si="108"/>
        <v>3</v>
      </c>
      <c r="F2640" s="281" t="str">
        <f t="shared" si="112"/>
        <v/>
      </c>
      <c r="G2640" s="282"/>
      <c r="H2640" s="280">
        <v>4.9104545454545456E-2</v>
      </c>
      <c r="I2640" s="280"/>
      <c r="J2640" s="280"/>
    </row>
    <row r="2641" spans="1:10" ht="14.4" x14ac:dyDescent="0.3">
      <c r="A2641" s="290" t="str">
        <f t="shared" si="111"/>
        <v>3/2007</v>
      </c>
      <c r="B2641" s="279" t="s">
        <v>2764</v>
      </c>
      <c r="C2641" s="294">
        <v>181</v>
      </c>
      <c r="D2641" s="279">
        <f t="shared" si="107"/>
        <v>21</v>
      </c>
      <c r="E2641" s="279">
        <f t="shared" si="108"/>
        <v>3</v>
      </c>
      <c r="F2641" s="281" t="str">
        <f t="shared" si="112"/>
        <v/>
      </c>
      <c r="G2641" s="282"/>
      <c r="H2641" s="280">
        <v>4.6938888888888891E-2</v>
      </c>
      <c r="I2641" s="280"/>
      <c r="J2641" s="280"/>
    </row>
    <row r="2642" spans="1:10" ht="14.4" x14ac:dyDescent="0.3">
      <c r="A2642" s="290" t="str">
        <f t="shared" si="111"/>
        <v>3/2007</v>
      </c>
      <c r="B2642" s="279" t="s">
        <v>2765</v>
      </c>
      <c r="C2642" s="294">
        <v>175</v>
      </c>
      <c r="D2642" s="279">
        <f t="shared" si="107"/>
        <v>22</v>
      </c>
      <c r="E2642" s="279">
        <f t="shared" si="108"/>
        <v>3</v>
      </c>
      <c r="F2642" s="281" t="str">
        <f t="shared" si="112"/>
        <v/>
      </c>
      <c r="G2642" s="282"/>
      <c r="H2642" s="280">
        <v>4.7854545454545455E-2</v>
      </c>
      <c r="I2642" s="280"/>
      <c r="J2642" s="280"/>
    </row>
    <row r="2643" spans="1:10" ht="14.4" x14ac:dyDescent="0.3">
      <c r="A2643" s="290" t="str">
        <f t="shared" si="111"/>
        <v>3/2007</v>
      </c>
      <c r="B2643" s="279" t="s">
        <v>2766</v>
      </c>
      <c r="C2643" s="294">
        <v>175</v>
      </c>
      <c r="D2643" s="279">
        <f t="shared" si="107"/>
        <v>23</v>
      </c>
      <c r="E2643" s="279">
        <f t="shared" si="108"/>
        <v>3</v>
      </c>
      <c r="F2643" s="281" t="str">
        <f t="shared" si="112"/>
        <v/>
      </c>
      <c r="G2643" s="282"/>
      <c r="H2643" s="280">
        <v>4.283E-2</v>
      </c>
      <c r="I2643" s="280"/>
      <c r="J2643" s="280"/>
    </row>
    <row r="2644" spans="1:10" ht="14.4" x14ac:dyDescent="0.3">
      <c r="A2644" s="290" t="str">
        <f t="shared" si="111"/>
        <v>3/2007</v>
      </c>
      <c r="B2644" s="279" t="s">
        <v>2767</v>
      </c>
      <c r="C2644" s="294"/>
      <c r="D2644" s="279">
        <f t="shared" si="107"/>
        <v>24</v>
      </c>
      <c r="E2644" s="279">
        <f t="shared" si="108"/>
        <v>3</v>
      </c>
      <c r="F2644" s="281" t="str">
        <f t="shared" si="112"/>
        <v/>
      </c>
      <c r="G2644" s="282"/>
      <c r="H2644" s="280">
        <v>4.2705263157894732E-2</v>
      </c>
      <c r="I2644" s="280"/>
      <c r="J2644" s="280"/>
    </row>
    <row r="2645" spans="1:10" ht="14.4" x14ac:dyDescent="0.3">
      <c r="A2645" s="290" t="str">
        <f t="shared" si="111"/>
        <v>3/2007</v>
      </c>
      <c r="B2645" s="279" t="s">
        <v>2768</v>
      </c>
      <c r="C2645" s="294"/>
      <c r="D2645" s="279">
        <f t="shared" si="107"/>
        <v>25</v>
      </c>
      <c r="E2645" s="279">
        <f t="shared" si="108"/>
        <v>3</v>
      </c>
      <c r="F2645" s="281" t="str">
        <f t="shared" si="112"/>
        <v/>
      </c>
      <c r="G2645" s="282"/>
      <c r="H2645" s="280">
        <v>4.336818181818182E-2</v>
      </c>
      <c r="I2645" s="280"/>
      <c r="J2645" s="280"/>
    </row>
    <row r="2646" spans="1:10" ht="14.4" x14ac:dyDescent="0.3">
      <c r="A2646" s="290" t="str">
        <f t="shared" si="111"/>
        <v>3/2007</v>
      </c>
      <c r="B2646" s="279" t="s">
        <v>2769</v>
      </c>
      <c r="C2646" s="294">
        <v>174</v>
      </c>
      <c r="D2646" s="279">
        <f t="shared" si="107"/>
        <v>26</v>
      </c>
      <c r="E2646" s="279">
        <f t="shared" si="108"/>
        <v>3</v>
      </c>
      <c r="F2646" s="281" t="str">
        <f t="shared" si="112"/>
        <v/>
      </c>
      <c r="G2646" s="282"/>
      <c r="H2646" s="280">
        <v>3.8295238095238097E-2</v>
      </c>
      <c r="I2646" s="280"/>
      <c r="J2646" s="280"/>
    </row>
    <row r="2647" spans="1:10" ht="14.4" x14ac:dyDescent="0.3">
      <c r="A2647" s="290" t="str">
        <f t="shared" si="111"/>
        <v>3/2007</v>
      </c>
      <c r="B2647" s="279" t="s">
        <v>2770</v>
      </c>
      <c r="C2647" s="294">
        <v>173</v>
      </c>
      <c r="D2647" s="279">
        <f t="shared" si="107"/>
        <v>27</v>
      </c>
      <c r="E2647" s="279">
        <f t="shared" si="108"/>
        <v>3</v>
      </c>
      <c r="F2647" s="281" t="str">
        <f t="shared" si="112"/>
        <v/>
      </c>
      <c r="G2647" s="282"/>
      <c r="H2647" s="280">
        <v>3.1439999999999996E-2</v>
      </c>
      <c r="I2647" s="280"/>
      <c r="J2647" s="280"/>
    </row>
    <row r="2648" spans="1:10" ht="14.4" x14ac:dyDescent="0.3">
      <c r="A2648" s="290" t="str">
        <f t="shared" si="111"/>
        <v>3/2007</v>
      </c>
      <c r="B2648" s="279" t="s">
        <v>2771</v>
      </c>
      <c r="C2648" s="294">
        <v>172</v>
      </c>
      <c r="D2648" s="279">
        <f t="shared" si="107"/>
        <v>28</v>
      </c>
      <c r="E2648" s="279">
        <f t="shared" si="108"/>
        <v>3</v>
      </c>
      <c r="F2648" s="281" t="str">
        <f t="shared" si="112"/>
        <v/>
      </c>
      <c r="G2648" s="282"/>
      <c r="H2648" s="280">
        <v>2.8109090909090906E-2</v>
      </c>
      <c r="I2648" s="280"/>
      <c r="J2648" s="280"/>
    </row>
    <row r="2649" spans="1:10" ht="14.4" x14ac:dyDescent="0.3">
      <c r="A2649" s="290" t="str">
        <f t="shared" si="111"/>
        <v>3/2007</v>
      </c>
      <c r="B2649" s="279" t="s">
        <v>2772</v>
      </c>
      <c r="C2649" s="294">
        <v>170</v>
      </c>
      <c r="D2649" s="279">
        <f t="shared" si="107"/>
        <v>29</v>
      </c>
      <c r="E2649" s="279">
        <f t="shared" si="108"/>
        <v>3</v>
      </c>
      <c r="F2649" s="281" t="str">
        <f t="shared" si="112"/>
        <v/>
      </c>
      <c r="G2649" s="282"/>
      <c r="H2649" s="280">
        <v>2.6940909090909095E-2</v>
      </c>
      <c r="I2649" s="280"/>
      <c r="J2649" s="280"/>
    </row>
    <row r="2650" spans="1:10" ht="14.4" x14ac:dyDescent="0.3">
      <c r="A2650" s="290" t="str">
        <f t="shared" si="111"/>
        <v>3/2007</v>
      </c>
      <c r="B2650" s="279" t="s">
        <v>2773</v>
      </c>
      <c r="C2650" s="294">
        <v>167</v>
      </c>
      <c r="D2650" s="279">
        <f t="shared" si="107"/>
        <v>30</v>
      </c>
      <c r="E2650" s="279">
        <f t="shared" si="108"/>
        <v>3</v>
      </c>
      <c r="F2650" s="281" t="str">
        <f t="shared" si="112"/>
        <v/>
      </c>
      <c r="G2650" s="282"/>
      <c r="H2650" s="280">
        <v>2.5242857142857143E-2</v>
      </c>
      <c r="I2650" s="280"/>
      <c r="J2650" s="280"/>
    </row>
    <row r="2651" spans="1:10" ht="14.4" x14ac:dyDescent="0.3">
      <c r="A2651" s="290" t="str">
        <f t="shared" si="111"/>
        <v>3/2007</v>
      </c>
      <c r="B2651" s="279" t="s">
        <v>2774</v>
      </c>
      <c r="C2651" s="294"/>
      <c r="D2651" s="279">
        <f t="shared" si="107"/>
        <v>31</v>
      </c>
      <c r="E2651" s="279">
        <f t="shared" si="108"/>
        <v>3</v>
      </c>
      <c r="F2651" s="281">
        <f t="shared" si="112"/>
        <v>1.67E-2</v>
      </c>
      <c r="G2651" s="282"/>
      <c r="H2651" s="280"/>
      <c r="I2651" s="280"/>
      <c r="J2651" s="280"/>
    </row>
    <row r="2652" spans="1:10" ht="14.4" x14ac:dyDescent="0.3">
      <c r="A2652" s="290" t="str">
        <f t="shared" si="111"/>
        <v>4/2007</v>
      </c>
      <c r="B2652" s="279" t="s">
        <v>2775</v>
      </c>
      <c r="C2652" s="294"/>
      <c r="D2652" s="279">
        <f t="shared" si="107"/>
        <v>1</v>
      </c>
      <c r="E2652" s="279">
        <f t="shared" si="108"/>
        <v>4</v>
      </c>
      <c r="F2652" s="281" t="str">
        <f t="shared" si="112"/>
        <v/>
      </c>
      <c r="G2652" s="282"/>
      <c r="H2652" s="280">
        <v>2.2742857142857141E-2</v>
      </c>
      <c r="I2652" s="280"/>
      <c r="J2652" s="280"/>
    </row>
    <row r="2653" spans="1:10" ht="14.4" x14ac:dyDescent="0.3">
      <c r="A2653" s="290" t="str">
        <f t="shared" si="111"/>
        <v>4/2007</v>
      </c>
      <c r="B2653" s="279" t="s">
        <v>2776</v>
      </c>
      <c r="C2653" s="294">
        <v>167</v>
      </c>
      <c r="D2653" s="279">
        <f t="shared" si="107"/>
        <v>2</v>
      </c>
      <c r="E2653" s="279">
        <f t="shared" si="108"/>
        <v>4</v>
      </c>
      <c r="F2653" s="281" t="str">
        <f t="shared" si="112"/>
        <v/>
      </c>
      <c r="G2653" s="282"/>
      <c r="H2653" s="280">
        <v>2.2178947368421052E-2</v>
      </c>
      <c r="I2653" s="280"/>
      <c r="J2653" s="280"/>
    </row>
    <row r="2654" spans="1:10" ht="14.4" x14ac:dyDescent="0.3">
      <c r="A2654" s="290" t="str">
        <f t="shared" si="111"/>
        <v>4/2007</v>
      </c>
      <c r="B2654" s="279" t="s">
        <v>2777</v>
      </c>
      <c r="C2654" s="294">
        <v>164</v>
      </c>
      <c r="D2654" s="279">
        <f t="shared" si="107"/>
        <v>3</v>
      </c>
      <c r="E2654" s="279">
        <f t="shared" si="108"/>
        <v>4</v>
      </c>
      <c r="F2654" s="281" t="str">
        <f t="shared" si="112"/>
        <v/>
      </c>
      <c r="G2654" s="282"/>
      <c r="H2654" s="280">
        <v>2.0504545454545452E-2</v>
      </c>
      <c r="I2654" s="280"/>
      <c r="J2654" s="280"/>
    </row>
    <row r="2655" spans="1:10" ht="14.4" x14ac:dyDescent="0.3">
      <c r="A2655" s="290" t="str">
        <f t="shared" si="111"/>
        <v>4/2007</v>
      </c>
      <c r="B2655" s="279" t="s">
        <v>2778</v>
      </c>
      <c r="C2655" s="294">
        <v>165</v>
      </c>
      <c r="D2655" s="279">
        <f t="shared" si="107"/>
        <v>4</v>
      </c>
      <c r="E2655" s="279">
        <f t="shared" si="108"/>
        <v>4</v>
      </c>
      <c r="F2655" s="281" t="str">
        <f t="shared" si="112"/>
        <v/>
      </c>
      <c r="G2655" s="282"/>
      <c r="H2655" s="280">
        <v>2.0821052631578948E-2</v>
      </c>
      <c r="I2655" s="280"/>
      <c r="J2655" s="280"/>
    </row>
    <row r="2656" spans="1:10" ht="14.4" x14ac:dyDescent="0.3">
      <c r="A2656" s="290" t="str">
        <f t="shared" si="111"/>
        <v>4/2007</v>
      </c>
      <c r="B2656" s="279" t="s">
        <v>2779</v>
      </c>
      <c r="C2656" s="294">
        <v>164</v>
      </c>
      <c r="D2656" s="279">
        <f t="shared" si="107"/>
        <v>5</v>
      </c>
      <c r="E2656" s="279">
        <f t="shared" si="108"/>
        <v>4</v>
      </c>
      <c r="F2656" s="281" t="str">
        <f t="shared" si="112"/>
        <v/>
      </c>
      <c r="G2656" s="282"/>
      <c r="H2656" s="280">
        <v>2.2289473684210526E-2</v>
      </c>
      <c r="I2656" s="280"/>
      <c r="J2656" s="280"/>
    </row>
    <row r="2657" spans="1:10" ht="14.4" x14ac:dyDescent="0.3">
      <c r="A2657" s="290" t="str">
        <f t="shared" si="111"/>
        <v>4/2007</v>
      </c>
      <c r="B2657" s="279" t="s">
        <v>2780</v>
      </c>
      <c r="C2657" s="294"/>
      <c r="D2657" s="279">
        <f t="shared" si="107"/>
        <v>6</v>
      </c>
      <c r="E2657" s="279">
        <f t="shared" si="108"/>
        <v>4</v>
      </c>
      <c r="F2657" s="281" t="str">
        <f t="shared" si="112"/>
        <v/>
      </c>
      <c r="G2657" s="282"/>
      <c r="H2657" s="280">
        <v>1.8960869565217392E-2</v>
      </c>
      <c r="I2657" s="280"/>
      <c r="J2657" s="280"/>
    </row>
    <row r="2658" spans="1:10" ht="14.4" x14ac:dyDescent="0.3">
      <c r="A2658" s="290" t="str">
        <f t="shared" si="111"/>
        <v>4/2007</v>
      </c>
      <c r="B2658" s="279" t="s">
        <v>2781</v>
      </c>
      <c r="C2658" s="294"/>
      <c r="D2658" s="279">
        <f t="shared" si="107"/>
        <v>7</v>
      </c>
      <c r="E2658" s="279">
        <f t="shared" si="108"/>
        <v>4</v>
      </c>
      <c r="F2658" s="281" t="str">
        <f t="shared" si="112"/>
        <v/>
      </c>
      <c r="G2658" s="282"/>
      <c r="H2658" s="280">
        <v>1.7923809523809522E-2</v>
      </c>
      <c r="I2658" s="280"/>
      <c r="J2658" s="280"/>
    </row>
    <row r="2659" spans="1:10" ht="14.4" x14ac:dyDescent="0.3">
      <c r="A2659" s="290" t="str">
        <f t="shared" si="111"/>
        <v>4/2007</v>
      </c>
      <c r="B2659" s="279" t="s">
        <v>2782</v>
      </c>
      <c r="C2659" s="294"/>
      <c r="D2659" s="279">
        <f t="shared" si="107"/>
        <v>8</v>
      </c>
      <c r="E2659" s="279">
        <f t="shared" si="108"/>
        <v>4</v>
      </c>
      <c r="F2659" s="281" t="str">
        <f t="shared" si="112"/>
        <v/>
      </c>
      <c r="G2659" s="282"/>
      <c r="H2659" s="280">
        <v>2.2380000000000001E-2</v>
      </c>
      <c r="I2659" s="280"/>
      <c r="J2659" s="280"/>
    </row>
    <row r="2660" spans="1:10" ht="14.4" x14ac:dyDescent="0.3">
      <c r="A2660" s="290" t="str">
        <f t="shared" si="111"/>
        <v>4/2007</v>
      </c>
      <c r="B2660" s="279" t="s">
        <v>2783</v>
      </c>
      <c r="C2660" s="294">
        <v>156</v>
      </c>
      <c r="D2660" s="279">
        <f t="shared" si="107"/>
        <v>9</v>
      </c>
      <c r="E2660" s="279">
        <f t="shared" si="108"/>
        <v>4</v>
      </c>
      <c r="F2660" s="281" t="str">
        <f t="shared" si="112"/>
        <v/>
      </c>
      <c r="G2660" s="282"/>
      <c r="H2660" s="280">
        <v>2.3568181818181818E-2</v>
      </c>
      <c r="I2660" s="280"/>
      <c r="J2660" s="280"/>
    </row>
    <row r="2661" spans="1:10" ht="14.4" x14ac:dyDescent="0.3">
      <c r="A2661" s="290" t="str">
        <f t="shared" si="111"/>
        <v>4/2007</v>
      </c>
      <c r="B2661" s="279" t="s">
        <v>2784</v>
      </c>
      <c r="C2661" s="294">
        <v>158</v>
      </c>
      <c r="D2661" s="279">
        <f t="shared" si="107"/>
        <v>10</v>
      </c>
      <c r="E2661" s="279">
        <f t="shared" si="108"/>
        <v>4</v>
      </c>
      <c r="F2661" s="281" t="str">
        <f t="shared" si="112"/>
        <v/>
      </c>
      <c r="G2661" s="282"/>
      <c r="H2661" s="280">
        <v>2.2266666666666667E-2</v>
      </c>
      <c r="I2661" s="280"/>
      <c r="J2661" s="280"/>
    </row>
    <row r="2662" spans="1:10" ht="14.4" x14ac:dyDescent="0.3">
      <c r="A2662" s="290" t="str">
        <f t="shared" si="111"/>
        <v>4/2007</v>
      </c>
      <c r="B2662" s="279" t="s">
        <v>2785</v>
      </c>
      <c r="C2662" s="294">
        <v>156</v>
      </c>
      <c r="D2662" s="279">
        <f t="shared" si="107"/>
        <v>11</v>
      </c>
      <c r="E2662" s="279">
        <f t="shared" si="108"/>
        <v>4</v>
      </c>
      <c r="F2662" s="281" t="str">
        <f t="shared" si="112"/>
        <v/>
      </c>
      <c r="G2662" s="282"/>
      <c r="H2662" s="280">
        <v>2.0636363636363637E-2</v>
      </c>
      <c r="I2662" s="280"/>
      <c r="J2662" s="280"/>
    </row>
    <row r="2663" spans="1:10" ht="14.4" x14ac:dyDescent="0.3">
      <c r="A2663" s="290" t="str">
        <f t="shared" si="111"/>
        <v>4/2007</v>
      </c>
      <c r="B2663" s="279" t="s">
        <v>2786</v>
      </c>
      <c r="C2663" s="294">
        <v>157</v>
      </c>
      <c r="D2663" s="279">
        <f t="shared" si="107"/>
        <v>12</v>
      </c>
      <c r="E2663" s="279">
        <f t="shared" si="108"/>
        <v>4</v>
      </c>
      <c r="F2663" s="281" t="str">
        <f t="shared" si="112"/>
        <v/>
      </c>
      <c r="G2663" s="282"/>
      <c r="H2663" s="280">
        <v>2.1161904761904764E-2</v>
      </c>
      <c r="I2663" s="280"/>
      <c r="J2663" s="280"/>
    </row>
    <row r="2664" spans="1:10" ht="14.4" x14ac:dyDescent="0.3">
      <c r="A2664" s="290" t="str">
        <f t="shared" si="111"/>
        <v>4/2007</v>
      </c>
      <c r="B2664" s="279" t="s">
        <v>2787</v>
      </c>
      <c r="C2664" s="294">
        <v>154</v>
      </c>
      <c r="D2664" s="279">
        <f t="shared" si="107"/>
        <v>13</v>
      </c>
      <c r="E2664" s="279">
        <f t="shared" si="108"/>
        <v>4</v>
      </c>
      <c r="F2664" s="281" t="str">
        <f t="shared" si="112"/>
        <v/>
      </c>
      <c r="G2664" s="282"/>
      <c r="H2664" s="280">
        <v>1.8624999999999999E-2</v>
      </c>
      <c r="I2664" s="280"/>
      <c r="J2664" s="280"/>
    </row>
    <row r="2665" spans="1:10" ht="14.4" x14ac:dyDescent="0.3">
      <c r="A2665" s="290" t="str">
        <f t="shared" si="111"/>
        <v>4/2007</v>
      </c>
      <c r="B2665" s="279" t="s">
        <v>2788</v>
      </c>
      <c r="C2665" s="294"/>
      <c r="D2665" s="279">
        <f t="shared" si="107"/>
        <v>14</v>
      </c>
      <c r="E2665" s="279">
        <f t="shared" si="108"/>
        <v>4</v>
      </c>
      <c r="F2665" s="281" t="str">
        <f t="shared" si="112"/>
        <v/>
      </c>
      <c r="G2665" s="282"/>
      <c r="H2665" s="280">
        <v>1.7878947368421053E-2</v>
      </c>
      <c r="I2665" s="280"/>
      <c r="J2665" s="280"/>
    </row>
    <row r="2666" spans="1:10" ht="14.4" x14ac:dyDescent="0.3">
      <c r="A2666" s="290" t="str">
        <f t="shared" si="111"/>
        <v>4/2007</v>
      </c>
      <c r="B2666" s="279" t="s">
        <v>2789</v>
      </c>
      <c r="C2666" s="294"/>
      <c r="D2666" s="279">
        <f t="shared" si="107"/>
        <v>15</v>
      </c>
      <c r="E2666" s="279">
        <f t="shared" si="108"/>
        <v>4</v>
      </c>
      <c r="F2666" s="281" t="str">
        <f t="shared" si="112"/>
        <v/>
      </c>
      <c r="G2666" s="282"/>
      <c r="H2666" s="280">
        <v>1.7759090909090908E-2</v>
      </c>
      <c r="I2666" s="280"/>
      <c r="J2666" s="280"/>
    </row>
    <row r="2667" spans="1:10" ht="14.4" x14ac:dyDescent="0.3">
      <c r="A2667" s="290" t="str">
        <f t="shared" si="111"/>
        <v>4/2007</v>
      </c>
      <c r="B2667" s="279" t="s">
        <v>2790</v>
      </c>
      <c r="C2667" s="294">
        <v>154</v>
      </c>
      <c r="D2667" s="279">
        <f t="shared" si="107"/>
        <v>16</v>
      </c>
      <c r="E2667" s="279">
        <f t="shared" si="108"/>
        <v>4</v>
      </c>
      <c r="F2667" s="281" t="str">
        <f t="shared" si="112"/>
        <v/>
      </c>
      <c r="G2667" s="282"/>
      <c r="H2667" s="280">
        <v>1.7080000000000001E-2</v>
      </c>
      <c r="I2667" s="280"/>
      <c r="J2667" s="280"/>
    </row>
    <row r="2668" spans="1:10" ht="14.4" x14ac:dyDescent="0.3">
      <c r="A2668" s="290" t="str">
        <f t="shared" si="111"/>
        <v>4/2007</v>
      </c>
      <c r="B2668" s="279" t="s">
        <v>2791</v>
      </c>
      <c r="C2668" s="294">
        <v>155</v>
      </c>
      <c r="D2668" s="279">
        <f t="shared" si="107"/>
        <v>17</v>
      </c>
      <c r="E2668" s="279">
        <f t="shared" si="108"/>
        <v>4</v>
      </c>
      <c r="F2668" s="281" t="str">
        <f t="shared" si="112"/>
        <v/>
      </c>
      <c r="G2668" s="282"/>
      <c r="H2668" s="280">
        <v>1.7415789473684211E-2</v>
      </c>
      <c r="I2668" s="280"/>
      <c r="J2668" s="280"/>
    </row>
    <row r="2669" spans="1:10" ht="14.4" x14ac:dyDescent="0.3">
      <c r="A2669" s="290" t="str">
        <f t="shared" si="111"/>
        <v>4/2007</v>
      </c>
      <c r="B2669" s="279" t="s">
        <v>2792</v>
      </c>
      <c r="C2669" s="294">
        <v>153</v>
      </c>
      <c r="D2669" s="279">
        <f t="shared" si="107"/>
        <v>18</v>
      </c>
      <c r="E2669" s="279">
        <f t="shared" si="108"/>
        <v>4</v>
      </c>
      <c r="F2669" s="281" t="str">
        <f t="shared" si="112"/>
        <v/>
      </c>
      <c r="G2669" s="282"/>
      <c r="H2669" s="280">
        <v>1.7273913043478261E-2</v>
      </c>
      <c r="I2669" s="280"/>
      <c r="J2669" s="280"/>
    </row>
    <row r="2670" spans="1:10" ht="14.4" x14ac:dyDescent="0.3">
      <c r="A2670" s="290" t="str">
        <f t="shared" si="111"/>
        <v>4/2007</v>
      </c>
      <c r="B2670" s="279" t="s">
        <v>2793</v>
      </c>
      <c r="C2670" s="294">
        <v>148</v>
      </c>
      <c r="D2670" s="279">
        <f t="shared" si="107"/>
        <v>19</v>
      </c>
      <c r="E2670" s="279">
        <f t="shared" si="108"/>
        <v>4</v>
      </c>
      <c r="F2670" s="281" t="str">
        <f t="shared" si="112"/>
        <v/>
      </c>
      <c r="G2670" s="282"/>
      <c r="H2670" s="280">
        <v>1.72E-2</v>
      </c>
      <c r="I2670" s="280"/>
      <c r="J2670" s="280"/>
    </row>
    <row r="2671" spans="1:10" ht="14.4" x14ac:dyDescent="0.3">
      <c r="A2671" s="290" t="str">
        <f t="shared" si="111"/>
        <v>4/2007</v>
      </c>
      <c r="B2671" s="279" t="s">
        <v>2794</v>
      </c>
      <c r="C2671" s="294">
        <v>146</v>
      </c>
      <c r="D2671" s="279">
        <f t="shared" si="107"/>
        <v>20</v>
      </c>
      <c r="E2671" s="279">
        <f t="shared" si="108"/>
        <v>4</v>
      </c>
      <c r="F2671" s="281" t="str">
        <f t="shared" si="112"/>
        <v/>
      </c>
      <c r="G2671" s="282"/>
      <c r="H2671" s="280">
        <v>1.6847619047619049E-2</v>
      </c>
      <c r="I2671" s="280"/>
      <c r="J2671" s="280"/>
    </row>
    <row r="2672" spans="1:10" ht="14.4" x14ac:dyDescent="0.3">
      <c r="A2672" s="290" t="str">
        <f t="shared" si="111"/>
        <v>4/2007</v>
      </c>
      <c r="B2672" s="279" t="s">
        <v>2795</v>
      </c>
      <c r="C2672" s="294"/>
      <c r="D2672" s="279">
        <f t="shared" si="107"/>
        <v>21</v>
      </c>
      <c r="E2672" s="279">
        <f t="shared" si="108"/>
        <v>4</v>
      </c>
      <c r="F2672" s="281" t="str">
        <f t="shared" si="112"/>
        <v/>
      </c>
      <c r="G2672" s="282"/>
      <c r="H2672" s="280">
        <v>1.714285714285714E-2</v>
      </c>
      <c r="I2672" s="280"/>
      <c r="J2672" s="280"/>
    </row>
    <row r="2673" spans="1:10" ht="14.4" x14ac:dyDescent="0.3">
      <c r="A2673" s="290" t="str">
        <f t="shared" si="111"/>
        <v>4/2007</v>
      </c>
      <c r="B2673" s="279" t="s">
        <v>2796</v>
      </c>
      <c r="C2673" s="294"/>
      <c r="D2673" s="279">
        <f t="shared" si="107"/>
        <v>22</v>
      </c>
      <c r="E2673" s="279">
        <f t="shared" si="108"/>
        <v>4</v>
      </c>
      <c r="F2673" s="281" t="str">
        <f t="shared" si="112"/>
        <v/>
      </c>
      <c r="G2673" s="282"/>
      <c r="H2673" s="280">
        <v>1.6265000000000002E-2</v>
      </c>
      <c r="I2673" s="280"/>
      <c r="J2673" s="280"/>
    </row>
    <row r="2674" spans="1:10" ht="14.4" x14ac:dyDescent="0.3">
      <c r="A2674" s="290" t="str">
        <f t="shared" si="111"/>
        <v>4/2007</v>
      </c>
      <c r="B2674" s="279" t="s">
        <v>2797</v>
      </c>
      <c r="C2674" s="294">
        <v>148</v>
      </c>
      <c r="D2674" s="279">
        <f t="shared" si="107"/>
        <v>23</v>
      </c>
      <c r="E2674" s="279">
        <f t="shared" si="108"/>
        <v>4</v>
      </c>
      <c r="F2674" s="281" t="str">
        <f t="shared" si="112"/>
        <v/>
      </c>
      <c r="G2674" s="282"/>
      <c r="H2674" s="280">
        <v>1.9800000000000002E-2</v>
      </c>
      <c r="I2674" s="280"/>
      <c r="J2674" s="280"/>
    </row>
    <row r="2675" spans="1:10" ht="14.4" x14ac:dyDescent="0.3">
      <c r="A2675" s="290" t="str">
        <f t="shared" si="111"/>
        <v>4/2007</v>
      </c>
      <c r="B2675" s="279" t="s">
        <v>2798</v>
      </c>
      <c r="C2675" s="294">
        <v>149</v>
      </c>
      <c r="D2675" s="279">
        <f t="shared" si="107"/>
        <v>24</v>
      </c>
      <c r="E2675" s="279">
        <f t="shared" si="108"/>
        <v>4</v>
      </c>
      <c r="F2675" s="281" t="str">
        <f t="shared" si="112"/>
        <v/>
      </c>
      <c r="G2675" s="282"/>
      <c r="H2675" s="280">
        <v>2.4066666666666667E-2</v>
      </c>
      <c r="I2675" s="280"/>
      <c r="J2675" s="280"/>
    </row>
    <row r="2676" spans="1:10" ht="14.4" x14ac:dyDescent="0.3">
      <c r="A2676" s="290" t="str">
        <f t="shared" si="111"/>
        <v>4/2007</v>
      </c>
      <c r="B2676" s="279" t="s">
        <v>2799</v>
      </c>
      <c r="C2676" s="294">
        <v>148</v>
      </c>
      <c r="D2676" s="279">
        <f t="shared" si="107"/>
        <v>25</v>
      </c>
      <c r="E2676" s="279">
        <f t="shared" si="108"/>
        <v>4</v>
      </c>
      <c r="F2676" s="281" t="str">
        <f t="shared" si="112"/>
        <v/>
      </c>
      <c r="G2676" s="282"/>
      <c r="H2676" s="280">
        <v>2.366E-2</v>
      </c>
      <c r="I2676" s="280"/>
      <c r="J2676" s="280"/>
    </row>
    <row r="2677" spans="1:10" ht="14.4" x14ac:dyDescent="0.3">
      <c r="A2677" s="290" t="str">
        <f t="shared" si="111"/>
        <v>4/2007</v>
      </c>
      <c r="B2677" s="279" t="s">
        <v>2800</v>
      </c>
      <c r="C2677" s="294">
        <v>148</v>
      </c>
      <c r="D2677" s="279">
        <f t="shared" si="107"/>
        <v>26</v>
      </c>
      <c r="E2677" s="279">
        <f t="shared" si="108"/>
        <v>4</v>
      </c>
      <c r="F2677" s="281" t="str">
        <f t="shared" si="112"/>
        <v/>
      </c>
      <c r="G2677" s="282"/>
      <c r="H2677" s="280">
        <v>2.2734999999999998E-2</v>
      </c>
      <c r="I2677" s="280"/>
      <c r="J2677" s="280"/>
    </row>
    <row r="2678" spans="1:10" ht="14.4" x14ac:dyDescent="0.3">
      <c r="A2678" s="290" t="str">
        <f t="shared" si="111"/>
        <v>4/2007</v>
      </c>
      <c r="B2678" s="279" t="s">
        <v>2801</v>
      </c>
      <c r="C2678" s="294">
        <v>148</v>
      </c>
      <c r="D2678" s="279">
        <f t="shared" si="107"/>
        <v>27</v>
      </c>
      <c r="E2678" s="279">
        <f t="shared" si="108"/>
        <v>4</v>
      </c>
      <c r="F2678" s="281" t="str">
        <f t="shared" si="112"/>
        <v/>
      </c>
      <c r="G2678" s="282"/>
      <c r="H2678" s="280">
        <v>2.1609090909090908E-2</v>
      </c>
      <c r="I2678" s="280"/>
      <c r="J2678" s="280"/>
    </row>
    <row r="2679" spans="1:10" ht="14.4" x14ac:dyDescent="0.3">
      <c r="A2679" s="290" t="str">
        <f t="shared" si="111"/>
        <v>4/2007</v>
      </c>
      <c r="B2679" s="279" t="s">
        <v>2802</v>
      </c>
      <c r="C2679" s="294"/>
      <c r="D2679" s="279">
        <f t="shared" si="107"/>
        <v>28</v>
      </c>
      <c r="E2679" s="279">
        <f t="shared" si="108"/>
        <v>4</v>
      </c>
      <c r="F2679" s="281" t="str">
        <f t="shared" si="112"/>
        <v/>
      </c>
      <c r="G2679" s="282"/>
      <c r="H2679" s="280">
        <v>2.2004545454545454E-2</v>
      </c>
      <c r="I2679" s="280"/>
      <c r="J2679" s="280"/>
    </row>
    <row r="2680" spans="1:10" ht="14.4" x14ac:dyDescent="0.3">
      <c r="A2680" s="290" t="str">
        <f t="shared" si="111"/>
        <v>4/2007</v>
      </c>
      <c r="B2680" s="279" t="s">
        <v>2803</v>
      </c>
      <c r="C2680" s="294"/>
      <c r="D2680" s="279">
        <f t="shared" si="107"/>
        <v>29</v>
      </c>
      <c r="E2680" s="279">
        <f t="shared" si="108"/>
        <v>4</v>
      </c>
      <c r="F2680" s="281" t="str">
        <f t="shared" si="112"/>
        <v/>
      </c>
      <c r="G2680" s="282"/>
      <c r="H2680" s="280">
        <v>2.0221052631578949E-2</v>
      </c>
      <c r="I2680" s="280"/>
      <c r="J2680" s="280"/>
    </row>
    <row r="2681" spans="1:10" ht="14.4" x14ac:dyDescent="0.3">
      <c r="A2681" s="290" t="str">
        <f t="shared" si="111"/>
        <v>4/2007</v>
      </c>
      <c r="B2681" s="279" t="s">
        <v>2804</v>
      </c>
      <c r="C2681" s="294">
        <v>156</v>
      </c>
      <c r="D2681" s="279">
        <f t="shared" si="107"/>
        <v>30</v>
      </c>
      <c r="E2681" s="279">
        <f t="shared" si="108"/>
        <v>4</v>
      </c>
      <c r="F2681" s="281">
        <f t="shared" si="112"/>
        <v>1.5599999999999999E-2</v>
      </c>
      <c r="G2681" s="282"/>
      <c r="H2681" s="280"/>
      <c r="I2681" s="280"/>
      <c r="J2681" s="280"/>
    </row>
    <row r="2682" spans="1:10" ht="14.4" x14ac:dyDescent="0.3">
      <c r="A2682" s="290" t="str">
        <f t="shared" si="111"/>
        <v>5/2007</v>
      </c>
      <c r="B2682" s="279" t="s">
        <v>2805</v>
      </c>
      <c r="C2682" s="294">
        <v>152</v>
      </c>
      <c r="D2682" s="279">
        <f t="shared" si="107"/>
        <v>1</v>
      </c>
      <c r="E2682" s="279">
        <f t="shared" si="108"/>
        <v>5</v>
      </c>
      <c r="F2682" s="281" t="str">
        <f t="shared" si="112"/>
        <v/>
      </c>
      <c r="G2682" s="282"/>
      <c r="H2682" s="280">
        <v>1.83E-2</v>
      </c>
      <c r="I2682" s="280"/>
      <c r="J2682" s="280"/>
    </row>
    <row r="2683" spans="1:10" ht="14.4" x14ac:dyDescent="0.3">
      <c r="A2683" s="290" t="str">
        <f t="shared" si="111"/>
        <v>5/2007</v>
      </c>
      <c r="B2683" s="279" t="s">
        <v>2806</v>
      </c>
      <c r="C2683" s="294">
        <v>153</v>
      </c>
      <c r="D2683" s="279">
        <f t="shared" si="107"/>
        <v>2</v>
      </c>
      <c r="E2683" s="279">
        <f t="shared" si="108"/>
        <v>5</v>
      </c>
      <c r="F2683" s="281" t="str">
        <f t="shared" si="112"/>
        <v/>
      </c>
      <c r="G2683" s="282"/>
      <c r="H2683" s="280">
        <v>2.1113636363636362E-2</v>
      </c>
      <c r="I2683" s="280"/>
      <c r="J2683" s="280"/>
    </row>
    <row r="2684" spans="1:10" ht="14.4" x14ac:dyDescent="0.3">
      <c r="A2684" s="290" t="str">
        <f t="shared" si="111"/>
        <v>5/2007</v>
      </c>
      <c r="B2684" s="279" t="s">
        <v>2807</v>
      </c>
      <c r="C2684" s="294">
        <v>152</v>
      </c>
      <c r="D2684" s="279">
        <f t="shared" si="107"/>
        <v>3</v>
      </c>
      <c r="E2684" s="279">
        <f t="shared" si="108"/>
        <v>5</v>
      </c>
      <c r="F2684" s="281" t="str">
        <f t="shared" si="112"/>
        <v/>
      </c>
      <c r="G2684" s="282"/>
      <c r="H2684" s="280">
        <v>2.1785714285714287E-2</v>
      </c>
      <c r="I2684" s="280"/>
      <c r="J2684" s="280"/>
    </row>
    <row r="2685" spans="1:10" ht="14.4" x14ac:dyDescent="0.3">
      <c r="A2685" s="290" t="str">
        <f t="shared" si="111"/>
        <v>5/2007</v>
      </c>
      <c r="B2685" s="279" t="s">
        <v>2808</v>
      </c>
      <c r="C2685" s="294">
        <v>157</v>
      </c>
      <c r="D2685" s="279">
        <f t="shared" si="107"/>
        <v>4</v>
      </c>
      <c r="E2685" s="279">
        <f t="shared" si="108"/>
        <v>5</v>
      </c>
      <c r="F2685" s="281" t="str">
        <f t="shared" si="112"/>
        <v/>
      </c>
      <c r="G2685" s="282"/>
      <c r="H2685" s="280">
        <v>2.0209523809523809E-2</v>
      </c>
      <c r="I2685" s="280"/>
      <c r="J2685" s="280"/>
    </row>
    <row r="2686" spans="1:10" ht="14.4" x14ac:dyDescent="0.3">
      <c r="A2686" s="290" t="str">
        <f t="shared" si="111"/>
        <v>5/2007</v>
      </c>
      <c r="B2686" s="279" t="s">
        <v>2809</v>
      </c>
      <c r="C2686" s="294"/>
      <c r="D2686" s="279">
        <f t="shared" si="107"/>
        <v>5</v>
      </c>
      <c r="E2686" s="279">
        <f t="shared" si="108"/>
        <v>5</v>
      </c>
      <c r="F2686" s="281" t="str">
        <f t="shared" si="112"/>
        <v/>
      </c>
      <c r="G2686" s="282"/>
      <c r="H2686" s="280">
        <v>1.7091304347826089E-2</v>
      </c>
      <c r="I2686" s="280"/>
      <c r="J2686" s="280"/>
    </row>
    <row r="2687" spans="1:10" ht="14.4" x14ac:dyDescent="0.3">
      <c r="A2687" s="290" t="str">
        <f t="shared" si="111"/>
        <v>5/2007</v>
      </c>
      <c r="B2687" s="279" t="s">
        <v>2810</v>
      </c>
      <c r="C2687" s="294"/>
      <c r="D2687" s="279">
        <f t="shared" si="107"/>
        <v>6</v>
      </c>
      <c r="E2687" s="279">
        <f t="shared" si="108"/>
        <v>5</v>
      </c>
      <c r="F2687" s="281" t="str">
        <f t="shared" si="112"/>
        <v/>
      </c>
      <c r="G2687" s="282"/>
      <c r="H2687" s="280">
        <v>1.6250000000000001E-2</v>
      </c>
      <c r="I2687" s="280"/>
      <c r="J2687" s="280"/>
    </row>
    <row r="2688" spans="1:10" ht="14.4" x14ac:dyDescent="0.3">
      <c r="A2688" s="290" t="str">
        <f t="shared" si="111"/>
        <v>5/2007</v>
      </c>
      <c r="B2688" s="279" t="s">
        <v>2811</v>
      </c>
      <c r="C2688" s="294">
        <v>156</v>
      </c>
      <c r="D2688" s="279">
        <f t="shared" si="107"/>
        <v>7</v>
      </c>
      <c r="E2688" s="279">
        <f t="shared" si="108"/>
        <v>5</v>
      </c>
      <c r="F2688" s="281" t="str">
        <f t="shared" si="112"/>
        <v/>
      </c>
      <c r="G2688" s="282"/>
      <c r="H2688" s="280">
        <v>1.4933333333333335E-2</v>
      </c>
      <c r="I2688" s="280"/>
      <c r="J2688" s="280"/>
    </row>
    <row r="2689" spans="1:10" ht="14.4" x14ac:dyDescent="0.3">
      <c r="A2689" s="290" t="str">
        <f t="shared" si="111"/>
        <v>5/2007</v>
      </c>
      <c r="B2689" s="279" t="s">
        <v>2812</v>
      </c>
      <c r="C2689" s="294">
        <v>155</v>
      </c>
      <c r="D2689" s="279">
        <f t="shared" si="107"/>
        <v>8</v>
      </c>
      <c r="E2689" s="279">
        <f t="shared" si="108"/>
        <v>5</v>
      </c>
      <c r="F2689" s="281" t="str">
        <f t="shared" si="112"/>
        <v/>
      </c>
      <c r="G2689" s="282"/>
      <c r="H2689" s="280">
        <v>1.5505263157894737E-2</v>
      </c>
      <c r="I2689" s="280"/>
      <c r="J2689" s="280"/>
    </row>
    <row r="2690" spans="1:10" ht="14.4" x14ac:dyDescent="0.3">
      <c r="A2690" s="290" t="str">
        <f t="shared" si="111"/>
        <v>5/2007</v>
      </c>
      <c r="B2690" s="279" t="s">
        <v>2813</v>
      </c>
      <c r="C2690" s="294">
        <v>152</v>
      </c>
      <c r="D2690" s="279">
        <f t="shared" si="107"/>
        <v>9</v>
      </c>
      <c r="E2690" s="279">
        <f t="shared" si="108"/>
        <v>5</v>
      </c>
      <c r="F2690" s="281" t="str">
        <f t="shared" si="112"/>
        <v/>
      </c>
      <c r="G2690" s="282"/>
      <c r="H2690" s="280">
        <v>1.4783333333333334E-2</v>
      </c>
      <c r="I2690" s="280"/>
      <c r="J2690" s="280"/>
    </row>
    <row r="2691" spans="1:10" ht="14.4" x14ac:dyDescent="0.3">
      <c r="A2691" s="290" t="str">
        <f t="shared" si="111"/>
        <v>5/2007</v>
      </c>
      <c r="B2691" s="279" t="s">
        <v>2814</v>
      </c>
      <c r="C2691" s="294">
        <v>154</v>
      </c>
      <c r="D2691" s="279">
        <f t="shared" si="107"/>
        <v>10</v>
      </c>
      <c r="E2691" s="279">
        <f t="shared" si="108"/>
        <v>5</v>
      </c>
      <c r="F2691" s="281" t="str">
        <f t="shared" si="112"/>
        <v/>
      </c>
      <c r="G2691" s="282"/>
      <c r="H2691" s="280">
        <v>1.4623809523809523E-2</v>
      </c>
      <c r="I2691" s="280"/>
      <c r="J2691" s="280"/>
    </row>
    <row r="2692" spans="1:10" ht="14.4" x14ac:dyDescent="0.3">
      <c r="A2692" s="290" t="str">
        <f t="shared" si="111"/>
        <v>5/2007</v>
      </c>
      <c r="B2692" s="279" t="s">
        <v>2815</v>
      </c>
      <c r="C2692" s="294">
        <v>152</v>
      </c>
      <c r="D2692" s="279">
        <f t="shared" si="107"/>
        <v>11</v>
      </c>
      <c r="E2692" s="279">
        <f t="shared" si="108"/>
        <v>5</v>
      </c>
      <c r="F2692" s="281" t="str">
        <f t="shared" si="112"/>
        <v/>
      </c>
      <c r="G2692" s="282"/>
      <c r="H2692" s="280">
        <v>1.62875E-2</v>
      </c>
      <c r="I2692" s="280"/>
      <c r="J2692" s="280"/>
    </row>
    <row r="2693" spans="1:10" ht="14.4" x14ac:dyDescent="0.3">
      <c r="A2693" s="290" t="str">
        <f t="shared" si="111"/>
        <v>5/2007</v>
      </c>
      <c r="B2693" s="279" t="s">
        <v>2816</v>
      </c>
      <c r="C2693" s="294"/>
      <c r="D2693" s="279">
        <f t="shared" si="107"/>
        <v>12</v>
      </c>
      <c r="E2693" s="279">
        <f t="shared" si="108"/>
        <v>5</v>
      </c>
      <c r="F2693" s="281" t="str">
        <f t="shared" si="112"/>
        <v/>
      </c>
      <c r="G2693" s="282"/>
      <c r="H2693" s="280">
        <v>1.7995000000000001E-2</v>
      </c>
      <c r="I2693" s="280"/>
      <c r="J2693" s="280"/>
    </row>
    <row r="2694" spans="1:10" ht="14.4" x14ac:dyDescent="0.3">
      <c r="A2694" s="290" t="str">
        <f t="shared" ref="A2694:A2757" si="113">CONCATENATE(MONTH(B2694),"/",YEAR(B2694))</f>
        <v>5/2007</v>
      </c>
      <c r="B2694" s="279" t="s">
        <v>2817</v>
      </c>
      <c r="C2694" s="294"/>
      <c r="D2694" s="279">
        <f t="shared" si="107"/>
        <v>13</v>
      </c>
      <c r="E2694" s="279">
        <f t="shared" si="108"/>
        <v>5</v>
      </c>
      <c r="F2694" s="281" t="str">
        <f t="shared" si="112"/>
        <v/>
      </c>
      <c r="G2694" s="282"/>
      <c r="H2694" s="280">
        <v>1.7705882352941175E-2</v>
      </c>
      <c r="I2694" s="280"/>
      <c r="J2694" s="280"/>
    </row>
    <row r="2695" spans="1:10" ht="14.4" x14ac:dyDescent="0.3">
      <c r="A2695" s="290" t="str">
        <f t="shared" si="113"/>
        <v>5/2007</v>
      </c>
      <c r="B2695" s="279" t="s">
        <v>2818</v>
      </c>
      <c r="C2695" s="294">
        <v>152</v>
      </c>
      <c r="D2695" s="279">
        <f t="shared" si="107"/>
        <v>14</v>
      </c>
      <c r="E2695" s="279">
        <f t="shared" si="108"/>
        <v>5</v>
      </c>
      <c r="F2695" s="281" t="str">
        <f t="shared" si="112"/>
        <v/>
      </c>
      <c r="G2695" s="282"/>
      <c r="H2695" s="280">
        <v>1.7631818181818183E-2</v>
      </c>
      <c r="I2695" s="280"/>
      <c r="J2695" s="280"/>
    </row>
    <row r="2696" spans="1:10" ht="14.4" x14ac:dyDescent="0.3">
      <c r="A2696" s="290" t="str">
        <f t="shared" si="113"/>
        <v>5/2007</v>
      </c>
      <c r="B2696" s="279" t="s">
        <v>2819</v>
      </c>
      <c r="C2696" s="294">
        <v>150</v>
      </c>
      <c r="D2696" s="279">
        <f t="shared" si="107"/>
        <v>15</v>
      </c>
      <c r="E2696" s="279">
        <f t="shared" si="108"/>
        <v>5</v>
      </c>
      <c r="F2696" s="281" t="str">
        <f t="shared" si="112"/>
        <v/>
      </c>
      <c r="G2696" s="282"/>
      <c r="H2696" s="280">
        <v>2.2865E-2</v>
      </c>
      <c r="I2696" s="280"/>
      <c r="J2696" s="280"/>
    </row>
    <row r="2697" spans="1:10" ht="14.4" x14ac:dyDescent="0.3">
      <c r="A2697" s="290" t="str">
        <f t="shared" si="113"/>
        <v>5/2007</v>
      </c>
      <c r="B2697" s="279" t="s">
        <v>2820</v>
      </c>
      <c r="C2697" s="294">
        <v>148</v>
      </c>
      <c r="D2697" s="279">
        <f t="shared" si="107"/>
        <v>16</v>
      </c>
      <c r="E2697" s="279">
        <f t="shared" si="108"/>
        <v>5</v>
      </c>
      <c r="F2697" s="281" t="str">
        <f t="shared" si="112"/>
        <v/>
      </c>
      <c r="G2697" s="282"/>
      <c r="H2697" s="280">
        <v>2.264090909090909E-2</v>
      </c>
      <c r="I2697" s="280"/>
      <c r="J2697" s="280"/>
    </row>
    <row r="2698" spans="1:10" ht="14.4" x14ac:dyDescent="0.3">
      <c r="A2698" s="290" t="str">
        <f t="shared" si="113"/>
        <v>5/2007</v>
      </c>
      <c r="B2698" s="279" t="s">
        <v>2821</v>
      </c>
      <c r="C2698" s="294">
        <v>145</v>
      </c>
      <c r="D2698" s="279">
        <f t="shared" si="107"/>
        <v>17</v>
      </c>
      <c r="E2698" s="279">
        <f t="shared" si="108"/>
        <v>5</v>
      </c>
      <c r="F2698" s="281" t="str">
        <f t="shared" si="112"/>
        <v/>
      </c>
      <c r="G2698" s="282"/>
      <c r="H2698" s="280">
        <v>2.375909090909091E-2</v>
      </c>
      <c r="I2698" s="280"/>
      <c r="J2698" s="280"/>
    </row>
    <row r="2699" spans="1:10" ht="14.4" x14ac:dyDescent="0.3">
      <c r="A2699" s="290" t="str">
        <f t="shared" si="113"/>
        <v>5/2007</v>
      </c>
      <c r="B2699" s="279" t="s">
        <v>2822</v>
      </c>
      <c r="C2699" s="294">
        <v>141</v>
      </c>
      <c r="D2699" s="279">
        <f t="shared" si="107"/>
        <v>18</v>
      </c>
      <c r="E2699" s="279">
        <f t="shared" si="108"/>
        <v>5</v>
      </c>
      <c r="F2699" s="281" t="str">
        <f t="shared" si="112"/>
        <v/>
      </c>
      <c r="G2699" s="282"/>
      <c r="H2699" s="280">
        <v>2.2769999999999999E-2</v>
      </c>
      <c r="I2699" s="280"/>
      <c r="J2699" s="280"/>
    </row>
    <row r="2700" spans="1:10" ht="14.4" x14ac:dyDescent="0.3">
      <c r="A2700" s="290" t="str">
        <f t="shared" si="113"/>
        <v>5/2007</v>
      </c>
      <c r="B2700" s="279" t="s">
        <v>2823</v>
      </c>
      <c r="C2700" s="294"/>
      <c r="D2700" s="279">
        <f t="shared" si="107"/>
        <v>19</v>
      </c>
      <c r="E2700" s="279">
        <f t="shared" si="108"/>
        <v>5</v>
      </c>
      <c r="F2700" s="281" t="str">
        <f t="shared" si="112"/>
        <v/>
      </c>
      <c r="G2700" s="282"/>
      <c r="H2700" s="280">
        <v>2.1918181818181819E-2</v>
      </c>
      <c r="I2700" s="280"/>
      <c r="J2700" s="280"/>
    </row>
    <row r="2701" spans="1:10" ht="14.4" x14ac:dyDescent="0.3">
      <c r="A2701" s="290" t="str">
        <f t="shared" si="113"/>
        <v>5/2007</v>
      </c>
      <c r="B2701" s="279" t="s">
        <v>2824</v>
      </c>
      <c r="C2701" s="294"/>
      <c r="D2701" s="279">
        <f t="shared" si="107"/>
        <v>20</v>
      </c>
      <c r="E2701" s="279">
        <f t="shared" si="108"/>
        <v>5</v>
      </c>
      <c r="F2701" s="281" t="str">
        <f t="shared" ref="F2701:F2764" si="114">IF(D2701=(D2702-1),"",IF(AND(C2701="",C2700="",C2699=""),C2698/10000,(IF(AND(C2701="",C2700=""),C2699/10000,IF(C2701="",C2700/10000,C2701/10000)))))</f>
        <v/>
      </c>
      <c r="G2701" s="282"/>
      <c r="H2701" s="280">
        <v>2.3441176470588236E-2</v>
      </c>
      <c r="I2701" s="280"/>
      <c r="J2701" s="280"/>
    </row>
    <row r="2702" spans="1:10" ht="14.4" x14ac:dyDescent="0.3">
      <c r="A2702" s="290" t="str">
        <f t="shared" si="113"/>
        <v>5/2007</v>
      </c>
      <c r="B2702" s="279" t="s">
        <v>2825</v>
      </c>
      <c r="C2702" s="294">
        <v>143</v>
      </c>
      <c r="D2702" s="279">
        <f t="shared" si="107"/>
        <v>21</v>
      </c>
      <c r="E2702" s="279">
        <f t="shared" si="108"/>
        <v>5</v>
      </c>
      <c r="F2702" s="281" t="str">
        <f t="shared" si="114"/>
        <v/>
      </c>
      <c r="G2702" s="282"/>
      <c r="H2702" s="280">
        <v>2.3819999999999997E-2</v>
      </c>
      <c r="I2702" s="280"/>
      <c r="J2702" s="280"/>
    </row>
    <row r="2703" spans="1:10" ht="14.4" x14ac:dyDescent="0.3">
      <c r="A2703" s="290" t="str">
        <f t="shared" si="113"/>
        <v>5/2007</v>
      </c>
      <c r="B2703" s="279" t="s">
        <v>2826</v>
      </c>
      <c r="C2703" s="294">
        <v>139</v>
      </c>
      <c r="D2703" s="279">
        <f t="shared" si="107"/>
        <v>22</v>
      </c>
      <c r="E2703" s="279">
        <f t="shared" si="108"/>
        <v>5</v>
      </c>
      <c r="F2703" s="281" t="str">
        <f t="shared" si="114"/>
        <v/>
      </c>
      <c r="G2703" s="282"/>
      <c r="H2703" s="280">
        <v>2.5185714285714287E-2</v>
      </c>
      <c r="I2703" s="280"/>
      <c r="J2703" s="280"/>
    </row>
    <row r="2704" spans="1:10" ht="14.4" x14ac:dyDescent="0.3">
      <c r="A2704" s="290" t="str">
        <f t="shared" si="113"/>
        <v>5/2007</v>
      </c>
      <c r="B2704" s="279" t="s">
        <v>2827</v>
      </c>
      <c r="C2704" s="294">
        <v>139</v>
      </c>
      <c r="D2704" s="279">
        <f t="shared" si="107"/>
        <v>23</v>
      </c>
      <c r="E2704" s="279">
        <f t="shared" si="108"/>
        <v>5</v>
      </c>
      <c r="F2704" s="281" t="str">
        <f t="shared" si="114"/>
        <v/>
      </c>
      <c r="G2704" s="282"/>
      <c r="H2704" s="280">
        <v>2.5405555555555553E-2</v>
      </c>
      <c r="I2704" s="280"/>
      <c r="J2704" s="280"/>
    </row>
    <row r="2705" spans="1:10" ht="14.4" x14ac:dyDescent="0.3">
      <c r="A2705" s="290" t="str">
        <f t="shared" si="113"/>
        <v>5/2007</v>
      </c>
      <c r="B2705" s="279" t="s">
        <v>2828</v>
      </c>
      <c r="C2705" s="294">
        <v>143</v>
      </c>
      <c r="D2705" s="279">
        <f t="shared" si="107"/>
        <v>24</v>
      </c>
      <c r="E2705" s="279">
        <f t="shared" si="108"/>
        <v>5</v>
      </c>
      <c r="F2705" s="281" t="str">
        <f t="shared" si="114"/>
        <v/>
      </c>
      <c r="G2705" s="282"/>
      <c r="H2705" s="280">
        <v>2.3409523809523811E-2</v>
      </c>
      <c r="I2705" s="280"/>
      <c r="J2705" s="280"/>
    </row>
    <row r="2706" spans="1:10" ht="14.4" x14ac:dyDescent="0.3">
      <c r="A2706" s="290" t="str">
        <f t="shared" si="113"/>
        <v>5/2007</v>
      </c>
      <c r="B2706" s="279" t="s">
        <v>2829</v>
      </c>
      <c r="C2706" s="294">
        <v>140</v>
      </c>
      <c r="D2706" s="279">
        <f t="shared" si="107"/>
        <v>25</v>
      </c>
      <c r="E2706" s="279">
        <f t="shared" si="108"/>
        <v>5</v>
      </c>
      <c r="F2706" s="281" t="str">
        <f t="shared" si="114"/>
        <v/>
      </c>
      <c r="G2706" s="282"/>
      <c r="H2706" s="280">
        <v>2.1947619047619049E-2</v>
      </c>
      <c r="I2706" s="280"/>
      <c r="J2706" s="280"/>
    </row>
    <row r="2707" spans="1:10" ht="14.4" x14ac:dyDescent="0.3">
      <c r="A2707" s="290" t="str">
        <f t="shared" si="113"/>
        <v>5/2007</v>
      </c>
      <c r="B2707" s="279" t="s">
        <v>2830</v>
      </c>
      <c r="C2707" s="294"/>
      <c r="D2707" s="279">
        <f t="shared" si="107"/>
        <v>26</v>
      </c>
      <c r="E2707" s="279">
        <f t="shared" si="108"/>
        <v>5</v>
      </c>
      <c r="F2707" s="281" t="str">
        <f t="shared" si="114"/>
        <v/>
      </c>
      <c r="G2707" s="282"/>
      <c r="H2707" s="280">
        <v>2.0904761904761905E-2</v>
      </c>
      <c r="I2707" s="280"/>
      <c r="J2707" s="280"/>
    </row>
    <row r="2708" spans="1:10" ht="14.4" x14ac:dyDescent="0.3">
      <c r="A2708" s="290" t="str">
        <f t="shared" si="113"/>
        <v>5/2007</v>
      </c>
      <c r="B2708" s="279" t="s">
        <v>2831</v>
      </c>
      <c r="C2708" s="294"/>
      <c r="D2708" s="279">
        <f t="shared" si="107"/>
        <v>27</v>
      </c>
      <c r="E2708" s="279">
        <f t="shared" si="108"/>
        <v>5</v>
      </c>
      <c r="F2708" s="281" t="str">
        <f t="shared" si="114"/>
        <v/>
      </c>
      <c r="G2708" s="282"/>
      <c r="H2708" s="280">
        <v>2.0604761904761904E-2</v>
      </c>
      <c r="I2708" s="280"/>
      <c r="J2708" s="280"/>
    </row>
    <row r="2709" spans="1:10" ht="14.4" x14ac:dyDescent="0.3">
      <c r="A2709" s="290" t="str">
        <f t="shared" si="113"/>
        <v>5/2007</v>
      </c>
      <c r="B2709" s="279" t="s">
        <v>2832</v>
      </c>
      <c r="C2709" s="294"/>
      <c r="D2709" s="279">
        <f t="shared" si="107"/>
        <v>28</v>
      </c>
      <c r="E2709" s="279">
        <f t="shared" si="108"/>
        <v>5</v>
      </c>
      <c r="F2709" s="281" t="str">
        <f t="shared" si="114"/>
        <v/>
      </c>
      <c r="G2709" s="282"/>
      <c r="H2709" s="280">
        <v>2.0981818181818181E-2</v>
      </c>
      <c r="I2709" s="280"/>
      <c r="J2709" s="280"/>
    </row>
    <row r="2710" spans="1:10" ht="14.4" x14ac:dyDescent="0.3">
      <c r="A2710" s="290" t="str">
        <f t="shared" si="113"/>
        <v>5/2007</v>
      </c>
      <c r="B2710" s="279" t="s">
        <v>2833</v>
      </c>
      <c r="C2710" s="294">
        <v>142</v>
      </c>
      <c r="D2710" s="279">
        <f t="shared" si="107"/>
        <v>29</v>
      </c>
      <c r="E2710" s="279">
        <f t="shared" si="108"/>
        <v>5</v>
      </c>
      <c r="F2710" s="281" t="str">
        <f t="shared" si="114"/>
        <v/>
      </c>
      <c r="G2710" s="282"/>
      <c r="H2710" s="280">
        <v>2.1961904761904762E-2</v>
      </c>
      <c r="I2710" s="280"/>
      <c r="J2710" s="280"/>
    </row>
    <row r="2711" spans="1:10" ht="14.4" x14ac:dyDescent="0.3">
      <c r="A2711" s="290" t="str">
        <f t="shared" si="113"/>
        <v>5/2007</v>
      </c>
      <c r="B2711" s="279" t="s">
        <v>2834</v>
      </c>
      <c r="C2711" s="294">
        <v>146</v>
      </c>
      <c r="D2711" s="279">
        <f t="shared" si="107"/>
        <v>30</v>
      </c>
      <c r="E2711" s="279">
        <f t="shared" si="108"/>
        <v>5</v>
      </c>
      <c r="F2711" s="281" t="str">
        <f t="shared" si="114"/>
        <v/>
      </c>
      <c r="G2711" s="282"/>
      <c r="H2711" s="280">
        <v>2.1490476190476188E-2</v>
      </c>
      <c r="I2711" s="280"/>
      <c r="J2711" s="280"/>
    </row>
    <row r="2712" spans="1:10" ht="14.4" x14ac:dyDescent="0.3">
      <c r="A2712" s="290" t="str">
        <f t="shared" si="113"/>
        <v>5/2007</v>
      </c>
      <c r="B2712" s="279" t="s">
        <v>2835</v>
      </c>
      <c r="C2712" s="294">
        <v>142</v>
      </c>
      <c r="D2712" s="279">
        <f t="shared" si="107"/>
        <v>31</v>
      </c>
      <c r="E2712" s="279">
        <f t="shared" si="108"/>
        <v>5</v>
      </c>
      <c r="F2712" s="281">
        <f t="shared" si="114"/>
        <v>1.4200000000000001E-2</v>
      </c>
      <c r="G2712" s="282"/>
      <c r="H2712" s="280"/>
      <c r="I2712" s="280"/>
      <c r="J2712" s="280"/>
    </row>
    <row r="2713" spans="1:10" ht="14.4" x14ac:dyDescent="0.3">
      <c r="A2713" s="290" t="str">
        <f t="shared" si="113"/>
        <v>6/2007</v>
      </c>
      <c r="B2713" s="279" t="s">
        <v>2836</v>
      </c>
      <c r="C2713" s="294">
        <v>139</v>
      </c>
      <c r="D2713" s="279">
        <f t="shared" si="107"/>
        <v>1</v>
      </c>
      <c r="E2713" s="279">
        <f t="shared" si="108"/>
        <v>6</v>
      </c>
      <c r="F2713" s="281" t="str">
        <f t="shared" si="114"/>
        <v/>
      </c>
      <c r="G2713" s="282"/>
      <c r="H2713" s="280">
        <v>2.4799999999999999E-2</v>
      </c>
      <c r="I2713" s="280"/>
      <c r="J2713" s="280"/>
    </row>
    <row r="2714" spans="1:10" ht="14.4" x14ac:dyDescent="0.3">
      <c r="A2714" s="290" t="str">
        <f t="shared" si="113"/>
        <v>6/2007</v>
      </c>
      <c r="B2714" s="279" t="s">
        <v>2837</v>
      </c>
      <c r="C2714" s="294"/>
      <c r="D2714" s="279">
        <f t="shared" si="107"/>
        <v>2</v>
      </c>
      <c r="E2714" s="279">
        <f t="shared" si="108"/>
        <v>6</v>
      </c>
      <c r="F2714" s="281" t="str">
        <f t="shared" si="114"/>
        <v/>
      </c>
      <c r="G2714" s="282"/>
      <c r="H2714" s="280">
        <v>2.657E-2</v>
      </c>
      <c r="I2714" s="280"/>
      <c r="J2714" s="280"/>
    </row>
    <row r="2715" spans="1:10" ht="14.4" x14ac:dyDescent="0.3">
      <c r="A2715" s="290" t="str">
        <f t="shared" si="113"/>
        <v>6/2007</v>
      </c>
      <c r="B2715" s="279" t="s">
        <v>2838</v>
      </c>
      <c r="C2715" s="294"/>
      <c r="D2715" s="279">
        <f t="shared" si="107"/>
        <v>3</v>
      </c>
      <c r="E2715" s="279">
        <f t="shared" si="108"/>
        <v>6</v>
      </c>
      <c r="F2715" s="281" t="str">
        <f t="shared" si="114"/>
        <v/>
      </c>
      <c r="G2715" s="282"/>
      <c r="H2715" s="280">
        <v>2.887E-2</v>
      </c>
      <c r="I2715" s="280"/>
      <c r="J2715" s="280"/>
    </row>
    <row r="2716" spans="1:10" ht="14.4" x14ac:dyDescent="0.3">
      <c r="A2716" s="290" t="str">
        <f t="shared" si="113"/>
        <v>6/2007</v>
      </c>
      <c r="B2716" s="279" t="s">
        <v>2839</v>
      </c>
      <c r="C2716" s="294">
        <v>144</v>
      </c>
      <c r="D2716" s="279">
        <f t="shared" si="107"/>
        <v>4</v>
      </c>
      <c r="E2716" s="279">
        <f t="shared" si="108"/>
        <v>6</v>
      </c>
      <c r="F2716" s="281" t="str">
        <f t="shared" si="114"/>
        <v/>
      </c>
      <c r="G2716" s="282"/>
      <c r="H2716" s="280">
        <v>3.0915789473684209E-2</v>
      </c>
      <c r="I2716" s="280"/>
      <c r="J2716" s="280"/>
    </row>
    <row r="2717" spans="1:10" ht="14.4" x14ac:dyDescent="0.3">
      <c r="A2717" s="290" t="str">
        <f t="shared" si="113"/>
        <v>6/2007</v>
      </c>
      <c r="B2717" s="279" t="s">
        <v>2840</v>
      </c>
      <c r="C2717" s="294">
        <v>144</v>
      </c>
      <c r="D2717" s="279">
        <f t="shared" si="107"/>
        <v>5</v>
      </c>
      <c r="E2717" s="279">
        <f t="shared" si="108"/>
        <v>6</v>
      </c>
      <c r="F2717" s="281" t="str">
        <f t="shared" si="114"/>
        <v/>
      </c>
      <c r="G2717" s="282"/>
      <c r="H2717" s="280">
        <v>3.2813636363636364E-2</v>
      </c>
      <c r="I2717" s="280"/>
      <c r="J2717" s="280"/>
    </row>
    <row r="2718" spans="1:10" ht="14.4" x14ac:dyDescent="0.3">
      <c r="A2718" s="290" t="str">
        <f t="shared" si="113"/>
        <v>6/2007</v>
      </c>
      <c r="B2718" s="279" t="s">
        <v>2841</v>
      </c>
      <c r="C2718" s="294">
        <v>146</v>
      </c>
      <c r="D2718" s="279">
        <f t="shared" si="107"/>
        <v>6</v>
      </c>
      <c r="E2718" s="279">
        <f t="shared" si="108"/>
        <v>6</v>
      </c>
      <c r="F2718" s="281" t="str">
        <f t="shared" si="114"/>
        <v/>
      </c>
      <c r="G2718" s="282"/>
      <c r="H2718" s="280">
        <v>2.9727272727272724E-2</v>
      </c>
      <c r="I2718" s="280"/>
      <c r="J2718" s="280"/>
    </row>
    <row r="2719" spans="1:10" ht="14.4" x14ac:dyDescent="0.3">
      <c r="A2719" s="290" t="str">
        <f t="shared" si="113"/>
        <v>6/2007</v>
      </c>
      <c r="B2719" s="279" t="s">
        <v>2842</v>
      </c>
      <c r="C2719" s="294">
        <v>146</v>
      </c>
      <c r="D2719" s="279">
        <f t="shared" si="107"/>
        <v>7</v>
      </c>
      <c r="E2719" s="279">
        <f t="shared" si="108"/>
        <v>6</v>
      </c>
      <c r="F2719" s="281" t="str">
        <f t="shared" si="114"/>
        <v/>
      </c>
      <c r="G2719" s="282"/>
      <c r="H2719" s="280">
        <v>2.8055E-2</v>
      </c>
      <c r="I2719" s="280"/>
      <c r="J2719" s="280"/>
    </row>
    <row r="2720" spans="1:10" ht="14.4" x14ac:dyDescent="0.3">
      <c r="A2720" s="290" t="str">
        <f t="shared" si="113"/>
        <v>6/2007</v>
      </c>
      <c r="B2720" s="279" t="s">
        <v>2843</v>
      </c>
      <c r="C2720" s="294">
        <v>146</v>
      </c>
      <c r="D2720" s="279">
        <f t="shared" si="107"/>
        <v>8</v>
      </c>
      <c r="E2720" s="279">
        <f t="shared" si="108"/>
        <v>6</v>
      </c>
      <c r="F2720" s="281" t="str">
        <f t="shared" si="114"/>
        <v/>
      </c>
      <c r="G2720" s="282"/>
      <c r="H2720" s="280">
        <v>2.918181818181818E-2</v>
      </c>
      <c r="I2720" s="280"/>
      <c r="J2720" s="280"/>
    </row>
    <row r="2721" spans="1:10" ht="14.4" x14ac:dyDescent="0.3">
      <c r="A2721" s="290" t="str">
        <f t="shared" si="113"/>
        <v>6/2007</v>
      </c>
      <c r="B2721" s="279" t="s">
        <v>2844</v>
      </c>
      <c r="C2721" s="294"/>
      <c r="D2721" s="279">
        <f t="shared" si="107"/>
        <v>9</v>
      </c>
      <c r="E2721" s="279">
        <f t="shared" si="108"/>
        <v>6</v>
      </c>
      <c r="F2721" s="281" t="str">
        <f t="shared" si="114"/>
        <v/>
      </c>
      <c r="G2721" s="282"/>
      <c r="H2721" s="280">
        <v>3.1845454545454545E-2</v>
      </c>
      <c r="I2721" s="280"/>
      <c r="J2721" s="280"/>
    </row>
    <row r="2722" spans="1:10" ht="14.4" x14ac:dyDescent="0.3">
      <c r="A2722" s="290" t="str">
        <f t="shared" si="113"/>
        <v>6/2007</v>
      </c>
      <c r="B2722" s="279" t="s">
        <v>2845</v>
      </c>
      <c r="C2722" s="294"/>
      <c r="D2722" s="279">
        <f t="shared" si="107"/>
        <v>10</v>
      </c>
      <c r="E2722" s="279">
        <f t="shared" si="108"/>
        <v>6</v>
      </c>
      <c r="F2722" s="281" t="str">
        <f t="shared" si="114"/>
        <v/>
      </c>
      <c r="G2722" s="282"/>
      <c r="H2722" s="280">
        <v>3.4004E-2</v>
      </c>
      <c r="I2722" s="280"/>
      <c r="J2722" s="280"/>
    </row>
    <row r="2723" spans="1:10" ht="14.4" x14ac:dyDescent="0.3">
      <c r="A2723" s="290" t="str">
        <f t="shared" si="113"/>
        <v>6/2007</v>
      </c>
      <c r="B2723" s="279" t="s">
        <v>2846</v>
      </c>
      <c r="C2723" s="294">
        <v>146</v>
      </c>
      <c r="D2723" s="279">
        <f t="shared" si="107"/>
        <v>11</v>
      </c>
      <c r="E2723" s="279">
        <f t="shared" si="108"/>
        <v>6</v>
      </c>
      <c r="F2723" s="281" t="str">
        <f t="shared" si="114"/>
        <v/>
      </c>
      <c r="G2723" s="282"/>
      <c r="H2723" s="280">
        <v>4.2064285714285714E-2</v>
      </c>
      <c r="I2723" s="280"/>
      <c r="J2723" s="280"/>
    </row>
    <row r="2724" spans="1:10" ht="14.4" x14ac:dyDescent="0.3">
      <c r="A2724" s="290" t="str">
        <f t="shared" si="113"/>
        <v>6/2007</v>
      </c>
      <c r="B2724" s="279" t="s">
        <v>2847</v>
      </c>
      <c r="C2724" s="294">
        <v>143</v>
      </c>
      <c r="D2724" s="279">
        <f t="shared" si="107"/>
        <v>12</v>
      </c>
      <c r="E2724" s="279">
        <f t="shared" si="108"/>
        <v>6</v>
      </c>
      <c r="F2724" s="281" t="str">
        <f t="shared" si="114"/>
        <v/>
      </c>
      <c r="G2724" s="282"/>
      <c r="H2724" s="280">
        <v>4.1428571428571426E-2</v>
      </c>
      <c r="I2724" s="280"/>
      <c r="J2724" s="280"/>
    </row>
    <row r="2725" spans="1:10" ht="14.4" x14ac:dyDescent="0.3">
      <c r="A2725" s="290" t="str">
        <f t="shared" si="113"/>
        <v>6/2007</v>
      </c>
      <c r="B2725" s="279" t="s">
        <v>2848</v>
      </c>
      <c r="C2725" s="294">
        <v>151</v>
      </c>
      <c r="D2725" s="279">
        <f t="shared" si="107"/>
        <v>13</v>
      </c>
      <c r="E2725" s="279">
        <f t="shared" si="108"/>
        <v>6</v>
      </c>
      <c r="F2725" s="281" t="str">
        <f t="shared" si="114"/>
        <v/>
      </c>
      <c r="G2725" s="282"/>
      <c r="H2725" s="280">
        <v>3.9750000000000001E-2</v>
      </c>
      <c r="I2725" s="280"/>
      <c r="J2725" s="280"/>
    </row>
    <row r="2726" spans="1:10" ht="14.4" x14ac:dyDescent="0.3">
      <c r="A2726" s="290" t="str">
        <f t="shared" si="113"/>
        <v>6/2007</v>
      </c>
      <c r="B2726" s="279" t="s">
        <v>2849</v>
      </c>
      <c r="C2726" s="294">
        <v>148</v>
      </c>
      <c r="D2726" s="279">
        <f t="shared" si="107"/>
        <v>14</v>
      </c>
      <c r="E2726" s="279">
        <f t="shared" si="108"/>
        <v>6</v>
      </c>
      <c r="F2726" s="281" t="str">
        <f t="shared" si="114"/>
        <v/>
      </c>
      <c r="G2726" s="282"/>
      <c r="H2726" s="280">
        <v>4.8430000000000001E-2</v>
      </c>
      <c r="I2726" s="280"/>
      <c r="J2726" s="280"/>
    </row>
    <row r="2727" spans="1:10" ht="14.4" x14ac:dyDescent="0.3">
      <c r="A2727" s="290" t="str">
        <f t="shared" si="113"/>
        <v>6/2007</v>
      </c>
      <c r="B2727" s="279" t="s">
        <v>2850</v>
      </c>
      <c r="C2727" s="294">
        <v>141</v>
      </c>
      <c r="D2727" s="279">
        <f t="shared" si="107"/>
        <v>15</v>
      </c>
      <c r="E2727" s="279">
        <f t="shared" si="108"/>
        <v>6</v>
      </c>
      <c r="F2727" s="281" t="str">
        <f t="shared" si="114"/>
        <v/>
      </c>
      <c r="G2727" s="282"/>
      <c r="H2727" s="280">
        <v>5.1594736842105263E-2</v>
      </c>
      <c r="I2727" s="280"/>
      <c r="J2727" s="280"/>
    </row>
    <row r="2728" spans="1:10" ht="14.4" x14ac:dyDescent="0.3">
      <c r="A2728" s="290" t="str">
        <f t="shared" si="113"/>
        <v>6/2007</v>
      </c>
      <c r="B2728" s="279" t="s">
        <v>2851</v>
      </c>
      <c r="C2728" s="294"/>
      <c r="D2728" s="279">
        <f t="shared" si="107"/>
        <v>16</v>
      </c>
      <c r="E2728" s="279">
        <f t="shared" si="108"/>
        <v>6</v>
      </c>
      <c r="F2728" s="281" t="str">
        <f t="shared" si="114"/>
        <v/>
      </c>
      <c r="G2728" s="282"/>
      <c r="H2728" s="280">
        <v>5.3052631578947365E-2</v>
      </c>
      <c r="I2728" s="280"/>
      <c r="J2728" s="280"/>
    </row>
    <row r="2729" spans="1:10" ht="14.4" x14ac:dyDescent="0.3">
      <c r="A2729" s="290" t="str">
        <f t="shared" si="113"/>
        <v>6/2007</v>
      </c>
      <c r="B2729" s="279" t="s">
        <v>2852</v>
      </c>
      <c r="C2729" s="294"/>
      <c r="D2729" s="279">
        <f t="shared" si="107"/>
        <v>17</v>
      </c>
      <c r="E2729" s="279">
        <f t="shared" si="108"/>
        <v>6</v>
      </c>
      <c r="F2729" s="281" t="str">
        <f t="shared" si="114"/>
        <v/>
      </c>
      <c r="G2729" s="282"/>
      <c r="H2729" s="280">
        <v>4.3389999999999998E-2</v>
      </c>
      <c r="I2729" s="280"/>
      <c r="J2729" s="280"/>
    </row>
    <row r="2730" spans="1:10" ht="14.4" x14ac:dyDescent="0.3">
      <c r="A2730" s="290" t="str">
        <f t="shared" si="113"/>
        <v>6/2007</v>
      </c>
      <c r="B2730" s="279" t="s">
        <v>2853</v>
      </c>
      <c r="C2730" s="294">
        <v>138</v>
      </c>
      <c r="D2730" s="279">
        <f t="shared" si="107"/>
        <v>18</v>
      </c>
      <c r="E2730" s="279">
        <f t="shared" si="108"/>
        <v>6</v>
      </c>
      <c r="F2730" s="281" t="str">
        <f t="shared" si="114"/>
        <v/>
      </c>
      <c r="G2730" s="282"/>
      <c r="H2730" s="280">
        <v>4.0304761904761906E-2</v>
      </c>
      <c r="I2730" s="280"/>
      <c r="J2730" s="280"/>
    </row>
    <row r="2731" spans="1:10" ht="14.4" x14ac:dyDescent="0.3">
      <c r="A2731" s="290" t="str">
        <f t="shared" si="113"/>
        <v>6/2007</v>
      </c>
      <c r="B2731" s="279" t="s">
        <v>2854</v>
      </c>
      <c r="C2731" s="294">
        <v>143</v>
      </c>
      <c r="D2731" s="279">
        <f t="shared" si="107"/>
        <v>19</v>
      </c>
      <c r="E2731" s="279">
        <f t="shared" si="108"/>
        <v>6</v>
      </c>
      <c r="F2731" s="281" t="str">
        <f t="shared" si="114"/>
        <v/>
      </c>
      <c r="G2731" s="282"/>
      <c r="H2731" s="280">
        <v>3.8890909090909094E-2</v>
      </c>
      <c r="I2731" s="280"/>
      <c r="J2731" s="280"/>
    </row>
    <row r="2732" spans="1:10" ht="14.4" x14ac:dyDescent="0.3">
      <c r="A2732" s="290" t="str">
        <f t="shared" si="113"/>
        <v>6/2007</v>
      </c>
      <c r="B2732" s="279" t="s">
        <v>2855</v>
      </c>
      <c r="C2732" s="294">
        <v>142</v>
      </c>
      <c r="D2732" s="279">
        <f t="shared" si="107"/>
        <v>20</v>
      </c>
      <c r="E2732" s="279">
        <f t="shared" si="108"/>
        <v>6</v>
      </c>
      <c r="F2732" s="281" t="str">
        <f t="shared" si="114"/>
        <v/>
      </c>
      <c r="G2732" s="282"/>
      <c r="H2732" s="280">
        <v>3.8289473684210526E-2</v>
      </c>
      <c r="I2732" s="280"/>
      <c r="J2732" s="280"/>
    </row>
    <row r="2733" spans="1:10" ht="14.4" x14ac:dyDescent="0.3">
      <c r="A2733" s="290" t="str">
        <f t="shared" si="113"/>
        <v>6/2007</v>
      </c>
      <c r="B2733" s="279" t="s">
        <v>2856</v>
      </c>
      <c r="C2733" s="294">
        <v>145</v>
      </c>
      <c r="D2733" s="279">
        <f t="shared" si="107"/>
        <v>21</v>
      </c>
      <c r="E2733" s="279">
        <f t="shared" si="108"/>
        <v>6</v>
      </c>
      <c r="F2733" s="281" t="str">
        <f t="shared" si="114"/>
        <v/>
      </c>
      <c r="G2733" s="282"/>
      <c r="H2733" s="280">
        <v>3.3985000000000001E-2</v>
      </c>
      <c r="I2733" s="280"/>
      <c r="J2733" s="280"/>
    </row>
    <row r="2734" spans="1:10" ht="14.4" x14ac:dyDescent="0.3">
      <c r="A2734" s="290" t="str">
        <f t="shared" si="113"/>
        <v>6/2007</v>
      </c>
      <c r="B2734" s="279" t="s">
        <v>2857</v>
      </c>
      <c r="C2734" s="294">
        <v>147</v>
      </c>
      <c r="D2734" s="279">
        <f t="shared" si="107"/>
        <v>22</v>
      </c>
      <c r="E2734" s="279">
        <f t="shared" si="108"/>
        <v>6</v>
      </c>
      <c r="F2734" s="281" t="str">
        <f t="shared" si="114"/>
        <v/>
      </c>
      <c r="G2734" s="282"/>
      <c r="H2734" s="280">
        <v>3.096521739130435E-2</v>
      </c>
      <c r="I2734" s="280"/>
      <c r="J2734" s="280"/>
    </row>
    <row r="2735" spans="1:10" ht="14.4" x14ac:dyDescent="0.3">
      <c r="A2735" s="290" t="str">
        <f t="shared" si="113"/>
        <v>6/2007</v>
      </c>
      <c r="B2735" s="279" t="s">
        <v>2858</v>
      </c>
      <c r="C2735" s="294"/>
      <c r="D2735" s="279">
        <f t="shared" si="107"/>
        <v>23</v>
      </c>
      <c r="E2735" s="279">
        <f t="shared" si="108"/>
        <v>6</v>
      </c>
      <c r="F2735" s="281" t="str">
        <f t="shared" si="114"/>
        <v/>
      </c>
      <c r="G2735" s="282"/>
      <c r="H2735" s="280">
        <v>3.1809523809523808E-2</v>
      </c>
      <c r="I2735" s="280"/>
      <c r="J2735" s="280"/>
    </row>
    <row r="2736" spans="1:10" ht="14.4" x14ac:dyDescent="0.3">
      <c r="A2736" s="290" t="str">
        <f t="shared" si="113"/>
        <v>6/2007</v>
      </c>
      <c r="B2736" s="279" t="s">
        <v>2859</v>
      </c>
      <c r="C2736" s="294"/>
      <c r="D2736" s="279">
        <f t="shared" si="107"/>
        <v>24</v>
      </c>
      <c r="E2736" s="279">
        <f t="shared" si="108"/>
        <v>6</v>
      </c>
      <c r="F2736" s="281" t="str">
        <f t="shared" si="114"/>
        <v/>
      </c>
      <c r="G2736" s="282"/>
      <c r="H2736" s="280">
        <v>3.1252380952380955E-2</v>
      </c>
      <c r="I2736" s="280"/>
      <c r="J2736" s="280"/>
    </row>
    <row r="2737" spans="1:10" ht="14.4" x14ac:dyDescent="0.3">
      <c r="A2737" s="290" t="str">
        <f t="shared" si="113"/>
        <v>6/2007</v>
      </c>
      <c r="B2737" s="279" t="s">
        <v>2860</v>
      </c>
      <c r="C2737" s="294">
        <v>154</v>
      </c>
      <c r="D2737" s="279">
        <f t="shared" si="107"/>
        <v>25</v>
      </c>
      <c r="E2737" s="279">
        <f t="shared" si="108"/>
        <v>6</v>
      </c>
      <c r="F2737" s="281" t="str">
        <f t="shared" si="114"/>
        <v/>
      </c>
      <c r="G2737" s="282"/>
      <c r="H2737" s="280">
        <v>3.3019047619047621E-2</v>
      </c>
      <c r="I2737" s="280"/>
      <c r="J2737" s="280"/>
    </row>
    <row r="2738" spans="1:10" ht="14.4" x14ac:dyDescent="0.3">
      <c r="A2738" s="290" t="str">
        <f t="shared" si="113"/>
        <v>6/2007</v>
      </c>
      <c r="B2738" s="279" t="s">
        <v>2861</v>
      </c>
      <c r="C2738" s="294">
        <v>157</v>
      </c>
      <c r="D2738" s="279">
        <f t="shared" si="107"/>
        <v>26</v>
      </c>
      <c r="E2738" s="279">
        <f t="shared" si="108"/>
        <v>6</v>
      </c>
      <c r="F2738" s="281" t="str">
        <f t="shared" si="114"/>
        <v/>
      </c>
      <c r="G2738" s="282"/>
      <c r="H2738" s="280">
        <v>3.3068181818181816E-2</v>
      </c>
      <c r="I2738" s="280"/>
      <c r="J2738" s="280"/>
    </row>
    <row r="2739" spans="1:10" ht="14.4" x14ac:dyDescent="0.3">
      <c r="A2739" s="290" t="str">
        <f t="shared" si="113"/>
        <v>6/2007</v>
      </c>
      <c r="B2739" s="279" t="s">
        <v>2862</v>
      </c>
      <c r="C2739" s="294">
        <v>158</v>
      </c>
      <c r="D2739" s="279">
        <f t="shared" si="107"/>
        <v>27</v>
      </c>
      <c r="E2739" s="279">
        <f t="shared" si="108"/>
        <v>6</v>
      </c>
      <c r="F2739" s="281" t="str">
        <f t="shared" si="114"/>
        <v/>
      </c>
      <c r="G2739" s="282"/>
      <c r="H2739" s="280">
        <v>2.981818181818182E-2</v>
      </c>
      <c r="I2739" s="280"/>
      <c r="J2739" s="280"/>
    </row>
    <row r="2740" spans="1:10" ht="14.4" x14ac:dyDescent="0.3">
      <c r="A2740" s="290" t="str">
        <f t="shared" si="113"/>
        <v>6/2007</v>
      </c>
      <c r="B2740" s="279" t="s">
        <v>2863</v>
      </c>
      <c r="C2740" s="294">
        <v>151</v>
      </c>
      <c r="D2740" s="279">
        <f t="shared" si="107"/>
        <v>28</v>
      </c>
      <c r="E2740" s="279">
        <f t="shared" si="108"/>
        <v>6</v>
      </c>
      <c r="F2740" s="281" t="str">
        <f t="shared" si="114"/>
        <v/>
      </c>
      <c r="G2740" s="282"/>
      <c r="H2740" s="280">
        <v>2.7795E-2</v>
      </c>
      <c r="I2740" s="280"/>
      <c r="J2740" s="280"/>
    </row>
    <row r="2741" spans="1:10" ht="14.4" x14ac:dyDescent="0.3">
      <c r="A2741" s="290" t="str">
        <f t="shared" si="113"/>
        <v>6/2007</v>
      </c>
      <c r="B2741" s="279" t="s">
        <v>2864</v>
      </c>
      <c r="C2741" s="294">
        <v>160</v>
      </c>
      <c r="D2741" s="279">
        <f t="shared" si="107"/>
        <v>29</v>
      </c>
      <c r="E2741" s="279">
        <f t="shared" si="108"/>
        <v>6</v>
      </c>
      <c r="F2741" s="281" t="str">
        <f t="shared" si="114"/>
        <v/>
      </c>
      <c r="G2741" s="282"/>
      <c r="H2741" s="280">
        <v>2.7808695652173913E-2</v>
      </c>
      <c r="I2741" s="280"/>
      <c r="J2741" s="280"/>
    </row>
    <row r="2742" spans="1:10" ht="14.4" x14ac:dyDescent="0.3">
      <c r="A2742" s="290" t="str">
        <f t="shared" si="113"/>
        <v>6/2007</v>
      </c>
      <c r="B2742" s="279" t="s">
        <v>2865</v>
      </c>
      <c r="C2742" s="294"/>
      <c r="D2742" s="279">
        <f t="shared" si="107"/>
        <v>30</v>
      </c>
      <c r="E2742" s="279">
        <f t="shared" si="108"/>
        <v>6</v>
      </c>
      <c r="F2742" s="281">
        <f t="shared" si="114"/>
        <v>1.6E-2</v>
      </c>
      <c r="G2742" s="282"/>
      <c r="H2742" s="280"/>
      <c r="I2742" s="280"/>
      <c r="J2742" s="280"/>
    </row>
    <row r="2743" spans="1:10" ht="14.4" x14ac:dyDescent="0.3">
      <c r="A2743" s="290" t="str">
        <f t="shared" si="113"/>
        <v>7/2007</v>
      </c>
      <c r="B2743" s="279" t="s">
        <v>2866</v>
      </c>
      <c r="C2743" s="294"/>
      <c r="D2743" s="279">
        <f t="shared" si="107"/>
        <v>1</v>
      </c>
      <c r="E2743" s="279">
        <f t="shared" si="108"/>
        <v>7</v>
      </c>
      <c r="F2743" s="281" t="str">
        <f t="shared" si="114"/>
        <v/>
      </c>
      <c r="G2743" s="282"/>
      <c r="H2743" s="280">
        <v>2.6982608695652176E-2</v>
      </c>
      <c r="I2743" s="280"/>
      <c r="J2743" s="280"/>
    </row>
    <row r="2744" spans="1:10" ht="14.4" x14ac:dyDescent="0.3">
      <c r="A2744" s="290" t="str">
        <f t="shared" si="113"/>
        <v>7/2007</v>
      </c>
      <c r="B2744" s="279" t="s">
        <v>2867</v>
      </c>
      <c r="C2744" s="294">
        <v>157</v>
      </c>
      <c r="D2744" s="279">
        <f t="shared" si="107"/>
        <v>2</v>
      </c>
      <c r="E2744" s="279">
        <f t="shared" si="108"/>
        <v>7</v>
      </c>
      <c r="F2744" s="281" t="str">
        <f t="shared" si="114"/>
        <v/>
      </c>
      <c r="G2744" s="282"/>
      <c r="H2744" s="280">
        <v>2.8895454545454544E-2</v>
      </c>
      <c r="I2744" s="280"/>
      <c r="J2744" s="280"/>
    </row>
    <row r="2745" spans="1:10" ht="14.4" x14ac:dyDescent="0.3">
      <c r="A2745" s="290" t="str">
        <f t="shared" si="113"/>
        <v>7/2007</v>
      </c>
      <c r="B2745" s="279" t="s">
        <v>2868</v>
      </c>
      <c r="C2745" s="294">
        <v>157</v>
      </c>
      <c r="D2745" s="279">
        <f t="shared" si="107"/>
        <v>3</v>
      </c>
      <c r="E2745" s="279">
        <f t="shared" si="108"/>
        <v>7</v>
      </c>
      <c r="F2745" s="281" t="str">
        <f t="shared" si="114"/>
        <v/>
      </c>
      <c r="G2745" s="282"/>
      <c r="H2745" s="280">
        <v>2.7639999999999998E-2</v>
      </c>
      <c r="I2745" s="280"/>
      <c r="J2745" s="280"/>
    </row>
    <row r="2746" spans="1:10" ht="14.4" x14ac:dyDescent="0.3">
      <c r="A2746" s="290" t="str">
        <f t="shared" si="113"/>
        <v>7/2007</v>
      </c>
      <c r="B2746" s="279" t="s">
        <v>2869</v>
      </c>
      <c r="C2746" s="294"/>
      <c r="D2746" s="279">
        <f t="shared" si="107"/>
        <v>4</v>
      </c>
      <c r="E2746" s="279">
        <f t="shared" si="108"/>
        <v>7</v>
      </c>
      <c r="F2746" s="281" t="str">
        <f t="shared" si="114"/>
        <v/>
      </c>
      <c r="G2746" s="282"/>
      <c r="H2746" s="280">
        <v>2.7165217391304348E-2</v>
      </c>
      <c r="I2746" s="280"/>
      <c r="J2746" s="280"/>
    </row>
    <row r="2747" spans="1:10" ht="14.4" x14ac:dyDescent="0.3">
      <c r="A2747" s="290" t="str">
        <f t="shared" si="113"/>
        <v>7/2007</v>
      </c>
      <c r="B2747" s="279" t="s">
        <v>2870</v>
      </c>
      <c r="C2747" s="294">
        <v>153</v>
      </c>
      <c r="D2747" s="279">
        <f t="shared" si="107"/>
        <v>5</v>
      </c>
      <c r="E2747" s="279">
        <f t="shared" si="108"/>
        <v>7</v>
      </c>
      <c r="F2747" s="281" t="str">
        <f t="shared" si="114"/>
        <v/>
      </c>
      <c r="G2747" s="282"/>
      <c r="H2747" s="280">
        <v>2.5790476190476194E-2</v>
      </c>
      <c r="I2747" s="280"/>
      <c r="J2747" s="280"/>
    </row>
    <row r="2748" spans="1:10" ht="14.4" x14ac:dyDescent="0.3">
      <c r="A2748" s="290" t="str">
        <f t="shared" si="113"/>
        <v>7/2007</v>
      </c>
      <c r="B2748" s="279" t="s">
        <v>2871</v>
      </c>
      <c r="C2748" s="294">
        <v>147</v>
      </c>
      <c r="D2748" s="279">
        <f t="shared" si="107"/>
        <v>6</v>
      </c>
      <c r="E2748" s="279">
        <f t="shared" si="108"/>
        <v>7</v>
      </c>
      <c r="F2748" s="281" t="str">
        <f t="shared" si="114"/>
        <v/>
      </c>
      <c r="G2748" s="282"/>
      <c r="H2748" s="280">
        <v>2.4086363636363638E-2</v>
      </c>
      <c r="I2748" s="280"/>
      <c r="J2748" s="280"/>
    </row>
    <row r="2749" spans="1:10" ht="14.4" x14ac:dyDescent="0.3">
      <c r="A2749" s="290" t="str">
        <f t="shared" si="113"/>
        <v>7/2007</v>
      </c>
      <c r="B2749" s="279" t="s">
        <v>2872</v>
      </c>
      <c r="C2749" s="294"/>
      <c r="D2749" s="279">
        <f t="shared" si="107"/>
        <v>7</v>
      </c>
      <c r="E2749" s="279">
        <f t="shared" si="108"/>
        <v>7</v>
      </c>
      <c r="F2749" s="281" t="str">
        <f t="shared" si="114"/>
        <v/>
      </c>
      <c r="G2749" s="282"/>
      <c r="H2749" s="280">
        <v>2.4795454545454548E-2</v>
      </c>
      <c r="I2749" s="280"/>
      <c r="J2749" s="280"/>
    </row>
    <row r="2750" spans="1:10" ht="14.4" x14ac:dyDescent="0.3">
      <c r="A2750" s="290" t="str">
        <f t="shared" si="113"/>
        <v>7/2007</v>
      </c>
      <c r="B2750" s="279" t="s">
        <v>2873</v>
      </c>
      <c r="C2750" s="294"/>
      <c r="D2750" s="279">
        <f t="shared" si="107"/>
        <v>8</v>
      </c>
      <c r="E2750" s="279">
        <f t="shared" si="108"/>
        <v>7</v>
      </c>
      <c r="F2750" s="281" t="str">
        <f t="shared" si="114"/>
        <v/>
      </c>
      <c r="G2750" s="282"/>
      <c r="H2750" s="280">
        <v>2.3895E-2</v>
      </c>
      <c r="I2750" s="280"/>
      <c r="J2750" s="280"/>
    </row>
    <row r="2751" spans="1:10" ht="14.4" x14ac:dyDescent="0.3">
      <c r="A2751" s="290" t="str">
        <f t="shared" si="113"/>
        <v>7/2007</v>
      </c>
      <c r="B2751" s="279" t="s">
        <v>2874</v>
      </c>
      <c r="C2751" s="294">
        <v>148</v>
      </c>
      <c r="D2751" s="279">
        <f t="shared" si="107"/>
        <v>9</v>
      </c>
      <c r="E2751" s="279">
        <f t="shared" si="108"/>
        <v>7</v>
      </c>
      <c r="F2751" s="281" t="str">
        <f t="shared" si="114"/>
        <v/>
      </c>
      <c r="G2751" s="282"/>
      <c r="H2751" s="280">
        <v>2.2595454545454547E-2</v>
      </c>
      <c r="I2751" s="280"/>
      <c r="J2751" s="280"/>
    </row>
    <row r="2752" spans="1:10" ht="14.4" x14ac:dyDescent="0.3">
      <c r="A2752" s="290" t="str">
        <f t="shared" si="113"/>
        <v>7/2007</v>
      </c>
      <c r="B2752" s="279" t="s">
        <v>2875</v>
      </c>
      <c r="C2752" s="294">
        <v>158</v>
      </c>
      <c r="D2752" s="279">
        <f t="shared" si="107"/>
        <v>10</v>
      </c>
      <c r="E2752" s="279">
        <f t="shared" si="108"/>
        <v>7</v>
      </c>
      <c r="F2752" s="281" t="str">
        <f t="shared" si="114"/>
        <v/>
      </c>
      <c r="G2752" s="282"/>
      <c r="H2752" s="280">
        <v>2.3710526315789474E-2</v>
      </c>
      <c r="I2752" s="280"/>
      <c r="J2752" s="280"/>
    </row>
    <row r="2753" spans="1:10" ht="14.4" x14ac:dyDescent="0.3">
      <c r="A2753" s="290" t="str">
        <f t="shared" si="113"/>
        <v>7/2007</v>
      </c>
      <c r="B2753" s="279" t="s">
        <v>2876</v>
      </c>
      <c r="C2753" s="294">
        <v>154</v>
      </c>
      <c r="D2753" s="279">
        <f t="shared" si="107"/>
        <v>11</v>
      </c>
      <c r="E2753" s="279">
        <f t="shared" si="108"/>
        <v>7</v>
      </c>
      <c r="F2753" s="281" t="str">
        <f t="shared" si="114"/>
        <v/>
      </c>
      <c r="G2753" s="282"/>
      <c r="H2753" s="280">
        <v>2.4395238095238095E-2</v>
      </c>
      <c r="I2753" s="280"/>
      <c r="J2753" s="280"/>
    </row>
    <row r="2754" spans="1:10" ht="14.4" x14ac:dyDescent="0.3">
      <c r="A2754" s="290" t="str">
        <f t="shared" si="113"/>
        <v>7/2007</v>
      </c>
      <c r="B2754" s="279" t="s">
        <v>2877</v>
      </c>
      <c r="C2754" s="294">
        <v>151</v>
      </c>
      <c r="D2754" s="279">
        <f t="shared" si="107"/>
        <v>12</v>
      </c>
      <c r="E2754" s="279">
        <f t="shared" si="108"/>
        <v>7</v>
      </c>
      <c r="F2754" s="281" t="str">
        <f t="shared" si="114"/>
        <v/>
      </c>
      <c r="G2754" s="282"/>
      <c r="H2754" s="280">
        <v>2.4523809523809524E-2</v>
      </c>
      <c r="I2754" s="280"/>
      <c r="J2754" s="280"/>
    </row>
    <row r="2755" spans="1:10" ht="14.4" x14ac:dyDescent="0.3">
      <c r="A2755" s="290" t="str">
        <f t="shared" si="113"/>
        <v>7/2007</v>
      </c>
      <c r="B2755" s="279" t="s">
        <v>2878</v>
      </c>
      <c r="C2755" s="294">
        <v>154</v>
      </c>
      <c r="D2755" s="279">
        <f t="shared" si="107"/>
        <v>13</v>
      </c>
      <c r="E2755" s="279">
        <f t="shared" si="108"/>
        <v>7</v>
      </c>
      <c r="F2755" s="281" t="str">
        <f t="shared" si="114"/>
        <v/>
      </c>
      <c r="G2755" s="282"/>
      <c r="H2755" s="280">
        <v>2.6726086956521736E-2</v>
      </c>
      <c r="I2755" s="280"/>
      <c r="J2755" s="280"/>
    </row>
    <row r="2756" spans="1:10" ht="14.4" x14ac:dyDescent="0.3">
      <c r="A2756" s="290" t="str">
        <f t="shared" si="113"/>
        <v>7/2007</v>
      </c>
      <c r="B2756" s="279" t="s">
        <v>2879</v>
      </c>
      <c r="C2756" s="294"/>
      <c r="D2756" s="279">
        <f t="shared" si="107"/>
        <v>14</v>
      </c>
      <c r="E2756" s="279">
        <f t="shared" si="108"/>
        <v>7</v>
      </c>
      <c r="F2756" s="281" t="str">
        <f t="shared" si="114"/>
        <v/>
      </c>
      <c r="G2756" s="282"/>
      <c r="H2756" s="280">
        <v>3.2576190476190474E-2</v>
      </c>
      <c r="I2756" s="280"/>
      <c r="J2756" s="280"/>
    </row>
    <row r="2757" spans="1:10" ht="14.4" x14ac:dyDescent="0.3">
      <c r="A2757" s="290" t="str">
        <f t="shared" si="113"/>
        <v>7/2007</v>
      </c>
      <c r="B2757" s="279" t="s">
        <v>2880</v>
      </c>
      <c r="C2757" s="294"/>
      <c r="D2757" s="279">
        <f t="shared" si="107"/>
        <v>15</v>
      </c>
      <c r="E2757" s="279">
        <f t="shared" si="108"/>
        <v>7</v>
      </c>
      <c r="F2757" s="281" t="str">
        <f t="shared" si="114"/>
        <v/>
      </c>
      <c r="G2757" s="282"/>
      <c r="H2757" s="280">
        <v>2.9363636363636363E-2</v>
      </c>
      <c r="I2757" s="280"/>
      <c r="J2757" s="280"/>
    </row>
    <row r="2758" spans="1:10" ht="14.4" x14ac:dyDescent="0.3">
      <c r="A2758" s="290" t="str">
        <f t="shared" ref="A2758:A2821" si="115">CONCATENATE(MONTH(B2758),"/",YEAR(B2758))</f>
        <v>7/2007</v>
      </c>
      <c r="B2758" s="279" t="s">
        <v>2881</v>
      </c>
      <c r="C2758" s="294">
        <v>158</v>
      </c>
      <c r="D2758" s="279">
        <f t="shared" si="107"/>
        <v>16</v>
      </c>
      <c r="E2758" s="279">
        <f t="shared" si="108"/>
        <v>7</v>
      </c>
      <c r="F2758" s="281" t="str">
        <f t="shared" si="114"/>
        <v/>
      </c>
      <c r="G2758" s="282"/>
      <c r="H2758" s="280">
        <v>3.0569565217391306E-2</v>
      </c>
      <c r="I2758" s="280"/>
      <c r="J2758" s="280"/>
    </row>
    <row r="2759" spans="1:10" ht="14.4" x14ac:dyDescent="0.3">
      <c r="A2759" s="290" t="str">
        <f t="shared" si="115"/>
        <v>7/2007</v>
      </c>
      <c r="B2759" s="279" t="s">
        <v>2882</v>
      </c>
      <c r="C2759" s="294">
        <v>155</v>
      </c>
      <c r="D2759" s="279">
        <f t="shared" si="107"/>
        <v>17</v>
      </c>
      <c r="E2759" s="279">
        <f t="shared" si="108"/>
        <v>7</v>
      </c>
      <c r="F2759" s="281" t="str">
        <f t="shared" si="114"/>
        <v/>
      </c>
      <c r="G2759" s="282"/>
      <c r="H2759" s="280">
        <v>3.2070000000000001E-2</v>
      </c>
      <c r="I2759" s="280"/>
      <c r="J2759" s="280"/>
    </row>
    <row r="2760" spans="1:10" ht="14.4" x14ac:dyDescent="0.3">
      <c r="A2760" s="290" t="str">
        <f t="shared" si="115"/>
        <v>7/2007</v>
      </c>
      <c r="B2760" s="279" t="s">
        <v>2883</v>
      </c>
      <c r="C2760" s="294">
        <v>162</v>
      </c>
      <c r="D2760" s="279">
        <f t="shared" si="107"/>
        <v>18</v>
      </c>
      <c r="E2760" s="279">
        <f t="shared" si="108"/>
        <v>7</v>
      </c>
      <c r="F2760" s="281" t="str">
        <f t="shared" si="114"/>
        <v/>
      </c>
      <c r="G2760" s="282"/>
      <c r="H2760" s="280">
        <v>2.6734782608695652E-2</v>
      </c>
      <c r="I2760" s="280"/>
      <c r="J2760" s="280"/>
    </row>
    <row r="2761" spans="1:10" ht="14.4" x14ac:dyDescent="0.3">
      <c r="A2761" s="290" t="str">
        <f t="shared" si="115"/>
        <v>7/2007</v>
      </c>
      <c r="B2761" s="279" t="s">
        <v>2884</v>
      </c>
      <c r="C2761" s="294">
        <v>160</v>
      </c>
      <c r="D2761" s="279">
        <f t="shared" si="107"/>
        <v>19</v>
      </c>
      <c r="E2761" s="279">
        <f t="shared" si="108"/>
        <v>7</v>
      </c>
      <c r="F2761" s="281" t="str">
        <f t="shared" si="114"/>
        <v/>
      </c>
      <c r="G2761" s="282"/>
      <c r="H2761" s="280">
        <v>2.6268181818181819E-2</v>
      </c>
      <c r="I2761" s="280"/>
      <c r="J2761" s="280"/>
    </row>
    <row r="2762" spans="1:10" ht="14.4" x14ac:dyDescent="0.3">
      <c r="A2762" s="290" t="str">
        <f t="shared" si="115"/>
        <v>7/2007</v>
      </c>
      <c r="B2762" s="279" t="s">
        <v>2885</v>
      </c>
      <c r="C2762" s="294">
        <v>167</v>
      </c>
      <c r="D2762" s="279">
        <f t="shared" si="107"/>
        <v>20</v>
      </c>
      <c r="E2762" s="279">
        <f t="shared" si="108"/>
        <v>7</v>
      </c>
      <c r="F2762" s="281" t="str">
        <f t="shared" si="114"/>
        <v/>
      </c>
      <c r="G2762" s="282"/>
      <c r="H2762" s="280">
        <v>2.6994999999999998E-2</v>
      </c>
      <c r="I2762" s="280"/>
      <c r="J2762" s="280"/>
    </row>
    <row r="2763" spans="1:10" ht="14.4" x14ac:dyDescent="0.3">
      <c r="A2763" s="290" t="str">
        <f t="shared" si="115"/>
        <v>7/2007</v>
      </c>
      <c r="B2763" s="279" t="s">
        <v>2886</v>
      </c>
      <c r="C2763" s="294"/>
      <c r="D2763" s="279">
        <f t="shared" si="107"/>
        <v>21</v>
      </c>
      <c r="E2763" s="279">
        <f t="shared" si="108"/>
        <v>7</v>
      </c>
      <c r="F2763" s="281" t="str">
        <f t="shared" si="114"/>
        <v/>
      </c>
      <c r="G2763" s="282"/>
      <c r="H2763" s="280">
        <v>2.521818181818182E-2</v>
      </c>
      <c r="I2763" s="280"/>
      <c r="J2763" s="280"/>
    </row>
    <row r="2764" spans="1:10" ht="14.4" x14ac:dyDescent="0.3">
      <c r="A2764" s="290" t="str">
        <f t="shared" si="115"/>
        <v>7/2007</v>
      </c>
      <c r="B2764" s="279" t="s">
        <v>2887</v>
      </c>
      <c r="C2764" s="294"/>
      <c r="D2764" s="279">
        <f t="shared" si="107"/>
        <v>22</v>
      </c>
      <c r="E2764" s="279">
        <f t="shared" si="108"/>
        <v>7</v>
      </c>
      <c r="F2764" s="281" t="str">
        <f t="shared" si="114"/>
        <v/>
      </c>
      <c r="G2764" s="282"/>
      <c r="H2764" s="280">
        <v>2.4045E-2</v>
      </c>
      <c r="I2764" s="280"/>
      <c r="J2764" s="280"/>
    </row>
    <row r="2765" spans="1:10" ht="14.4" x14ac:dyDescent="0.3">
      <c r="A2765" s="290" t="str">
        <f t="shared" si="115"/>
        <v>7/2007</v>
      </c>
      <c r="B2765" s="279" t="s">
        <v>2888</v>
      </c>
      <c r="C2765" s="294">
        <v>169</v>
      </c>
      <c r="D2765" s="279">
        <f t="shared" si="107"/>
        <v>23</v>
      </c>
      <c r="E2765" s="279">
        <f t="shared" si="108"/>
        <v>7</v>
      </c>
      <c r="F2765" s="281" t="str">
        <f t="shared" ref="F2765:F2828" si="116">IF(D2765=(D2766-1),"",IF(AND(C2765="",C2764="",C2763=""),C2762/10000,(IF(AND(C2765="",C2764=""),C2763/10000,IF(C2765="",C2764/10000,C2765/10000)))))</f>
        <v/>
      </c>
      <c r="G2765" s="282"/>
      <c r="H2765" s="280">
        <v>2.4714285714285713E-2</v>
      </c>
      <c r="I2765" s="280"/>
      <c r="J2765" s="280"/>
    </row>
    <row r="2766" spans="1:10" ht="14.4" x14ac:dyDescent="0.3">
      <c r="A2766" s="290" t="str">
        <f t="shared" si="115"/>
        <v>7/2007</v>
      </c>
      <c r="B2766" s="279" t="s">
        <v>2889</v>
      </c>
      <c r="C2766" s="294">
        <v>176</v>
      </c>
      <c r="D2766" s="279">
        <f t="shared" si="107"/>
        <v>24</v>
      </c>
      <c r="E2766" s="279">
        <f t="shared" si="108"/>
        <v>7</v>
      </c>
      <c r="F2766" s="281" t="str">
        <f t="shared" si="116"/>
        <v/>
      </c>
      <c r="G2766" s="282"/>
      <c r="H2766" s="280">
        <v>2.5081818181818181E-2</v>
      </c>
      <c r="I2766" s="280"/>
      <c r="J2766" s="280"/>
    </row>
    <row r="2767" spans="1:10" ht="14.4" x14ac:dyDescent="0.3">
      <c r="A2767" s="290" t="str">
        <f t="shared" si="115"/>
        <v>7/2007</v>
      </c>
      <c r="B2767" s="279" t="s">
        <v>2890</v>
      </c>
      <c r="C2767" s="294">
        <v>183</v>
      </c>
      <c r="D2767" s="279">
        <f t="shared" si="107"/>
        <v>25</v>
      </c>
      <c r="E2767" s="279">
        <f t="shared" si="108"/>
        <v>7</v>
      </c>
      <c r="F2767" s="281" t="str">
        <f t="shared" si="116"/>
        <v/>
      </c>
      <c r="G2767" s="282"/>
      <c r="H2767" s="280">
        <v>2.5908695652173911E-2</v>
      </c>
      <c r="I2767" s="280"/>
      <c r="J2767" s="280"/>
    </row>
    <row r="2768" spans="1:10" ht="14.4" x14ac:dyDescent="0.3">
      <c r="A2768" s="290" t="str">
        <f t="shared" si="115"/>
        <v>7/2007</v>
      </c>
      <c r="B2768" s="279" t="s">
        <v>2891</v>
      </c>
      <c r="C2768" s="294">
        <v>222</v>
      </c>
      <c r="D2768" s="279">
        <f t="shared" si="107"/>
        <v>26</v>
      </c>
      <c r="E2768" s="279">
        <f t="shared" si="108"/>
        <v>7</v>
      </c>
      <c r="F2768" s="281" t="str">
        <f t="shared" si="116"/>
        <v/>
      </c>
      <c r="G2768" s="282"/>
      <c r="H2768" s="280">
        <v>2.4830000000000001E-2</v>
      </c>
      <c r="I2768" s="280"/>
      <c r="J2768" s="280"/>
    </row>
    <row r="2769" spans="1:10" ht="14.4" x14ac:dyDescent="0.3">
      <c r="A2769" s="290" t="str">
        <f t="shared" si="115"/>
        <v>7/2007</v>
      </c>
      <c r="B2769" s="279" t="s">
        <v>2892</v>
      </c>
      <c r="C2769" s="294">
        <v>212</v>
      </c>
      <c r="D2769" s="279">
        <f t="shared" si="107"/>
        <v>27</v>
      </c>
      <c r="E2769" s="279">
        <f t="shared" si="108"/>
        <v>7</v>
      </c>
      <c r="F2769" s="281" t="str">
        <f t="shared" si="116"/>
        <v/>
      </c>
      <c r="G2769" s="282"/>
      <c r="H2769" s="280">
        <v>2.2086956521739132E-2</v>
      </c>
      <c r="I2769" s="280"/>
      <c r="J2769" s="280"/>
    </row>
    <row r="2770" spans="1:10" ht="14.4" x14ac:dyDescent="0.3">
      <c r="A2770" s="290" t="str">
        <f t="shared" si="115"/>
        <v>7/2007</v>
      </c>
      <c r="B2770" s="279" t="s">
        <v>2893</v>
      </c>
      <c r="C2770" s="294"/>
      <c r="D2770" s="279">
        <f t="shared" si="107"/>
        <v>28</v>
      </c>
      <c r="E2770" s="279">
        <f t="shared" si="108"/>
        <v>7</v>
      </c>
      <c r="F2770" s="281" t="str">
        <f t="shared" si="116"/>
        <v/>
      </c>
      <c r="G2770" s="282"/>
      <c r="H2770" s="280">
        <v>2.3990909090909091E-2</v>
      </c>
      <c r="I2770" s="280"/>
      <c r="J2770" s="280"/>
    </row>
    <row r="2771" spans="1:10" ht="14.4" x14ac:dyDescent="0.3">
      <c r="A2771" s="290" t="str">
        <f t="shared" si="115"/>
        <v>7/2007</v>
      </c>
      <c r="B2771" s="279" t="s">
        <v>2894</v>
      </c>
      <c r="C2771" s="294"/>
      <c r="D2771" s="279">
        <f t="shared" si="107"/>
        <v>29</v>
      </c>
      <c r="E2771" s="279">
        <f t="shared" si="108"/>
        <v>7</v>
      </c>
      <c r="F2771" s="281" t="str">
        <f t="shared" si="116"/>
        <v/>
      </c>
      <c r="G2771" s="282"/>
      <c r="H2771" s="280">
        <v>2.3533333333333333E-2</v>
      </c>
      <c r="I2771" s="280"/>
      <c r="J2771" s="280"/>
    </row>
    <row r="2772" spans="1:10" ht="14.4" x14ac:dyDescent="0.3">
      <c r="A2772" s="290" t="str">
        <f t="shared" si="115"/>
        <v>7/2007</v>
      </c>
      <c r="B2772" s="279" t="s">
        <v>2895</v>
      </c>
      <c r="C2772" s="294">
        <v>207</v>
      </c>
      <c r="D2772" s="279">
        <f t="shared" si="107"/>
        <v>30</v>
      </c>
      <c r="E2772" s="279">
        <f t="shared" si="108"/>
        <v>7</v>
      </c>
      <c r="F2772" s="281" t="str">
        <f t="shared" si="116"/>
        <v/>
      </c>
      <c r="G2772" s="282"/>
      <c r="H2772" s="280">
        <v>2.4352173913043479E-2</v>
      </c>
      <c r="I2772" s="280"/>
      <c r="J2772" s="280"/>
    </row>
    <row r="2773" spans="1:10" ht="14.4" x14ac:dyDescent="0.3">
      <c r="A2773" s="290" t="str">
        <f t="shared" si="115"/>
        <v>7/2007</v>
      </c>
      <c r="B2773" s="279" t="s">
        <v>2896</v>
      </c>
      <c r="C2773" s="294">
        <v>208</v>
      </c>
      <c r="D2773" s="279">
        <f t="shared" si="107"/>
        <v>31</v>
      </c>
      <c r="E2773" s="279">
        <f t="shared" si="108"/>
        <v>7</v>
      </c>
      <c r="F2773" s="281">
        <f t="shared" si="116"/>
        <v>2.0799999999999999E-2</v>
      </c>
      <c r="G2773" s="282"/>
      <c r="H2773" s="280"/>
      <c r="I2773" s="280"/>
      <c r="J2773" s="280"/>
    </row>
    <row r="2774" spans="1:10" ht="14.4" x14ac:dyDescent="0.3">
      <c r="A2774" s="290" t="str">
        <f t="shared" si="115"/>
        <v>8/2007</v>
      </c>
      <c r="B2774" s="279" t="s">
        <v>2897</v>
      </c>
      <c r="C2774" s="294">
        <v>206</v>
      </c>
      <c r="D2774" s="279">
        <f t="shared" si="107"/>
        <v>1</v>
      </c>
      <c r="E2774" s="279">
        <f t="shared" si="108"/>
        <v>8</v>
      </c>
      <c r="F2774" s="281" t="str">
        <f t="shared" si="116"/>
        <v/>
      </c>
      <c r="G2774" s="282"/>
      <c r="H2774" s="280">
        <v>2.2209523809523811E-2</v>
      </c>
      <c r="I2774" s="280"/>
      <c r="J2774" s="280"/>
    </row>
    <row r="2775" spans="1:10" ht="14.4" x14ac:dyDescent="0.3">
      <c r="A2775" s="290" t="str">
        <f t="shared" si="115"/>
        <v>8/2007</v>
      </c>
      <c r="B2775" s="279" t="s">
        <v>2898</v>
      </c>
      <c r="C2775" s="294">
        <v>201</v>
      </c>
      <c r="D2775" s="279">
        <f t="shared" si="107"/>
        <v>2</v>
      </c>
      <c r="E2775" s="279">
        <f t="shared" si="108"/>
        <v>8</v>
      </c>
      <c r="F2775" s="281" t="str">
        <f t="shared" si="116"/>
        <v/>
      </c>
      <c r="G2775" s="282"/>
      <c r="H2775" s="280"/>
      <c r="I2775" s="280"/>
      <c r="J2775" s="280"/>
    </row>
    <row r="2776" spans="1:10" ht="14.4" x14ac:dyDescent="0.3">
      <c r="A2776" s="290" t="str">
        <f t="shared" si="115"/>
        <v>8/2007</v>
      </c>
      <c r="B2776" s="279" t="s">
        <v>2899</v>
      </c>
      <c r="C2776" s="294">
        <v>201</v>
      </c>
      <c r="D2776" s="279">
        <f t="shared" si="107"/>
        <v>3</v>
      </c>
      <c r="E2776" s="279">
        <f t="shared" si="108"/>
        <v>8</v>
      </c>
      <c r="F2776" s="281" t="str">
        <f t="shared" si="116"/>
        <v/>
      </c>
      <c r="G2776" s="282"/>
      <c r="H2776" s="280"/>
      <c r="I2776" s="280"/>
      <c r="J2776" s="280"/>
    </row>
    <row r="2777" spans="1:10" ht="14.4" x14ac:dyDescent="0.3">
      <c r="A2777" s="290" t="str">
        <f t="shared" si="115"/>
        <v>8/2007</v>
      </c>
      <c r="B2777" s="279" t="s">
        <v>2900</v>
      </c>
      <c r="C2777" s="294"/>
      <c r="D2777" s="279">
        <f t="shared" si="107"/>
        <v>4</v>
      </c>
      <c r="E2777" s="279">
        <f t="shared" si="108"/>
        <v>8</v>
      </c>
      <c r="F2777" s="281" t="str">
        <f t="shared" si="116"/>
        <v/>
      </c>
      <c r="G2777" s="282"/>
      <c r="H2777" s="280"/>
      <c r="I2777" s="280"/>
      <c r="J2777" s="280"/>
    </row>
    <row r="2778" spans="1:10" ht="14.4" x14ac:dyDescent="0.3">
      <c r="A2778" s="290" t="str">
        <f t="shared" si="115"/>
        <v>8/2007</v>
      </c>
      <c r="B2778" s="279" t="s">
        <v>2901</v>
      </c>
      <c r="C2778" s="294"/>
      <c r="D2778" s="279">
        <f t="shared" si="107"/>
        <v>5</v>
      </c>
      <c r="E2778" s="279">
        <f t="shared" si="108"/>
        <v>8</v>
      </c>
      <c r="F2778" s="281" t="str">
        <f t="shared" si="116"/>
        <v/>
      </c>
      <c r="G2778" s="282"/>
      <c r="H2778" s="280"/>
      <c r="I2778" s="280"/>
      <c r="J2778" s="280"/>
    </row>
    <row r="2779" spans="1:10" ht="14.4" x14ac:dyDescent="0.3">
      <c r="A2779" s="290" t="str">
        <f t="shared" si="115"/>
        <v>8/2007</v>
      </c>
      <c r="B2779" s="279" t="s">
        <v>2902</v>
      </c>
      <c r="C2779" s="294">
        <v>200</v>
      </c>
      <c r="D2779" s="279">
        <f t="shared" si="107"/>
        <v>6</v>
      </c>
      <c r="E2779" s="279">
        <f t="shared" si="108"/>
        <v>8</v>
      </c>
      <c r="F2779" s="281" t="str">
        <f t="shared" si="116"/>
        <v/>
      </c>
      <c r="G2779" s="282"/>
      <c r="H2779" s="280"/>
      <c r="I2779" s="280"/>
      <c r="J2779" s="280"/>
    </row>
    <row r="2780" spans="1:10" ht="14.4" x14ac:dyDescent="0.3">
      <c r="A2780" s="290" t="str">
        <f t="shared" si="115"/>
        <v>8/2007</v>
      </c>
      <c r="B2780" s="279" t="s">
        <v>2903</v>
      </c>
      <c r="C2780" s="294">
        <v>194</v>
      </c>
      <c r="D2780" s="279">
        <f t="shared" si="107"/>
        <v>7</v>
      </c>
      <c r="E2780" s="279">
        <f t="shared" si="108"/>
        <v>8</v>
      </c>
      <c r="F2780" s="281" t="str">
        <f t="shared" si="116"/>
        <v/>
      </c>
      <c r="G2780" s="282"/>
      <c r="H2780" s="280"/>
      <c r="I2780" s="280"/>
      <c r="J2780" s="280"/>
    </row>
    <row r="2781" spans="1:10" ht="14.4" x14ac:dyDescent="0.3">
      <c r="A2781" s="290" t="str">
        <f t="shared" si="115"/>
        <v>8/2007</v>
      </c>
      <c r="B2781" s="279" t="s">
        <v>2904</v>
      </c>
      <c r="C2781" s="294">
        <v>175</v>
      </c>
      <c r="D2781" s="279">
        <f t="shared" si="107"/>
        <v>8</v>
      </c>
      <c r="E2781" s="279">
        <f t="shared" si="108"/>
        <v>8</v>
      </c>
      <c r="F2781" s="281" t="str">
        <f t="shared" si="116"/>
        <v/>
      </c>
      <c r="G2781" s="282"/>
      <c r="H2781" s="280"/>
      <c r="I2781" s="280"/>
      <c r="J2781" s="280"/>
    </row>
    <row r="2782" spans="1:10" ht="14.4" x14ac:dyDescent="0.3">
      <c r="A2782" s="290" t="str">
        <f t="shared" si="115"/>
        <v>8/2007</v>
      </c>
      <c r="B2782" s="279" t="s">
        <v>2905</v>
      </c>
      <c r="C2782" s="294">
        <v>184</v>
      </c>
      <c r="D2782" s="279">
        <f t="shared" si="107"/>
        <v>9</v>
      </c>
      <c r="E2782" s="279">
        <f t="shared" si="108"/>
        <v>8</v>
      </c>
      <c r="F2782" s="281" t="str">
        <f t="shared" si="116"/>
        <v/>
      </c>
      <c r="G2782" s="282"/>
      <c r="H2782" s="280"/>
      <c r="I2782" s="280"/>
      <c r="J2782" s="280"/>
    </row>
    <row r="2783" spans="1:10" ht="14.4" x14ac:dyDescent="0.3">
      <c r="A2783" s="290" t="str">
        <f t="shared" si="115"/>
        <v>8/2007</v>
      </c>
      <c r="B2783" s="279" t="s">
        <v>2906</v>
      </c>
      <c r="C2783" s="294">
        <v>190</v>
      </c>
      <c r="D2783" s="279">
        <f t="shared" si="107"/>
        <v>10</v>
      </c>
      <c r="E2783" s="279">
        <f t="shared" si="108"/>
        <v>8</v>
      </c>
      <c r="F2783" s="281" t="str">
        <f t="shared" si="116"/>
        <v/>
      </c>
      <c r="G2783" s="282"/>
      <c r="H2783" s="280"/>
      <c r="I2783" s="280"/>
      <c r="J2783" s="280"/>
    </row>
    <row r="2784" spans="1:10" ht="14.4" x14ac:dyDescent="0.3">
      <c r="A2784" s="290" t="str">
        <f t="shared" si="115"/>
        <v>8/2007</v>
      </c>
      <c r="B2784" s="279" t="s">
        <v>2907</v>
      </c>
      <c r="C2784" s="294"/>
      <c r="D2784" s="279">
        <f t="shared" si="107"/>
        <v>11</v>
      </c>
      <c r="E2784" s="279">
        <f t="shared" si="108"/>
        <v>8</v>
      </c>
      <c r="F2784" s="281" t="str">
        <f t="shared" si="116"/>
        <v/>
      </c>
      <c r="G2784" s="282"/>
      <c r="H2784" s="280"/>
      <c r="I2784" s="280"/>
      <c r="J2784" s="280"/>
    </row>
    <row r="2785" spans="1:10" ht="14.4" x14ac:dyDescent="0.3">
      <c r="A2785" s="290" t="str">
        <f t="shared" si="115"/>
        <v>8/2007</v>
      </c>
      <c r="B2785" s="279" t="s">
        <v>2908</v>
      </c>
      <c r="C2785" s="294"/>
      <c r="D2785" s="279">
        <f t="shared" si="107"/>
        <v>12</v>
      </c>
      <c r="E2785" s="279">
        <f t="shared" si="108"/>
        <v>8</v>
      </c>
      <c r="F2785" s="281" t="str">
        <f t="shared" si="116"/>
        <v/>
      </c>
      <c r="G2785" s="282"/>
      <c r="H2785" s="280"/>
      <c r="I2785" s="280"/>
      <c r="J2785" s="280"/>
    </row>
    <row r="2786" spans="1:10" ht="14.4" x14ac:dyDescent="0.3">
      <c r="A2786" s="290" t="str">
        <f t="shared" si="115"/>
        <v>8/2007</v>
      </c>
      <c r="B2786" s="279" t="s">
        <v>2909</v>
      </c>
      <c r="C2786" s="294">
        <v>189</v>
      </c>
      <c r="D2786" s="279">
        <f t="shared" si="107"/>
        <v>13</v>
      </c>
      <c r="E2786" s="279">
        <f t="shared" si="108"/>
        <v>8</v>
      </c>
      <c r="F2786" s="281" t="str">
        <f t="shared" si="116"/>
        <v/>
      </c>
      <c r="G2786" s="282"/>
      <c r="H2786" s="280"/>
      <c r="I2786" s="280"/>
      <c r="J2786" s="280"/>
    </row>
    <row r="2787" spans="1:10" ht="14.4" x14ac:dyDescent="0.3">
      <c r="A2787" s="290" t="str">
        <f t="shared" si="115"/>
        <v>8/2007</v>
      </c>
      <c r="B2787" s="279" t="s">
        <v>2910</v>
      </c>
      <c r="C2787" s="294">
        <v>197</v>
      </c>
      <c r="D2787" s="279">
        <f t="shared" si="107"/>
        <v>14</v>
      </c>
      <c r="E2787" s="279">
        <f t="shared" si="108"/>
        <v>8</v>
      </c>
      <c r="F2787" s="281" t="str">
        <f t="shared" si="116"/>
        <v/>
      </c>
      <c r="G2787" s="282"/>
      <c r="H2787" s="280"/>
      <c r="I2787" s="280"/>
      <c r="J2787" s="280"/>
    </row>
    <row r="2788" spans="1:10" ht="14.4" x14ac:dyDescent="0.3">
      <c r="A2788" s="290" t="str">
        <f t="shared" si="115"/>
        <v>8/2007</v>
      </c>
      <c r="B2788" s="279" t="s">
        <v>2911</v>
      </c>
      <c r="C2788" s="294">
        <v>200</v>
      </c>
      <c r="D2788" s="279">
        <f t="shared" si="107"/>
        <v>15</v>
      </c>
      <c r="E2788" s="279">
        <f t="shared" si="108"/>
        <v>8</v>
      </c>
      <c r="F2788" s="281" t="str">
        <f t="shared" si="116"/>
        <v/>
      </c>
      <c r="G2788" s="282"/>
      <c r="H2788" s="280"/>
      <c r="I2788" s="280"/>
      <c r="J2788" s="280"/>
    </row>
    <row r="2789" spans="1:10" ht="14.4" x14ac:dyDescent="0.3">
      <c r="A2789" s="290" t="str">
        <f t="shared" si="115"/>
        <v>8/2007</v>
      </c>
      <c r="B2789" s="279" t="s">
        <v>2912</v>
      </c>
      <c r="C2789" s="294">
        <v>229</v>
      </c>
      <c r="D2789" s="279">
        <f t="shared" si="107"/>
        <v>16</v>
      </c>
      <c r="E2789" s="279">
        <f t="shared" si="108"/>
        <v>8</v>
      </c>
      <c r="F2789" s="281" t="str">
        <f t="shared" si="116"/>
        <v/>
      </c>
      <c r="G2789" s="282"/>
      <c r="H2789" s="280"/>
      <c r="I2789" s="280"/>
      <c r="J2789" s="280"/>
    </row>
    <row r="2790" spans="1:10" ht="14.4" x14ac:dyDescent="0.3">
      <c r="A2790" s="290" t="str">
        <f t="shared" si="115"/>
        <v>8/2007</v>
      </c>
      <c r="B2790" s="279" t="s">
        <v>2913</v>
      </c>
      <c r="C2790" s="294">
        <v>208</v>
      </c>
      <c r="D2790" s="279">
        <f t="shared" si="107"/>
        <v>17</v>
      </c>
      <c r="E2790" s="279">
        <f t="shared" si="108"/>
        <v>8</v>
      </c>
      <c r="F2790" s="281" t="str">
        <f t="shared" si="116"/>
        <v/>
      </c>
      <c r="G2790" s="282"/>
      <c r="H2790" s="280"/>
      <c r="I2790" s="280"/>
      <c r="J2790" s="280"/>
    </row>
    <row r="2791" spans="1:10" ht="14.4" x14ac:dyDescent="0.3">
      <c r="A2791" s="290" t="str">
        <f t="shared" si="115"/>
        <v>8/2007</v>
      </c>
      <c r="B2791" s="279" t="s">
        <v>2914</v>
      </c>
      <c r="C2791" s="294"/>
      <c r="D2791" s="279">
        <f t="shared" si="107"/>
        <v>18</v>
      </c>
      <c r="E2791" s="279">
        <f t="shared" si="108"/>
        <v>8</v>
      </c>
      <c r="F2791" s="281" t="str">
        <f t="shared" si="116"/>
        <v/>
      </c>
      <c r="G2791" s="282"/>
      <c r="H2791" s="280"/>
      <c r="I2791" s="280"/>
      <c r="J2791" s="280"/>
    </row>
    <row r="2792" spans="1:10" ht="14.4" x14ac:dyDescent="0.3">
      <c r="A2792" s="290" t="str">
        <f t="shared" si="115"/>
        <v>8/2007</v>
      </c>
      <c r="B2792" s="279" t="s">
        <v>2915</v>
      </c>
      <c r="C2792" s="294"/>
      <c r="D2792" s="279">
        <f t="shared" si="107"/>
        <v>19</v>
      </c>
      <c r="E2792" s="279">
        <f t="shared" si="108"/>
        <v>8</v>
      </c>
      <c r="F2792" s="281" t="str">
        <f t="shared" si="116"/>
        <v/>
      </c>
      <c r="G2792" s="282"/>
      <c r="H2792" s="280"/>
      <c r="I2792" s="280"/>
      <c r="J2792" s="280"/>
    </row>
    <row r="2793" spans="1:10" ht="14.4" x14ac:dyDescent="0.3">
      <c r="A2793" s="290" t="str">
        <f t="shared" si="115"/>
        <v>8/2007</v>
      </c>
      <c r="B2793" s="279" t="s">
        <v>2916</v>
      </c>
      <c r="C2793" s="294">
        <v>216</v>
      </c>
      <c r="D2793" s="279">
        <f t="shared" si="107"/>
        <v>20</v>
      </c>
      <c r="E2793" s="279">
        <f t="shared" si="108"/>
        <v>8</v>
      </c>
      <c r="F2793" s="281" t="str">
        <f t="shared" si="116"/>
        <v/>
      </c>
      <c r="G2793" s="282"/>
      <c r="H2793" s="280"/>
      <c r="I2793" s="280"/>
      <c r="J2793" s="280"/>
    </row>
    <row r="2794" spans="1:10" ht="14.4" x14ac:dyDescent="0.3">
      <c r="A2794" s="290" t="str">
        <f t="shared" si="115"/>
        <v>8/2007</v>
      </c>
      <c r="B2794" s="279" t="s">
        <v>2917</v>
      </c>
      <c r="C2794" s="294">
        <v>217</v>
      </c>
      <c r="D2794" s="279">
        <f t="shared" si="107"/>
        <v>21</v>
      </c>
      <c r="E2794" s="279">
        <f t="shared" si="108"/>
        <v>8</v>
      </c>
      <c r="F2794" s="281" t="str">
        <f t="shared" si="116"/>
        <v/>
      </c>
      <c r="G2794" s="282"/>
      <c r="H2794" s="280"/>
      <c r="I2794" s="280"/>
      <c r="J2794" s="280"/>
    </row>
    <row r="2795" spans="1:10" ht="14.4" x14ac:dyDescent="0.3">
      <c r="A2795" s="290" t="str">
        <f t="shared" si="115"/>
        <v>8/2007</v>
      </c>
      <c r="B2795" s="279" t="s">
        <v>2918</v>
      </c>
      <c r="C2795" s="294">
        <v>210</v>
      </c>
      <c r="D2795" s="279">
        <f t="shared" si="107"/>
        <v>22</v>
      </c>
      <c r="E2795" s="279">
        <f t="shared" si="108"/>
        <v>8</v>
      </c>
      <c r="F2795" s="281" t="str">
        <f t="shared" si="116"/>
        <v/>
      </c>
      <c r="G2795" s="282"/>
      <c r="H2795" s="280"/>
      <c r="I2795" s="280"/>
      <c r="J2795" s="280"/>
    </row>
    <row r="2796" spans="1:10" ht="14.4" x14ac:dyDescent="0.3">
      <c r="A2796" s="290" t="str">
        <f t="shared" si="115"/>
        <v>8/2007</v>
      </c>
      <c r="B2796" s="279" t="s">
        <v>2919</v>
      </c>
      <c r="C2796" s="294">
        <v>207</v>
      </c>
      <c r="D2796" s="279">
        <f t="shared" si="107"/>
        <v>23</v>
      </c>
      <c r="E2796" s="279">
        <f t="shared" si="108"/>
        <v>8</v>
      </c>
      <c r="F2796" s="281" t="str">
        <f t="shared" si="116"/>
        <v/>
      </c>
      <c r="G2796" s="282"/>
      <c r="H2796" s="280"/>
      <c r="I2796" s="280"/>
      <c r="J2796" s="280"/>
    </row>
    <row r="2797" spans="1:10" ht="14.4" x14ac:dyDescent="0.3">
      <c r="A2797" s="290" t="str">
        <f t="shared" si="115"/>
        <v>8/2007</v>
      </c>
      <c r="B2797" s="279" t="s">
        <v>2920</v>
      </c>
      <c r="C2797" s="294">
        <v>200</v>
      </c>
      <c r="D2797" s="279">
        <f t="shared" si="107"/>
        <v>24</v>
      </c>
      <c r="E2797" s="279">
        <f t="shared" si="108"/>
        <v>8</v>
      </c>
      <c r="F2797" s="281" t="str">
        <f t="shared" si="116"/>
        <v/>
      </c>
      <c r="G2797" s="282"/>
      <c r="H2797" s="280"/>
      <c r="I2797" s="280"/>
      <c r="J2797" s="280"/>
    </row>
    <row r="2798" spans="1:10" ht="14.4" x14ac:dyDescent="0.3">
      <c r="A2798" s="290" t="str">
        <f t="shared" si="115"/>
        <v>8/2007</v>
      </c>
      <c r="B2798" s="279" t="s">
        <v>2921</v>
      </c>
      <c r="C2798" s="294"/>
      <c r="D2798" s="279">
        <f t="shared" si="107"/>
        <v>25</v>
      </c>
      <c r="E2798" s="279">
        <f t="shared" si="108"/>
        <v>8</v>
      </c>
      <c r="F2798" s="281" t="str">
        <f t="shared" si="116"/>
        <v/>
      </c>
      <c r="G2798" s="282"/>
      <c r="H2798" s="280"/>
      <c r="I2798" s="280"/>
      <c r="J2798" s="280"/>
    </row>
    <row r="2799" spans="1:10" ht="14.4" x14ac:dyDescent="0.3">
      <c r="A2799" s="290" t="str">
        <f t="shared" si="115"/>
        <v>8/2007</v>
      </c>
      <c r="B2799" s="279" t="s">
        <v>2922</v>
      </c>
      <c r="C2799" s="294"/>
      <c r="D2799" s="279">
        <f t="shared" si="107"/>
        <v>26</v>
      </c>
      <c r="E2799" s="279">
        <f t="shared" si="108"/>
        <v>8</v>
      </c>
      <c r="F2799" s="281" t="str">
        <f t="shared" si="116"/>
        <v/>
      </c>
      <c r="G2799" s="282"/>
      <c r="H2799" s="280"/>
      <c r="I2799" s="280"/>
      <c r="J2799" s="280"/>
    </row>
    <row r="2800" spans="1:10" ht="14.4" x14ac:dyDescent="0.3">
      <c r="A2800" s="290" t="str">
        <f t="shared" si="115"/>
        <v>8/2007</v>
      </c>
      <c r="B2800" s="279" t="s">
        <v>2923</v>
      </c>
      <c r="C2800" s="294">
        <v>200</v>
      </c>
      <c r="D2800" s="279">
        <f t="shared" si="107"/>
        <v>27</v>
      </c>
      <c r="E2800" s="279">
        <f t="shared" si="108"/>
        <v>8</v>
      </c>
      <c r="F2800" s="281" t="str">
        <f t="shared" si="116"/>
        <v/>
      </c>
      <c r="G2800" s="282"/>
      <c r="H2800" s="280"/>
      <c r="I2800" s="280"/>
      <c r="J2800" s="280"/>
    </row>
    <row r="2801" spans="1:10" ht="14.4" x14ac:dyDescent="0.3">
      <c r="A2801" s="290" t="str">
        <f t="shared" si="115"/>
        <v>8/2007</v>
      </c>
      <c r="B2801" s="279" t="s">
        <v>2924</v>
      </c>
      <c r="C2801" s="294">
        <v>207</v>
      </c>
      <c r="D2801" s="279">
        <f t="shared" si="107"/>
        <v>28</v>
      </c>
      <c r="E2801" s="279">
        <f t="shared" si="108"/>
        <v>8</v>
      </c>
      <c r="F2801" s="281" t="str">
        <f t="shared" si="116"/>
        <v/>
      </c>
      <c r="G2801" s="282"/>
      <c r="H2801" s="280"/>
      <c r="I2801" s="280"/>
      <c r="J2801" s="280"/>
    </row>
    <row r="2802" spans="1:10" ht="14.4" x14ac:dyDescent="0.3">
      <c r="A2802" s="290" t="str">
        <f t="shared" si="115"/>
        <v>8/2007</v>
      </c>
      <c r="B2802" s="279" t="s">
        <v>2925</v>
      </c>
      <c r="C2802" s="294">
        <v>200</v>
      </c>
      <c r="D2802" s="279">
        <f t="shared" si="107"/>
        <v>29</v>
      </c>
      <c r="E2802" s="279">
        <f t="shared" si="108"/>
        <v>8</v>
      </c>
      <c r="F2802" s="281" t="str">
        <f t="shared" si="116"/>
        <v/>
      </c>
      <c r="G2802" s="282"/>
      <c r="H2802" s="280"/>
      <c r="I2802" s="280"/>
      <c r="J2802" s="280"/>
    </row>
    <row r="2803" spans="1:10" ht="14.4" x14ac:dyDescent="0.3">
      <c r="A2803" s="290" t="str">
        <f t="shared" si="115"/>
        <v>8/2007</v>
      </c>
      <c r="B2803" s="279" t="s">
        <v>2926</v>
      </c>
      <c r="C2803" s="294">
        <v>206</v>
      </c>
      <c r="D2803" s="279">
        <f t="shared" si="107"/>
        <v>30</v>
      </c>
      <c r="E2803" s="279">
        <f t="shared" si="108"/>
        <v>8</v>
      </c>
      <c r="F2803" s="281" t="str">
        <f t="shared" si="116"/>
        <v/>
      </c>
      <c r="G2803" s="282"/>
      <c r="H2803" s="280"/>
      <c r="I2803" s="280"/>
      <c r="J2803" s="280"/>
    </row>
    <row r="2804" spans="1:10" ht="14.4" x14ac:dyDescent="0.3">
      <c r="A2804" s="290" t="str">
        <f t="shared" si="115"/>
        <v>8/2007</v>
      </c>
      <c r="B2804" s="279" t="s">
        <v>2927</v>
      </c>
      <c r="C2804" s="294">
        <v>195</v>
      </c>
      <c r="D2804" s="279">
        <f t="shared" si="107"/>
        <v>31</v>
      </c>
      <c r="E2804" s="279">
        <f t="shared" si="108"/>
        <v>8</v>
      </c>
      <c r="F2804" s="281">
        <f t="shared" si="116"/>
        <v>1.95E-2</v>
      </c>
      <c r="G2804" s="282"/>
      <c r="H2804" s="280"/>
      <c r="I2804" s="280"/>
      <c r="J2804" s="280"/>
    </row>
    <row r="2805" spans="1:10" ht="14.4" x14ac:dyDescent="0.3">
      <c r="A2805" s="290" t="str">
        <f t="shared" si="115"/>
        <v>9/2007</v>
      </c>
      <c r="B2805" s="279" t="s">
        <v>2928</v>
      </c>
      <c r="C2805" s="294"/>
      <c r="D2805" s="279">
        <f t="shared" si="107"/>
        <v>1</v>
      </c>
      <c r="E2805" s="279">
        <f t="shared" si="108"/>
        <v>9</v>
      </c>
      <c r="F2805" s="281" t="str">
        <f t="shared" si="116"/>
        <v/>
      </c>
      <c r="G2805" s="282"/>
      <c r="H2805" s="280"/>
      <c r="I2805" s="280"/>
      <c r="J2805" s="280"/>
    </row>
    <row r="2806" spans="1:10" ht="14.4" x14ac:dyDescent="0.3">
      <c r="A2806" s="290" t="str">
        <f t="shared" si="115"/>
        <v>9/2007</v>
      </c>
      <c r="B2806" s="279" t="s">
        <v>2929</v>
      </c>
      <c r="C2806" s="294"/>
      <c r="D2806" s="279">
        <f t="shared" si="107"/>
        <v>2</v>
      </c>
      <c r="E2806" s="279">
        <f t="shared" si="108"/>
        <v>9</v>
      </c>
      <c r="F2806" s="281" t="str">
        <f t="shared" si="116"/>
        <v/>
      </c>
      <c r="G2806" s="282"/>
      <c r="H2806" s="280"/>
      <c r="I2806" s="280"/>
      <c r="J2806" s="280"/>
    </row>
    <row r="2807" spans="1:10" ht="14.4" x14ac:dyDescent="0.3">
      <c r="A2807" s="290" t="str">
        <f t="shared" si="115"/>
        <v>9/2007</v>
      </c>
      <c r="B2807" s="279" t="s">
        <v>2930</v>
      </c>
      <c r="C2807" s="294"/>
      <c r="D2807" s="279">
        <f t="shared" si="107"/>
        <v>3</v>
      </c>
      <c r="E2807" s="279">
        <f t="shared" si="108"/>
        <v>9</v>
      </c>
      <c r="F2807" s="281" t="str">
        <f t="shared" si="116"/>
        <v/>
      </c>
      <c r="G2807" s="282"/>
      <c r="H2807" s="280"/>
      <c r="I2807" s="280"/>
      <c r="J2807" s="280"/>
    </row>
    <row r="2808" spans="1:10" ht="14.4" x14ac:dyDescent="0.3">
      <c r="A2808" s="290" t="str">
        <f t="shared" si="115"/>
        <v>9/2007</v>
      </c>
      <c r="B2808" s="279" t="s">
        <v>2931</v>
      </c>
      <c r="C2808" s="294">
        <v>196</v>
      </c>
      <c r="D2808" s="279">
        <f t="shared" si="107"/>
        <v>4</v>
      </c>
      <c r="E2808" s="279">
        <f t="shared" si="108"/>
        <v>9</v>
      </c>
      <c r="F2808" s="281" t="str">
        <f t="shared" si="116"/>
        <v/>
      </c>
      <c r="G2808" s="282"/>
      <c r="H2808" s="280"/>
      <c r="I2808" s="280"/>
      <c r="J2808" s="280"/>
    </row>
    <row r="2809" spans="1:10" ht="14.4" x14ac:dyDescent="0.3">
      <c r="A2809" s="290" t="str">
        <f t="shared" si="115"/>
        <v>9/2007</v>
      </c>
      <c r="B2809" s="279" t="s">
        <v>2932</v>
      </c>
      <c r="C2809" s="294">
        <v>206</v>
      </c>
      <c r="D2809" s="279">
        <f t="shared" si="107"/>
        <v>5</v>
      </c>
      <c r="E2809" s="279">
        <f t="shared" si="108"/>
        <v>9</v>
      </c>
      <c r="F2809" s="281" t="str">
        <f t="shared" si="116"/>
        <v/>
      </c>
      <c r="G2809" s="282"/>
      <c r="H2809" s="280"/>
      <c r="I2809" s="280"/>
      <c r="J2809" s="280"/>
    </row>
    <row r="2810" spans="1:10" ht="14.4" x14ac:dyDescent="0.3">
      <c r="A2810" s="290" t="str">
        <f t="shared" si="115"/>
        <v>9/2007</v>
      </c>
      <c r="B2810" s="279" t="s">
        <v>2933</v>
      </c>
      <c r="C2810" s="294">
        <v>204</v>
      </c>
      <c r="D2810" s="279">
        <f t="shared" ref="D2810:D3064" si="117">DAY(B2810)</f>
        <v>6</v>
      </c>
      <c r="E2810" s="279">
        <f t="shared" ref="E2810:E3064" si="118">MONTH(B2810)</f>
        <v>9</v>
      </c>
      <c r="F2810" s="281" t="str">
        <f t="shared" si="116"/>
        <v/>
      </c>
      <c r="G2810" s="282"/>
      <c r="H2810" s="280"/>
      <c r="I2810" s="280"/>
      <c r="J2810" s="280"/>
    </row>
    <row r="2811" spans="1:10" ht="14.4" x14ac:dyDescent="0.3">
      <c r="A2811" s="290" t="str">
        <f t="shared" si="115"/>
        <v>9/2007</v>
      </c>
      <c r="B2811" s="279" t="s">
        <v>2934</v>
      </c>
      <c r="C2811" s="294">
        <v>212</v>
      </c>
      <c r="D2811" s="279">
        <f t="shared" si="117"/>
        <v>7</v>
      </c>
      <c r="E2811" s="279">
        <f t="shared" si="118"/>
        <v>9</v>
      </c>
      <c r="F2811" s="281" t="str">
        <f t="shared" si="116"/>
        <v/>
      </c>
      <c r="G2811" s="282"/>
      <c r="H2811" s="280"/>
      <c r="I2811" s="280"/>
      <c r="J2811" s="280"/>
    </row>
    <row r="2812" spans="1:10" ht="14.4" x14ac:dyDescent="0.3">
      <c r="A2812" s="290" t="str">
        <f t="shared" si="115"/>
        <v>9/2007</v>
      </c>
      <c r="B2812" s="279" t="s">
        <v>2935</v>
      </c>
      <c r="C2812" s="294"/>
      <c r="D2812" s="279">
        <f t="shared" si="117"/>
        <v>8</v>
      </c>
      <c r="E2812" s="279">
        <f t="shared" si="118"/>
        <v>9</v>
      </c>
      <c r="F2812" s="281" t="str">
        <f t="shared" si="116"/>
        <v/>
      </c>
      <c r="G2812" s="282"/>
      <c r="H2812" s="280"/>
      <c r="I2812" s="280"/>
      <c r="J2812" s="280"/>
    </row>
    <row r="2813" spans="1:10" ht="14.4" x14ac:dyDescent="0.3">
      <c r="A2813" s="290" t="str">
        <f t="shared" si="115"/>
        <v>9/2007</v>
      </c>
      <c r="B2813" s="279" t="s">
        <v>2936</v>
      </c>
      <c r="C2813" s="294"/>
      <c r="D2813" s="279">
        <f t="shared" si="117"/>
        <v>9</v>
      </c>
      <c r="E2813" s="279">
        <f t="shared" si="118"/>
        <v>9</v>
      </c>
      <c r="F2813" s="281" t="str">
        <f t="shared" si="116"/>
        <v/>
      </c>
      <c r="G2813" s="282"/>
      <c r="H2813" s="280"/>
      <c r="I2813" s="280"/>
      <c r="J2813" s="280"/>
    </row>
    <row r="2814" spans="1:10" ht="14.4" x14ac:dyDescent="0.3">
      <c r="A2814" s="290" t="str">
        <f t="shared" si="115"/>
        <v>9/2007</v>
      </c>
      <c r="B2814" s="279" t="s">
        <v>2937</v>
      </c>
      <c r="C2814" s="294">
        <v>219</v>
      </c>
      <c r="D2814" s="279">
        <f t="shared" si="117"/>
        <v>10</v>
      </c>
      <c r="E2814" s="279">
        <f t="shared" si="118"/>
        <v>9</v>
      </c>
      <c r="F2814" s="281" t="str">
        <f t="shared" si="116"/>
        <v/>
      </c>
      <c r="G2814" s="282"/>
      <c r="H2814" s="280"/>
      <c r="I2814" s="280"/>
      <c r="J2814" s="280"/>
    </row>
    <row r="2815" spans="1:10" ht="14.4" x14ac:dyDescent="0.3">
      <c r="A2815" s="290" t="str">
        <f t="shared" si="115"/>
        <v>9/2007</v>
      </c>
      <c r="B2815" s="279" t="s">
        <v>2938</v>
      </c>
      <c r="C2815" s="294">
        <v>210</v>
      </c>
      <c r="D2815" s="279">
        <f t="shared" si="117"/>
        <v>11</v>
      </c>
      <c r="E2815" s="279">
        <f t="shared" si="118"/>
        <v>9</v>
      </c>
      <c r="F2815" s="281" t="str">
        <f t="shared" si="116"/>
        <v/>
      </c>
      <c r="G2815" s="282"/>
      <c r="H2815" s="280"/>
      <c r="I2815" s="280"/>
      <c r="J2815" s="280"/>
    </row>
    <row r="2816" spans="1:10" ht="14.4" x14ac:dyDescent="0.3">
      <c r="A2816" s="290" t="str">
        <f t="shared" si="115"/>
        <v>9/2007</v>
      </c>
      <c r="B2816" s="279" t="s">
        <v>2939</v>
      </c>
      <c r="C2816" s="294">
        <v>207</v>
      </c>
      <c r="D2816" s="279">
        <f t="shared" si="117"/>
        <v>12</v>
      </c>
      <c r="E2816" s="279">
        <f t="shared" si="118"/>
        <v>9</v>
      </c>
      <c r="F2816" s="281" t="str">
        <f t="shared" si="116"/>
        <v/>
      </c>
      <c r="G2816" s="282"/>
      <c r="H2816" s="280"/>
      <c r="I2816" s="280"/>
      <c r="J2816" s="280"/>
    </row>
    <row r="2817" spans="1:10" ht="14.4" x14ac:dyDescent="0.3">
      <c r="A2817" s="290" t="str">
        <f t="shared" si="115"/>
        <v>9/2007</v>
      </c>
      <c r="B2817" s="279" t="s">
        <v>2940</v>
      </c>
      <c r="C2817" s="294">
        <v>199</v>
      </c>
      <c r="D2817" s="279">
        <f t="shared" si="117"/>
        <v>13</v>
      </c>
      <c r="E2817" s="279">
        <f t="shared" si="118"/>
        <v>9</v>
      </c>
      <c r="F2817" s="281" t="str">
        <f t="shared" si="116"/>
        <v/>
      </c>
      <c r="G2817" s="282"/>
      <c r="H2817" s="280"/>
      <c r="I2817" s="280"/>
      <c r="J2817" s="280"/>
    </row>
    <row r="2818" spans="1:10" ht="14.4" x14ac:dyDescent="0.3">
      <c r="A2818" s="290" t="str">
        <f t="shared" si="115"/>
        <v>9/2007</v>
      </c>
      <c r="B2818" s="279" t="s">
        <v>2941</v>
      </c>
      <c r="C2818" s="294">
        <v>198</v>
      </c>
      <c r="D2818" s="279">
        <f t="shared" si="117"/>
        <v>14</v>
      </c>
      <c r="E2818" s="279">
        <f t="shared" si="118"/>
        <v>9</v>
      </c>
      <c r="F2818" s="281" t="str">
        <f t="shared" si="116"/>
        <v/>
      </c>
      <c r="G2818" s="282"/>
      <c r="H2818" s="280"/>
      <c r="I2818" s="280"/>
      <c r="J2818" s="280"/>
    </row>
    <row r="2819" spans="1:10" ht="14.4" x14ac:dyDescent="0.3">
      <c r="A2819" s="290" t="str">
        <f t="shared" si="115"/>
        <v>9/2007</v>
      </c>
      <c r="B2819" s="279" t="s">
        <v>2942</v>
      </c>
      <c r="C2819" s="294"/>
      <c r="D2819" s="279">
        <f t="shared" si="117"/>
        <v>15</v>
      </c>
      <c r="E2819" s="279">
        <f t="shared" si="118"/>
        <v>9</v>
      </c>
      <c r="F2819" s="281" t="str">
        <f t="shared" si="116"/>
        <v/>
      </c>
      <c r="G2819" s="282"/>
      <c r="H2819" s="280"/>
      <c r="I2819" s="280"/>
      <c r="J2819" s="280"/>
    </row>
    <row r="2820" spans="1:10" ht="14.4" x14ac:dyDescent="0.3">
      <c r="A2820" s="290" t="str">
        <f t="shared" si="115"/>
        <v>9/2007</v>
      </c>
      <c r="B2820" s="279" t="s">
        <v>2943</v>
      </c>
      <c r="C2820" s="294"/>
      <c r="D2820" s="279">
        <f t="shared" si="117"/>
        <v>16</v>
      </c>
      <c r="E2820" s="279">
        <f t="shared" si="118"/>
        <v>9</v>
      </c>
      <c r="F2820" s="281" t="str">
        <f t="shared" si="116"/>
        <v/>
      </c>
      <c r="G2820" s="282"/>
      <c r="H2820" s="280"/>
      <c r="I2820" s="280"/>
      <c r="J2820" s="280"/>
    </row>
    <row r="2821" spans="1:10" ht="14.4" x14ac:dyDescent="0.3">
      <c r="A2821" s="290" t="str">
        <f t="shared" si="115"/>
        <v>9/2007</v>
      </c>
      <c r="B2821" s="279" t="s">
        <v>2944</v>
      </c>
      <c r="C2821" s="294">
        <v>199</v>
      </c>
      <c r="D2821" s="279">
        <f t="shared" si="117"/>
        <v>17</v>
      </c>
      <c r="E2821" s="279">
        <f t="shared" si="118"/>
        <v>9</v>
      </c>
      <c r="F2821" s="281" t="str">
        <f t="shared" si="116"/>
        <v/>
      </c>
      <c r="G2821" s="282"/>
      <c r="H2821" s="280"/>
      <c r="I2821" s="280"/>
      <c r="J2821" s="280"/>
    </row>
    <row r="2822" spans="1:10" ht="14.4" x14ac:dyDescent="0.3">
      <c r="A2822" s="290" t="str">
        <f t="shared" ref="A2822:A2885" si="119">CONCATENATE(MONTH(B2822),"/",YEAR(B2822))</f>
        <v>9/2007</v>
      </c>
      <c r="B2822" s="279" t="s">
        <v>2945</v>
      </c>
      <c r="C2822" s="294">
        <v>188</v>
      </c>
      <c r="D2822" s="279">
        <f t="shared" si="117"/>
        <v>18</v>
      </c>
      <c r="E2822" s="279">
        <f t="shared" si="118"/>
        <v>9</v>
      </c>
      <c r="F2822" s="281" t="str">
        <f t="shared" si="116"/>
        <v/>
      </c>
      <c r="G2822" s="282"/>
      <c r="H2822" s="280"/>
      <c r="I2822" s="280"/>
      <c r="J2822" s="280"/>
    </row>
    <row r="2823" spans="1:10" ht="14.4" x14ac:dyDescent="0.3">
      <c r="A2823" s="290" t="str">
        <f t="shared" si="119"/>
        <v>9/2007</v>
      </c>
      <c r="B2823" s="279" t="s">
        <v>2946</v>
      </c>
      <c r="C2823" s="294">
        <v>177</v>
      </c>
      <c r="D2823" s="279">
        <f t="shared" si="117"/>
        <v>19</v>
      </c>
      <c r="E2823" s="279">
        <f t="shared" si="118"/>
        <v>9</v>
      </c>
      <c r="F2823" s="281" t="str">
        <f t="shared" si="116"/>
        <v/>
      </c>
      <c r="G2823" s="282"/>
      <c r="H2823" s="280"/>
      <c r="I2823" s="280"/>
      <c r="J2823" s="280"/>
    </row>
    <row r="2824" spans="1:10" ht="14.4" x14ac:dyDescent="0.3">
      <c r="A2824" s="290" t="str">
        <f t="shared" si="119"/>
        <v>9/2007</v>
      </c>
      <c r="B2824" s="279" t="s">
        <v>2947</v>
      </c>
      <c r="C2824" s="294">
        <v>172</v>
      </c>
      <c r="D2824" s="279">
        <f t="shared" si="117"/>
        <v>20</v>
      </c>
      <c r="E2824" s="279">
        <f t="shared" si="118"/>
        <v>9</v>
      </c>
      <c r="F2824" s="281" t="str">
        <f t="shared" si="116"/>
        <v/>
      </c>
      <c r="G2824" s="282"/>
      <c r="H2824" s="280"/>
      <c r="I2824" s="280"/>
      <c r="J2824" s="280"/>
    </row>
    <row r="2825" spans="1:10" ht="14.4" x14ac:dyDescent="0.3">
      <c r="A2825" s="290" t="str">
        <f t="shared" si="119"/>
        <v>9/2007</v>
      </c>
      <c r="B2825" s="279" t="s">
        <v>2948</v>
      </c>
      <c r="C2825" s="294">
        <v>172</v>
      </c>
      <c r="D2825" s="279">
        <f t="shared" si="117"/>
        <v>21</v>
      </c>
      <c r="E2825" s="279">
        <f t="shared" si="118"/>
        <v>9</v>
      </c>
      <c r="F2825" s="281" t="str">
        <f t="shared" si="116"/>
        <v/>
      </c>
      <c r="G2825" s="282"/>
      <c r="H2825" s="280"/>
      <c r="I2825" s="280"/>
      <c r="J2825" s="280"/>
    </row>
    <row r="2826" spans="1:10" ht="14.4" x14ac:dyDescent="0.3">
      <c r="A2826" s="290" t="str">
        <f t="shared" si="119"/>
        <v>9/2007</v>
      </c>
      <c r="B2826" s="279" t="s">
        <v>2949</v>
      </c>
      <c r="C2826" s="294"/>
      <c r="D2826" s="279">
        <f t="shared" si="117"/>
        <v>22</v>
      </c>
      <c r="E2826" s="279">
        <f t="shared" si="118"/>
        <v>9</v>
      </c>
      <c r="F2826" s="281" t="str">
        <f t="shared" si="116"/>
        <v/>
      </c>
      <c r="G2826" s="282"/>
      <c r="H2826" s="280"/>
      <c r="I2826" s="280"/>
      <c r="J2826" s="280"/>
    </row>
    <row r="2827" spans="1:10" ht="14.4" x14ac:dyDescent="0.3">
      <c r="A2827" s="290" t="str">
        <f t="shared" si="119"/>
        <v>9/2007</v>
      </c>
      <c r="B2827" s="279" t="s">
        <v>2950</v>
      </c>
      <c r="C2827" s="294"/>
      <c r="D2827" s="279">
        <f t="shared" si="117"/>
        <v>23</v>
      </c>
      <c r="E2827" s="279">
        <f t="shared" si="118"/>
        <v>9</v>
      </c>
      <c r="F2827" s="281" t="str">
        <f t="shared" si="116"/>
        <v/>
      </c>
      <c r="G2827" s="282"/>
      <c r="H2827" s="280"/>
      <c r="I2827" s="280"/>
      <c r="J2827" s="280"/>
    </row>
    <row r="2828" spans="1:10" ht="14.4" x14ac:dyDescent="0.3">
      <c r="A2828" s="290" t="str">
        <f t="shared" si="119"/>
        <v>9/2007</v>
      </c>
      <c r="B2828" s="279" t="s">
        <v>2951</v>
      </c>
      <c r="C2828" s="294">
        <v>174</v>
      </c>
      <c r="D2828" s="279">
        <f t="shared" si="117"/>
        <v>24</v>
      </c>
      <c r="E2828" s="279">
        <f t="shared" si="118"/>
        <v>9</v>
      </c>
      <c r="F2828" s="281" t="str">
        <f t="shared" si="116"/>
        <v/>
      </c>
      <c r="G2828" s="282"/>
      <c r="H2828" s="280"/>
      <c r="I2828" s="280"/>
      <c r="J2828" s="280"/>
    </row>
    <row r="2829" spans="1:10" ht="14.4" x14ac:dyDescent="0.3">
      <c r="A2829" s="290" t="str">
        <f t="shared" si="119"/>
        <v>9/2007</v>
      </c>
      <c r="B2829" s="279" t="s">
        <v>2952</v>
      </c>
      <c r="C2829" s="294">
        <v>173</v>
      </c>
      <c r="D2829" s="279">
        <f t="shared" si="117"/>
        <v>25</v>
      </c>
      <c r="E2829" s="279">
        <f t="shared" si="118"/>
        <v>9</v>
      </c>
      <c r="F2829" s="281" t="str">
        <f t="shared" ref="F2829:F2892" si="120">IF(D2829=(D2830-1),"",IF(AND(C2829="",C2828="",C2827=""),C2826/10000,(IF(AND(C2829="",C2828=""),C2827/10000,IF(C2829="",C2828/10000,C2829/10000)))))</f>
        <v/>
      </c>
      <c r="G2829" s="282"/>
      <c r="H2829" s="280"/>
      <c r="I2829" s="280"/>
      <c r="J2829" s="280"/>
    </row>
    <row r="2830" spans="1:10" ht="14.4" x14ac:dyDescent="0.3">
      <c r="A2830" s="290" t="str">
        <f t="shared" si="119"/>
        <v>9/2007</v>
      </c>
      <c r="B2830" s="279" t="s">
        <v>2953</v>
      </c>
      <c r="C2830" s="294">
        <v>172</v>
      </c>
      <c r="D2830" s="279">
        <f t="shared" si="117"/>
        <v>26</v>
      </c>
      <c r="E2830" s="279">
        <f t="shared" si="118"/>
        <v>9</v>
      </c>
      <c r="F2830" s="281" t="str">
        <f t="shared" si="120"/>
        <v/>
      </c>
      <c r="G2830" s="282"/>
      <c r="H2830" s="280"/>
      <c r="I2830" s="280"/>
      <c r="J2830" s="280"/>
    </row>
    <row r="2831" spans="1:10" ht="14.4" x14ac:dyDescent="0.3">
      <c r="A2831" s="290" t="str">
        <f t="shared" si="119"/>
        <v>9/2007</v>
      </c>
      <c r="B2831" s="279" t="s">
        <v>2954</v>
      </c>
      <c r="C2831" s="294">
        <v>176</v>
      </c>
      <c r="D2831" s="279">
        <f t="shared" si="117"/>
        <v>27</v>
      </c>
      <c r="E2831" s="279">
        <f t="shared" si="118"/>
        <v>9</v>
      </c>
      <c r="F2831" s="281" t="str">
        <f t="shared" si="120"/>
        <v/>
      </c>
      <c r="G2831" s="282"/>
      <c r="H2831" s="280"/>
      <c r="I2831" s="280"/>
      <c r="J2831" s="280"/>
    </row>
    <row r="2832" spans="1:10" ht="14.4" x14ac:dyDescent="0.3">
      <c r="A2832" s="290" t="str">
        <f t="shared" si="119"/>
        <v>9/2007</v>
      </c>
      <c r="B2832" s="279" t="s">
        <v>2955</v>
      </c>
      <c r="C2832" s="294">
        <v>173</v>
      </c>
      <c r="D2832" s="279">
        <f t="shared" si="117"/>
        <v>28</v>
      </c>
      <c r="E2832" s="279">
        <f t="shared" si="118"/>
        <v>9</v>
      </c>
      <c r="F2832" s="281" t="str">
        <f t="shared" si="120"/>
        <v/>
      </c>
      <c r="G2832" s="282"/>
      <c r="H2832" s="280"/>
      <c r="I2832" s="280"/>
      <c r="J2832" s="280"/>
    </row>
    <row r="2833" spans="1:10" ht="14.4" x14ac:dyDescent="0.3">
      <c r="A2833" s="290" t="str">
        <f t="shared" si="119"/>
        <v>9/2007</v>
      </c>
      <c r="B2833" s="279" t="s">
        <v>2956</v>
      </c>
      <c r="C2833" s="294"/>
      <c r="D2833" s="279">
        <f t="shared" si="117"/>
        <v>29</v>
      </c>
      <c r="E2833" s="279">
        <f t="shared" si="118"/>
        <v>9</v>
      </c>
      <c r="F2833" s="281" t="str">
        <f t="shared" si="120"/>
        <v/>
      </c>
      <c r="G2833" s="282"/>
      <c r="H2833" s="280"/>
      <c r="I2833" s="280"/>
      <c r="J2833" s="280"/>
    </row>
    <row r="2834" spans="1:10" ht="14.4" x14ac:dyDescent="0.3">
      <c r="A2834" s="290" t="str">
        <f t="shared" si="119"/>
        <v>9/2007</v>
      </c>
      <c r="B2834" s="279" t="s">
        <v>2957</v>
      </c>
      <c r="C2834" s="294"/>
      <c r="D2834" s="279">
        <f t="shared" si="117"/>
        <v>30</v>
      </c>
      <c r="E2834" s="279">
        <f t="shared" si="118"/>
        <v>9</v>
      </c>
      <c r="F2834" s="281">
        <f t="shared" si="120"/>
        <v>1.7299999999999999E-2</v>
      </c>
      <c r="G2834" s="282"/>
      <c r="H2834" s="280"/>
      <c r="I2834" s="280"/>
      <c r="J2834" s="280"/>
    </row>
    <row r="2835" spans="1:10" ht="14.4" x14ac:dyDescent="0.3">
      <c r="A2835" s="290" t="str">
        <f t="shared" si="119"/>
        <v>10/2007</v>
      </c>
      <c r="B2835" s="279" t="s">
        <v>2958</v>
      </c>
      <c r="C2835" s="294">
        <v>173</v>
      </c>
      <c r="D2835" s="279">
        <f t="shared" si="117"/>
        <v>1</v>
      </c>
      <c r="E2835" s="279">
        <f t="shared" si="118"/>
        <v>10</v>
      </c>
      <c r="F2835" s="281" t="str">
        <f t="shared" si="120"/>
        <v/>
      </c>
      <c r="G2835" s="282"/>
      <c r="H2835" s="280"/>
      <c r="I2835" s="280"/>
      <c r="J2835" s="280"/>
    </row>
    <row r="2836" spans="1:10" ht="14.4" x14ac:dyDescent="0.3">
      <c r="A2836" s="290" t="str">
        <f t="shared" si="119"/>
        <v>10/2007</v>
      </c>
      <c r="B2836" s="279" t="s">
        <v>2959</v>
      </c>
      <c r="C2836" s="294">
        <v>173</v>
      </c>
      <c r="D2836" s="279">
        <f t="shared" si="117"/>
        <v>2</v>
      </c>
      <c r="E2836" s="279">
        <f t="shared" si="118"/>
        <v>10</v>
      </c>
      <c r="F2836" s="281" t="str">
        <f t="shared" si="120"/>
        <v/>
      </c>
      <c r="G2836" s="282"/>
      <c r="H2836" s="280"/>
      <c r="I2836" s="280"/>
      <c r="J2836" s="280"/>
    </row>
    <row r="2837" spans="1:10" ht="14.4" x14ac:dyDescent="0.3">
      <c r="A2837" s="290" t="str">
        <f t="shared" si="119"/>
        <v>10/2007</v>
      </c>
      <c r="B2837" s="279" t="s">
        <v>2960</v>
      </c>
      <c r="C2837" s="294">
        <v>170</v>
      </c>
      <c r="D2837" s="279">
        <f t="shared" si="117"/>
        <v>3</v>
      </c>
      <c r="E2837" s="279">
        <f t="shared" si="118"/>
        <v>10</v>
      </c>
      <c r="F2837" s="281" t="str">
        <f t="shared" si="120"/>
        <v/>
      </c>
      <c r="G2837" s="282"/>
      <c r="H2837" s="280"/>
      <c r="I2837" s="280"/>
      <c r="J2837" s="280"/>
    </row>
    <row r="2838" spans="1:10" ht="14.4" x14ac:dyDescent="0.3">
      <c r="A2838" s="290" t="str">
        <f t="shared" si="119"/>
        <v>10/2007</v>
      </c>
      <c r="B2838" s="279" t="s">
        <v>2961</v>
      </c>
      <c r="C2838" s="294">
        <v>171</v>
      </c>
      <c r="D2838" s="279">
        <f t="shared" si="117"/>
        <v>4</v>
      </c>
      <c r="E2838" s="279">
        <f t="shared" si="118"/>
        <v>10</v>
      </c>
      <c r="F2838" s="281" t="str">
        <f t="shared" si="120"/>
        <v/>
      </c>
      <c r="G2838" s="282"/>
      <c r="H2838" s="280"/>
      <c r="I2838" s="280"/>
      <c r="J2838" s="280"/>
    </row>
    <row r="2839" spans="1:10" ht="14.4" x14ac:dyDescent="0.3">
      <c r="A2839" s="290" t="str">
        <f t="shared" si="119"/>
        <v>10/2007</v>
      </c>
      <c r="B2839" s="279" t="s">
        <v>2962</v>
      </c>
      <c r="C2839" s="294">
        <v>165</v>
      </c>
      <c r="D2839" s="279">
        <f t="shared" si="117"/>
        <v>5</v>
      </c>
      <c r="E2839" s="279">
        <f t="shared" si="118"/>
        <v>10</v>
      </c>
      <c r="F2839" s="281" t="str">
        <f t="shared" si="120"/>
        <v/>
      </c>
      <c r="G2839" s="282"/>
      <c r="H2839" s="280"/>
      <c r="I2839" s="280"/>
      <c r="J2839" s="280"/>
    </row>
    <row r="2840" spans="1:10" ht="14.4" x14ac:dyDescent="0.3">
      <c r="A2840" s="290" t="str">
        <f t="shared" si="119"/>
        <v>10/2007</v>
      </c>
      <c r="B2840" s="279" t="s">
        <v>2963</v>
      </c>
      <c r="C2840" s="294"/>
      <c r="D2840" s="279">
        <f t="shared" si="117"/>
        <v>6</v>
      </c>
      <c r="E2840" s="279">
        <f t="shared" si="118"/>
        <v>10</v>
      </c>
      <c r="F2840" s="281" t="str">
        <f t="shared" si="120"/>
        <v/>
      </c>
      <c r="G2840" s="282"/>
      <c r="H2840" s="280"/>
      <c r="I2840" s="280"/>
      <c r="J2840" s="280"/>
    </row>
    <row r="2841" spans="1:10" ht="14.4" x14ac:dyDescent="0.3">
      <c r="A2841" s="290" t="str">
        <f t="shared" si="119"/>
        <v>10/2007</v>
      </c>
      <c r="B2841" s="279" t="s">
        <v>2964</v>
      </c>
      <c r="C2841" s="294"/>
      <c r="D2841" s="279">
        <f t="shared" si="117"/>
        <v>7</v>
      </c>
      <c r="E2841" s="279">
        <f t="shared" si="118"/>
        <v>10</v>
      </c>
      <c r="F2841" s="281" t="str">
        <f t="shared" si="120"/>
        <v/>
      </c>
      <c r="G2841" s="282"/>
      <c r="H2841" s="280"/>
      <c r="I2841" s="280"/>
      <c r="J2841" s="280"/>
    </row>
    <row r="2842" spans="1:10" ht="14.4" x14ac:dyDescent="0.3">
      <c r="A2842" s="290" t="str">
        <f t="shared" si="119"/>
        <v>10/2007</v>
      </c>
      <c r="B2842" s="279" t="s">
        <v>2965</v>
      </c>
      <c r="C2842" s="294"/>
      <c r="D2842" s="279">
        <f t="shared" si="117"/>
        <v>8</v>
      </c>
      <c r="E2842" s="279">
        <f t="shared" si="118"/>
        <v>10</v>
      </c>
      <c r="F2842" s="281" t="str">
        <f t="shared" si="120"/>
        <v/>
      </c>
      <c r="G2842" s="282"/>
      <c r="H2842" s="280"/>
      <c r="I2842" s="280"/>
      <c r="J2842" s="280"/>
    </row>
    <row r="2843" spans="1:10" ht="14.4" x14ac:dyDescent="0.3">
      <c r="A2843" s="290" t="str">
        <f t="shared" si="119"/>
        <v>10/2007</v>
      </c>
      <c r="B2843" s="279" t="s">
        <v>2966</v>
      </c>
      <c r="C2843" s="294">
        <v>161</v>
      </c>
      <c r="D2843" s="279">
        <f t="shared" si="117"/>
        <v>9</v>
      </c>
      <c r="E2843" s="279">
        <f t="shared" si="118"/>
        <v>10</v>
      </c>
      <c r="F2843" s="281" t="str">
        <f t="shared" si="120"/>
        <v/>
      </c>
      <c r="G2843" s="282"/>
      <c r="H2843" s="280"/>
      <c r="I2843" s="280"/>
      <c r="J2843" s="280"/>
    </row>
    <row r="2844" spans="1:10" ht="14.4" x14ac:dyDescent="0.3">
      <c r="A2844" s="290" t="str">
        <f t="shared" si="119"/>
        <v>10/2007</v>
      </c>
      <c r="B2844" s="279" t="s">
        <v>2967</v>
      </c>
      <c r="C2844" s="294">
        <v>162</v>
      </c>
      <c r="D2844" s="279">
        <f t="shared" si="117"/>
        <v>10</v>
      </c>
      <c r="E2844" s="279">
        <f t="shared" si="118"/>
        <v>10</v>
      </c>
      <c r="F2844" s="281" t="str">
        <f t="shared" si="120"/>
        <v/>
      </c>
      <c r="G2844" s="282"/>
      <c r="H2844" s="280"/>
      <c r="I2844" s="280"/>
      <c r="J2844" s="280"/>
    </row>
    <row r="2845" spans="1:10" ht="14.4" x14ac:dyDescent="0.3">
      <c r="A2845" s="290" t="str">
        <f t="shared" si="119"/>
        <v>10/2007</v>
      </c>
      <c r="B2845" s="279" t="s">
        <v>2968</v>
      </c>
      <c r="C2845" s="294">
        <v>161</v>
      </c>
      <c r="D2845" s="279">
        <f t="shared" si="117"/>
        <v>11</v>
      </c>
      <c r="E2845" s="279">
        <f t="shared" si="118"/>
        <v>10</v>
      </c>
      <c r="F2845" s="281" t="str">
        <f t="shared" si="120"/>
        <v/>
      </c>
      <c r="G2845" s="282"/>
      <c r="H2845" s="280"/>
      <c r="I2845" s="280"/>
      <c r="J2845" s="280"/>
    </row>
    <row r="2846" spans="1:10" ht="14.4" x14ac:dyDescent="0.3">
      <c r="A2846" s="290" t="str">
        <f t="shared" si="119"/>
        <v>10/2007</v>
      </c>
      <c r="B2846" s="279" t="s">
        <v>2969</v>
      </c>
      <c r="C2846" s="294">
        <v>158</v>
      </c>
      <c r="D2846" s="279">
        <f t="shared" si="117"/>
        <v>12</v>
      </c>
      <c r="E2846" s="279">
        <f t="shared" si="118"/>
        <v>10</v>
      </c>
      <c r="F2846" s="281" t="str">
        <f t="shared" si="120"/>
        <v/>
      </c>
      <c r="G2846" s="282"/>
      <c r="H2846" s="280"/>
      <c r="I2846" s="280"/>
      <c r="J2846" s="280"/>
    </row>
    <row r="2847" spans="1:10" ht="14.4" x14ac:dyDescent="0.3">
      <c r="A2847" s="290" t="str">
        <f t="shared" si="119"/>
        <v>10/2007</v>
      </c>
      <c r="B2847" s="279" t="s">
        <v>2970</v>
      </c>
      <c r="C2847" s="294"/>
      <c r="D2847" s="279">
        <f t="shared" si="117"/>
        <v>13</v>
      </c>
      <c r="E2847" s="279">
        <f t="shared" si="118"/>
        <v>10</v>
      </c>
      <c r="F2847" s="281" t="str">
        <f t="shared" si="120"/>
        <v/>
      </c>
      <c r="G2847" s="282"/>
      <c r="H2847" s="280"/>
      <c r="I2847" s="280"/>
      <c r="J2847" s="280"/>
    </row>
    <row r="2848" spans="1:10" ht="14.4" x14ac:dyDescent="0.3">
      <c r="A2848" s="290" t="str">
        <f t="shared" si="119"/>
        <v>10/2007</v>
      </c>
      <c r="B2848" s="279" t="s">
        <v>2971</v>
      </c>
      <c r="C2848" s="294"/>
      <c r="D2848" s="279">
        <f t="shared" si="117"/>
        <v>14</v>
      </c>
      <c r="E2848" s="279">
        <f t="shared" si="118"/>
        <v>10</v>
      </c>
      <c r="F2848" s="281" t="str">
        <f t="shared" si="120"/>
        <v/>
      </c>
      <c r="G2848" s="282"/>
      <c r="H2848" s="280"/>
      <c r="I2848" s="280"/>
      <c r="J2848" s="280"/>
    </row>
    <row r="2849" spans="1:10" ht="14.4" x14ac:dyDescent="0.3">
      <c r="A2849" s="290" t="str">
        <f t="shared" si="119"/>
        <v>10/2007</v>
      </c>
      <c r="B2849" s="279" t="s">
        <v>2972</v>
      </c>
      <c r="C2849" s="294">
        <v>160</v>
      </c>
      <c r="D2849" s="279">
        <f t="shared" si="117"/>
        <v>15</v>
      </c>
      <c r="E2849" s="279">
        <f t="shared" si="118"/>
        <v>10</v>
      </c>
      <c r="F2849" s="281" t="str">
        <f t="shared" si="120"/>
        <v/>
      </c>
      <c r="G2849" s="282"/>
      <c r="H2849" s="280"/>
      <c r="I2849" s="280"/>
      <c r="J2849" s="280"/>
    </row>
    <row r="2850" spans="1:10" ht="14.4" x14ac:dyDescent="0.3">
      <c r="A2850" s="290" t="str">
        <f t="shared" si="119"/>
        <v>10/2007</v>
      </c>
      <c r="B2850" s="279" t="s">
        <v>2973</v>
      </c>
      <c r="C2850" s="294">
        <v>161</v>
      </c>
      <c r="D2850" s="279">
        <f t="shared" si="117"/>
        <v>16</v>
      </c>
      <c r="E2850" s="279">
        <f t="shared" si="118"/>
        <v>10</v>
      </c>
      <c r="F2850" s="281" t="str">
        <f t="shared" si="120"/>
        <v/>
      </c>
      <c r="G2850" s="282"/>
      <c r="H2850" s="280"/>
      <c r="I2850" s="280"/>
      <c r="J2850" s="280"/>
    </row>
    <row r="2851" spans="1:10" ht="14.4" x14ac:dyDescent="0.3">
      <c r="A2851" s="290" t="str">
        <f t="shared" si="119"/>
        <v>10/2007</v>
      </c>
      <c r="B2851" s="279" t="s">
        <v>2974</v>
      </c>
      <c r="C2851" s="294">
        <v>170</v>
      </c>
      <c r="D2851" s="279">
        <f t="shared" si="117"/>
        <v>17</v>
      </c>
      <c r="E2851" s="279">
        <f t="shared" si="118"/>
        <v>10</v>
      </c>
      <c r="F2851" s="281" t="str">
        <f t="shared" si="120"/>
        <v/>
      </c>
      <c r="G2851" s="282"/>
      <c r="H2851" s="280"/>
      <c r="I2851" s="280"/>
      <c r="J2851" s="280"/>
    </row>
    <row r="2852" spans="1:10" ht="14.4" x14ac:dyDescent="0.3">
      <c r="A2852" s="290" t="str">
        <f t="shared" si="119"/>
        <v>10/2007</v>
      </c>
      <c r="B2852" s="279" t="s">
        <v>2975</v>
      </c>
      <c r="C2852" s="294">
        <v>167</v>
      </c>
      <c r="D2852" s="279">
        <f t="shared" si="117"/>
        <v>18</v>
      </c>
      <c r="E2852" s="279">
        <f t="shared" si="118"/>
        <v>10</v>
      </c>
      <c r="F2852" s="281" t="str">
        <f t="shared" si="120"/>
        <v/>
      </c>
      <c r="G2852" s="282"/>
      <c r="H2852" s="280"/>
      <c r="I2852" s="280"/>
      <c r="J2852" s="280"/>
    </row>
    <row r="2853" spans="1:10" ht="14.4" x14ac:dyDescent="0.3">
      <c r="A2853" s="290" t="str">
        <f t="shared" si="119"/>
        <v>10/2007</v>
      </c>
      <c r="B2853" s="279" t="s">
        <v>2976</v>
      </c>
      <c r="C2853" s="294">
        <v>177</v>
      </c>
      <c r="D2853" s="279">
        <f t="shared" si="117"/>
        <v>19</v>
      </c>
      <c r="E2853" s="279">
        <f t="shared" si="118"/>
        <v>10</v>
      </c>
      <c r="F2853" s="281" t="str">
        <f t="shared" si="120"/>
        <v/>
      </c>
      <c r="G2853" s="282"/>
      <c r="H2853" s="280"/>
      <c r="I2853" s="280"/>
      <c r="J2853" s="280"/>
    </row>
    <row r="2854" spans="1:10" ht="14.4" x14ac:dyDescent="0.3">
      <c r="A2854" s="290" t="str">
        <f t="shared" si="119"/>
        <v>10/2007</v>
      </c>
      <c r="B2854" s="279" t="s">
        <v>2977</v>
      </c>
      <c r="C2854" s="294"/>
      <c r="D2854" s="279">
        <f t="shared" si="117"/>
        <v>20</v>
      </c>
      <c r="E2854" s="279">
        <f t="shared" si="118"/>
        <v>10</v>
      </c>
      <c r="F2854" s="281" t="str">
        <f t="shared" si="120"/>
        <v/>
      </c>
      <c r="G2854" s="282"/>
      <c r="H2854" s="280"/>
      <c r="I2854" s="280"/>
      <c r="J2854" s="280"/>
    </row>
    <row r="2855" spans="1:10" ht="14.4" x14ac:dyDescent="0.3">
      <c r="A2855" s="290" t="str">
        <f t="shared" si="119"/>
        <v>10/2007</v>
      </c>
      <c r="B2855" s="279" t="s">
        <v>2978</v>
      </c>
      <c r="C2855" s="294"/>
      <c r="D2855" s="279">
        <f t="shared" si="117"/>
        <v>21</v>
      </c>
      <c r="E2855" s="279">
        <f t="shared" si="118"/>
        <v>10</v>
      </c>
      <c r="F2855" s="281" t="str">
        <f t="shared" si="120"/>
        <v/>
      </c>
      <c r="G2855" s="282"/>
      <c r="H2855" s="280"/>
      <c r="I2855" s="280"/>
      <c r="J2855" s="280"/>
    </row>
    <row r="2856" spans="1:10" ht="14.4" x14ac:dyDescent="0.3">
      <c r="A2856" s="290" t="str">
        <f t="shared" si="119"/>
        <v>10/2007</v>
      </c>
      <c r="B2856" s="279" t="s">
        <v>2979</v>
      </c>
      <c r="C2856" s="294">
        <v>179</v>
      </c>
      <c r="D2856" s="279">
        <f t="shared" si="117"/>
        <v>22</v>
      </c>
      <c r="E2856" s="279">
        <f t="shared" si="118"/>
        <v>10</v>
      </c>
      <c r="F2856" s="281" t="str">
        <f t="shared" si="120"/>
        <v/>
      </c>
      <c r="G2856" s="282"/>
      <c r="H2856" s="280"/>
      <c r="I2856" s="280"/>
      <c r="J2856" s="280"/>
    </row>
    <row r="2857" spans="1:10" ht="14.4" x14ac:dyDescent="0.3">
      <c r="A2857" s="290" t="str">
        <f t="shared" si="119"/>
        <v>10/2007</v>
      </c>
      <c r="B2857" s="279" t="s">
        <v>2980</v>
      </c>
      <c r="C2857" s="294">
        <v>177</v>
      </c>
      <c r="D2857" s="279">
        <f t="shared" si="117"/>
        <v>23</v>
      </c>
      <c r="E2857" s="279">
        <f t="shared" si="118"/>
        <v>10</v>
      </c>
      <c r="F2857" s="281" t="str">
        <f t="shared" si="120"/>
        <v/>
      </c>
      <c r="G2857" s="282"/>
      <c r="H2857" s="280"/>
      <c r="I2857" s="280"/>
      <c r="J2857" s="280"/>
    </row>
    <row r="2858" spans="1:10" ht="14.4" x14ac:dyDescent="0.3">
      <c r="A2858" s="290" t="str">
        <f t="shared" si="119"/>
        <v>10/2007</v>
      </c>
      <c r="B2858" s="279" t="s">
        <v>2981</v>
      </c>
      <c r="C2858" s="294">
        <v>183</v>
      </c>
      <c r="D2858" s="279">
        <f t="shared" si="117"/>
        <v>24</v>
      </c>
      <c r="E2858" s="279">
        <f t="shared" si="118"/>
        <v>10</v>
      </c>
      <c r="F2858" s="281" t="str">
        <f t="shared" si="120"/>
        <v/>
      </c>
      <c r="G2858" s="282"/>
      <c r="H2858" s="280"/>
      <c r="I2858" s="280"/>
      <c r="J2858" s="280"/>
    </row>
    <row r="2859" spans="1:10" ht="14.4" x14ac:dyDescent="0.3">
      <c r="A2859" s="290" t="str">
        <f t="shared" si="119"/>
        <v>10/2007</v>
      </c>
      <c r="B2859" s="279" t="s">
        <v>2982</v>
      </c>
      <c r="C2859" s="294">
        <v>180</v>
      </c>
      <c r="D2859" s="279">
        <f t="shared" si="117"/>
        <v>25</v>
      </c>
      <c r="E2859" s="279">
        <f t="shared" si="118"/>
        <v>10</v>
      </c>
      <c r="F2859" s="281" t="str">
        <f t="shared" si="120"/>
        <v/>
      </c>
      <c r="G2859" s="282"/>
      <c r="H2859" s="280"/>
      <c r="I2859" s="280"/>
      <c r="J2859" s="280"/>
    </row>
    <row r="2860" spans="1:10" ht="14.4" x14ac:dyDescent="0.3">
      <c r="A2860" s="290" t="str">
        <f t="shared" si="119"/>
        <v>10/2007</v>
      </c>
      <c r="B2860" s="279" t="s">
        <v>2983</v>
      </c>
      <c r="C2860" s="294">
        <v>177</v>
      </c>
      <c r="D2860" s="279">
        <f t="shared" si="117"/>
        <v>26</v>
      </c>
      <c r="E2860" s="279">
        <f t="shared" si="118"/>
        <v>10</v>
      </c>
      <c r="F2860" s="281" t="str">
        <f t="shared" si="120"/>
        <v/>
      </c>
      <c r="G2860" s="282"/>
      <c r="H2860" s="280"/>
      <c r="I2860" s="280"/>
      <c r="J2860" s="280"/>
    </row>
    <row r="2861" spans="1:10" ht="14.4" x14ac:dyDescent="0.3">
      <c r="A2861" s="290" t="str">
        <f t="shared" si="119"/>
        <v>10/2007</v>
      </c>
      <c r="B2861" s="279" t="s">
        <v>2984</v>
      </c>
      <c r="C2861" s="294"/>
      <c r="D2861" s="279">
        <f t="shared" si="117"/>
        <v>27</v>
      </c>
      <c r="E2861" s="279">
        <f t="shared" si="118"/>
        <v>10</v>
      </c>
      <c r="F2861" s="281" t="str">
        <f t="shared" si="120"/>
        <v/>
      </c>
      <c r="G2861" s="282"/>
      <c r="H2861" s="280"/>
      <c r="I2861" s="280"/>
      <c r="J2861" s="280"/>
    </row>
    <row r="2862" spans="1:10" ht="14.4" x14ac:dyDescent="0.3">
      <c r="A2862" s="290" t="str">
        <f t="shared" si="119"/>
        <v>10/2007</v>
      </c>
      <c r="B2862" s="279" t="s">
        <v>2985</v>
      </c>
      <c r="C2862" s="294"/>
      <c r="D2862" s="279">
        <f t="shared" si="117"/>
        <v>28</v>
      </c>
      <c r="E2862" s="279">
        <f t="shared" si="118"/>
        <v>10</v>
      </c>
      <c r="F2862" s="281" t="str">
        <f t="shared" si="120"/>
        <v/>
      </c>
      <c r="G2862" s="282"/>
      <c r="H2862" s="280"/>
      <c r="I2862" s="280"/>
      <c r="J2862" s="280"/>
    </row>
    <row r="2863" spans="1:10" ht="14.4" x14ac:dyDescent="0.3">
      <c r="A2863" s="290" t="str">
        <f t="shared" si="119"/>
        <v>10/2007</v>
      </c>
      <c r="B2863" s="279" t="s">
        <v>2986</v>
      </c>
      <c r="C2863" s="294">
        <v>176</v>
      </c>
      <c r="D2863" s="279">
        <f t="shared" si="117"/>
        <v>29</v>
      </c>
      <c r="E2863" s="279">
        <f t="shared" si="118"/>
        <v>10</v>
      </c>
      <c r="F2863" s="281" t="str">
        <f t="shared" si="120"/>
        <v/>
      </c>
      <c r="G2863" s="282"/>
      <c r="H2863" s="280"/>
      <c r="I2863" s="280"/>
      <c r="J2863" s="280"/>
    </row>
    <row r="2864" spans="1:10" ht="14.4" x14ac:dyDescent="0.3">
      <c r="A2864" s="290" t="str">
        <f t="shared" si="119"/>
        <v>10/2007</v>
      </c>
      <c r="B2864" s="279" t="s">
        <v>2987</v>
      </c>
      <c r="C2864" s="294">
        <v>175</v>
      </c>
      <c r="D2864" s="279">
        <f t="shared" si="117"/>
        <v>30</v>
      </c>
      <c r="E2864" s="279">
        <f t="shared" si="118"/>
        <v>10</v>
      </c>
      <c r="F2864" s="281" t="str">
        <f t="shared" si="120"/>
        <v/>
      </c>
      <c r="G2864" s="282"/>
      <c r="H2864" s="280"/>
      <c r="I2864" s="280"/>
      <c r="J2864" s="280"/>
    </row>
    <row r="2865" spans="1:10" ht="14.4" x14ac:dyDescent="0.3">
      <c r="A2865" s="290" t="str">
        <f t="shared" si="119"/>
        <v>10/2007</v>
      </c>
      <c r="B2865" s="279" t="s">
        <v>2988</v>
      </c>
      <c r="C2865" s="294">
        <v>167</v>
      </c>
      <c r="D2865" s="279">
        <f t="shared" si="117"/>
        <v>31</v>
      </c>
      <c r="E2865" s="279">
        <f t="shared" si="118"/>
        <v>10</v>
      </c>
      <c r="F2865" s="281">
        <f t="shared" si="120"/>
        <v>1.67E-2</v>
      </c>
      <c r="G2865" s="282"/>
      <c r="H2865" s="280"/>
      <c r="I2865" s="280"/>
      <c r="J2865" s="280"/>
    </row>
    <row r="2866" spans="1:10" ht="14.4" x14ac:dyDescent="0.3">
      <c r="A2866" s="290" t="str">
        <f t="shared" si="119"/>
        <v>11/2007</v>
      </c>
      <c r="B2866" s="279" t="s">
        <v>2989</v>
      </c>
      <c r="C2866" s="294">
        <v>179</v>
      </c>
      <c r="D2866" s="279">
        <f t="shared" si="117"/>
        <v>1</v>
      </c>
      <c r="E2866" s="279">
        <f t="shared" si="118"/>
        <v>11</v>
      </c>
      <c r="F2866" s="281" t="str">
        <f t="shared" si="120"/>
        <v/>
      </c>
      <c r="G2866" s="282"/>
      <c r="H2866" s="280"/>
      <c r="I2866" s="280"/>
      <c r="J2866" s="280"/>
    </row>
    <row r="2867" spans="1:10" ht="14.4" x14ac:dyDescent="0.3">
      <c r="A2867" s="290" t="str">
        <f t="shared" si="119"/>
        <v>11/2007</v>
      </c>
      <c r="B2867" s="279" t="s">
        <v>2990</v>
      </c>
      <c r="C2867" s="294">
        <v>187</v>
      </c>
      <c r="D2867" s="279">
        <f t="shared" si="117"/>
        <v>2</v>
      </c>
      <c r="E2867" s="279">
        <f t="shared" si="118"/>
        <v>11</v>
      </c>
      <c r="F2867" s="281" t="str">
        <f t="shared" si="120"/>
        <v/>
      </c>
      <c r="G2867" s="282"/>
      <c r="H2867" s="280"/>
      <c r="I2867" s="280"/>
      <c r="J2867" s="280"/>
    </row>
    <row r="2868" spans="1:10" ht="14.4" x14ac:dyDescent="0.3">
      <c r="A2868" s="290" t="str">
        <f t="shared" si="119"/>
        <v>11/2007</v>
      </c>
      <c r="B2868" s="279" t="s">
        <v>2991</v>
      </c>
      <c r="C2868" s="294"/>
      <c r="D2868" s="279">
        <f t="shared" si="117"/>
        <v>3</v>
      </c>
      <c r="E2868" s="279">
        <f t="shared" si="118"/>
        <v>11</v>
      </c>
      <c r="F2868" s="281" t="str">
        <f t="shared" si="120"/>
        <v/>
      </c>
      <c r="G2868" s="282"/>
      <c r="H2868" s="280"/>
      <c r="I2868" s="280"/>
      <c r="J2868" s="280"/>
    </row>
    <row r="2869" spans="1:10" ht="14.4" x14ac:dyDescent="0.3">
      <c r="A2869" s="290" t="str">
        <f t="shared" si="119"/>
        <v>11/2007</v>
      </c>
      <c r="B2869" s="279" t="s">
        <v>2992</v>
      </c>
      <c r="C2869" s="294"/>
      <c r="D2869" s="279">
        <f t="shared" si="117"/>
        <v>4</v>
      </c>
      <c r="E2869" s="279">
        <f t="shared" si="118"/>
        <v>11</v>
      </c>
      <c r="F2869" s="281" t="str">
        <f t="shared" si="120"/>
        <v/>
      </c>
      <c r="G2869" s="282"/>
      <c r="H2869" s="280"/>
      <c r="I2869" s="280"/>
      <c r="J2869" s="280"/>
    </row>
    <row r="2870" spans="1:10" ht="14.4" x14ac:dyDescent="0.3">
      <c r="A2870" s="290" t="str">
        <f t="shared" si="119"/>
        <v>11/2007</v>
      </c>
      <c r="B2870" s="279" t="s">
        <v>2993</v>
      </c>
      <c r="C2870" s="294">
        <v>186</v>
      </c>
      <c r="D2870" s="279">
        <f t="shared" si="117"/>
        <v>5</v>
      </c>
      <c r="E2870" s="279">
        <f t="shared" si="118"/>
        <v>11</v>
      </c>
      <c r="F2870" s="281" t="str">
        <f t="shared" si="120"/>
        <v/>
      </c>
      <c r="G2870" s="282"/>
      <c r="H2870" s="280"/>
      <c r="I2870" s="280"/>
      <c r="J2870" s="280"/>
    </row>
    <row r="2871" spans="1:10" ht="14.4" x14ac:dyDescent="0.3">
      <c r="A2871" s="290" t="str">
        <f t="shared" si="119"/>
        <v>11/2007</v>
      </c>
      <c r="B2871" s="279" t="s">
        <v>2994</v>
      </c>
      <c r="C2871" s="294">
        <v>184</v>
      </c>
      <c r="D2871" s="279">
        <f t="shared" si="117"/>
        <v>6</v>
      </c>
      <c r="E2871" s="279">
        <f t="shared" si="118"/>
        <v>11</v>
      </c>
      <c r="F2871" s="281" t="str">
        <f t="shared" si="120"/>
        <v/>
      </c>
      <c r="G2871" s="282"/>
      <c r="H2871" s="280"/>
      <c r="I2871" s="280"/>
      <c r="J2871" s="280"/>
    </row>
    <row r="2872" spans="1:10" ht="14.4" x14ac:dyDescent="0.3">
      <c r="A2872" s="290" t="str">
        <f t="shared" si="119"/>
        <v>11/2007</v>
      </c>
      <c r="B2872" s="279" t="s">
        <v>2995</v>
      </c>
      <c r="C2872" s="294">
        <v>191</v>
      </c>
      <c r="D2872" s="279">
        <f t="shared" si="117"/>
        <v>7</v>
      </c>
      <c r="E2872" s="279">
        <f t="shared" si="118"/>
        <v>11</v>
      </c>
      <c r="F2872" s="281" t="str">
        <f t="shared" si="120"/>
        <v/>
      </c>
      <c r="G2872" s="282"/>
      <c r="H2872" s="280"/>
      <c r="I2872" s="280"/>
      <c r="J2872" s="280"/>
    </row>
    <row r="2873" spans="1:10" ht="14.4" x14ac:dyDescent="0.3">
      <c r="A2873" s="290" t="str">
        <f t="shared" si="119"/>
        <v>11/2007</v>
      </c>
      <c r="B2873" s="279" t="s">
        <v>2996</v>
      </c>
      <c r="C2873" s="294">
        <v>200</v>
      </c>
      <c r="D2873" s="279">
        <f t="shared" si="117"/>
        <v>8</v>
      </c>
      <c r="E2873" s="279">
        <f t="shared" si="118"/>
        <v>11</v>
      </c>
      <c r="F2873" s="281" t="str">
        <f t="shared" si="120"/>
        <v/>
      </c>
      <c r="G2873" s="282"/>
      <c r="H2873" s="280"/>
      <c r="I2873" s="280"/>
      <c r="J2873" s="280"/>
    </row>
    <row r="2874" spans="1:10" ht="14.4" x14ac:dyDescent="0.3">
      <c r="A2874" s="290" t="str">
        <f t="shared" si="119"/>
        <v>11/2007</v>
      </c>
      <c r="B2874" s="279" t="s">
        <v>2997</v>
      </c>
      <c r="C2874" s="294">
        <v>202</v>
      </c>
      <c r="D2874" s="279">
        <f t="shared" si="117"/>
        <v>9</v>
      </c>
      <c r="E2874" s="279">
        <f t="shared" si="118"/>
        <v>11</v>
      </c>
      <c r="F2874" s="281" t="str">
        <f t="shared" si="120"/>
        <v/>
      </c>
      <c r="G2874" s="282"/>
      <c r="H2874" s="280"/>
      <c r="I2874" s="280"/>
      <c r="J2874" s="280"/>
    </row>
    <row r="2875" spans="1:10" ht="14.4" x14ac:dyDescent="0.3">
      <c r="A2875" s="290" t="str">
        <f t="shared" si="119"/>
        <v>11/2007</v>
      </c>
      <c r="B2875" s="279" t="s">
        <v>2998</v>
      </c>
      <c r="C2875" s="294"/>
      <c r="D2875" s="279">
        <f t="shared" si="117"/>
        <v>10</v>
      </c>
      <c r="E2875" s="279">
        <f t="shared" si="118"/>
        <v>11</v>
      </c>
      <c r="F2875" s="281" t="str">
        <f t="shared" si="120"/>
        <v/>
      </c>
      <c r="G2875" s="282"/>
      <c r="H2875" s="280"/>
      <c r="I2875" s="280"/>
      <c r="J2875" s="280"/>
    </row>
    <row r="2876" spans="1:10" ht="14.4" x14ac:dyDescent="0.3">
      <c r="A2876" s="290" t="str">
        <f t="shared" si="119"/>
        <v>11/2007</v>
      </c>
      <c r="B2876" s="279" t="s">
        <v>2999</v>
      </c>
      <c r="C2876" s="294"/>
      <c r="D2876" s="279">
        <f t="shared" si="117"/>
        <v>11</v>
      </c>
      <c r="E2876" s="279">
        <f t="shared" si="118"/>
        <v>11</v>
      </c>
      <c r="F2876" s="281" t="str">
        <f t="shared" si="120"/>
        <v/>
      </c>
      <c r="G2876" s="282"/>
      <c r="H2876" s="280"/>
      <c r="I2876" s="280"/>
      <c r="J2876" s="280"/>
    </row>
    <row r="2877" spans="1:10" ht="14.4" x14ac:dyDescent="0.3">
      <c r="A2877" s="290" t="str">
        <f t="shared" si="119"/>
        <v>11/2007</v>
      </c>
      <c r="B2877" s="279" t="s">
        <v>3000</v>
      </c>
      <c r="C2877" s="294"/>
      <c r="D2877" s="279">
        <f t="shared" si="117"/>
        <v>12</v>
      </c>
      <c r="E2877" s="279">
        <f t="shared" si="118"/>
        <v>11</v>
      </c>
      <c r="F2877" s="281" t="str">
        <f t="shared" si="120"/>
        <v/>
      </c>
      <c r="G2877" s="282"/>
      <c r="H2877" s="280"/>
      <c r="I2877" s="280"/>
      <c r="J2877" s="280"/>
    </row>
    <row r="2878" spans="1:10" ht="14.4" x14ac:dyDescent="0.3">
      <c r="A2878" s="290" t="str">
        <f t="shared" si="119"/>
        <v>11/2007</v>
      </c>
      <c r="B2878" s="279" t="s">
        <v>3001</v>
      </c>
      <c r="C2878" s="294">
        <v>202</v>
      </c>
      <c r="D2878" s="279">
        <f t="shared" si="117"/>
        <v>13</v>
      </c>
      <c r="E2878" s="279">
        <f t="shared" si="118"/>
        <v>11</v>
      </c>
      <c r="F2878" s="281" t="str">
        <f t="shared" si="120"/>
        <v/>
      </c>
      <c r="G2878" s="282"/>
      <c r="H2878" s="280"/>
      <c r="I2878" s="280"/>
      <c r="J2878" s="280"/>
    </row>
    <row r="2879" spans="1:10" ht="14.4" x14ac:dyDescent="0.3">
      <c r="A2879" s="290" t="str">
        <f t="shared" si="119"/>
        <v>11/2007</v>
      </c>
      <c r="B2879" s="279" t="s">
        <v>3002</v>
      </c>
      <c r="C2879" s="294">
        <v>197</v>
      </c>
      <c r="D2879" s="279">
        <f t="shared" si="117"/>
        <v>14</v>
      </c>
      <c r="E2879" s="279">
        <f t="shared" si="118"/>
        <v>11</v>
      </c>
      <c r="F2879" s="281" t="str">
        <f t="shared" si="120"/>
        <v/>
      </c>
      <c r="G2879" s="282"/>
      <c r="H2879" s="280"/>
      <c r="I2879" s="280"/>
      <c r="J2879" s="280"/>
    </row>
    <row r="2880" spans="1:10" ht="14.4" x14ac:dyDescent="0.3">
      <c r="A2880" s="290" t="str">
        <f t="shared" si="119"/>
        <v>11/2007</v>
      </c>
      <c r="B2880" s="279" t="s">
        <v>3003</v>
      </c>
      <c r="C2880" s="294">
        <v>202</v>
      </c>
      <c r="D2880" s="279">
        <f t="shared" si="117"/>
        <v>15</v>
      </c>
      <c r="E2880" s="279">
        <f t="shared" si="118"/>
        <v>11</v>
      </c>
      <c r="F2880" s="281" t="str">
        <f t="shared" si="120"/>
        <v/>
      </c>
      <c r="G2880" s="282"/>
      <c r="H2880" s="280"/>
      <c r="I2880" s="280"/>
      <c r="J2880" s="280"/>
    </row>
    <row r="2881" spans="1:10" ht="14.4" x14ac:dyDescent="0.3">
      <c r="A2881" s="290" t="str">
        <f t="shared" si="119"/>
        <v>11/2007</v>
      </c>
      <c r="B2881" s="279" t="s">
        <v>3004</v>
      </c>
      <c r="C2881" s="294">
        <v>210</v>
      </c>
      <c r="D2881" s="279">
        <f t="shared" si="117"/>
        <v>16</v>
      </c>
      <c r="E2881" s="279">
        <f t="shared" si="118"/>
        <v>11</v>
      </c>
      <c r="F2881" s="281" t="str">
        <f t="shared" si="120"/>
        <v/>
      </c>
      <c r="G2881" s="282"/>
      <c r="H2881" s="280"/>
      <c r="I2881" s="280"/>
      <c r="J2881" s="280"/>
    </row>
    <row r="2882" spans="1:10" ht="14.4" x14ac:dyDescent="0.3">
      <c r="A2882" s="290" t="str">
        <f t="shared" si="119"/>
        <v>11/2007</v>
      </c>
      <c r="B2882" s="279" t="s">
        <v>3005</v>
      </c>
      <c r="C2882" s="294"/>
      <c r="D2882" s="279">
        <f t="shared" si="117"/>
        <v>17</v>
      </c>
      <c r="E2882" s="279">
        <f t="shared" si="118"/>
        <v>11</v>
      </c>
      <c r="F2882" s="281" t="str">
        <f t="shared" si="120"/>
        <v/>
      </c>
      <c r="G2882" s="282"/>
      <c r="H2882" s="280"/>
      <c r="I2882" s="280"/>
      <c r="J2882" s="280"/>
    </row>
    <row r="2883" spans="1:10" ht="14.4" x14ac:dyDescent="0.3">
      <c r="A2883" s="290" t="str">
        <f t="shared" si="119"/>
        <v>11/2007</v>
      </c>
      <c r="B2883" s="279" t="s">
        <v>3006</v>
      </c>
      <c r="C2883" s="294"/>
      <c r="D2883" s="279">
        <f t="shared" si="117"/>
        <v>18</v>
      </c>
      <c r="E2883" s="279">
        <f t="shared" si="118"/>
        <v>11</v>
      </c>
      <c r="F2883" s="281" t="str">
        <f t="shared" si="120"/>
        <v/>
      </c>
      <c r="G2883" s="282"/>
      <c r="H2883" s="280"/>
      <c r="I2883" s="280"/>
      <c r="J2883" s="280"/>
    </row>
    <row r="2884" spans="1:10" ht="14.4" x14ac:dyDescent="0.3">
      <c r="A2884" s="290" t="str">
        <f t="shared" si="119"/>
        <v>11/2007</v>
      </c>
      <c r="B2884" s="279" t="s">
        <v>3007</v>
      </c>
      <c r="C2884" s="294">
        <v>220</v>
      </c>
      <c r="D2884" s="279">
        <f t="shared" si="117"/>
        <v>19</v>
      </c>
      <c r="E2884" s="279">
        <f t="shared" si="118"/>
        <v>11</v>
      </c>
      <c r="F2884" s="281" t="str">
        <f t="shared" si="120"/>
        <v/>
      </c>
      <c r="G2884" s="282"/>
      <c r="H2884" s="280"/>
      <c r="I2884" s="280"/>
      <c r="J2884" s="280"/>
    </row>
    <row r="2885" spans="1:10" ht="14.4" x14ac:dyDescent="0.3">
      <c r="A2885" s="290" t="str">
        <f t="shared" si="119"/>
        <v>11/2007</v>
      </c>
      <c r="B2885" s="279" t="s">
        <v>3008</v>
      </c>
      <c r="C2885" s="294">
        <v>221</v>
      </c>
      <c r="D2885" s="279">
        <f t="shared" si="117"/>
        <v>20</v>
      </c>
      <c r="E2885" s="279">
        <f t="shared" si="118"/>
        <v>11</v>
      </c>
      <c r="F2885" s="281" t="str">
        <f t="shared" si="120"/>
        <v/>
      </c>
      <c r="G2885" s="282"/>
      <c r="H2885" s="280"/>
      <c r="I2885" s="280"/>
      <c r="J2885" s="280"/>
    </row>
    <row r="2886" spans="1:10" ht="14.4" x14ac:dyDescent="0.3">
      <c r="A2886" s="290" t="str">
        <f t="shared" ref="A2886:A2949" si="121">CONCATENATE(MONTH(B2886),"/",YEAR(B2886))</f>
        <v>11/2007</v>
      </c>
      <c r="B2886" s="279" t="s">
        <v>3009</v>
      </c>
      <c r="C2886" s="294">
        <v>234</v>
      </c>
      <c r="D2886" s="279">
        <f t="shared" si="117"/>
        <v>21</v>
      </c>
      <c r="E2886" s="279">
        <f t="shared" si="118"/>
        <v>11</v>
      </c>
      <c r="F2886" s="281" t="str">
        <f t="shared" si="120"/>
        <v/>
      </c>
      <c r="G2886" s="282"/>
      <c r="H2886" s="280"/>
      <c r="I2886" s="280"/>
      <c r="J2886" s="280"/>
    </row>
    <row r="2887" spans="1:10" ht="14.4" x14ac:dyDescent="0.3">
      <c r="A2887" s="290" t="str">
        <f t="shared" si="121"/>
        <v>11/2007</v>
      </c>
      <c r="B2887" s="279" t="s">
        <v>3010</v>
      </c>
      <c r="C2887" s="294"/>
      <c r="D2887" s="279">
        <f t="shared" si="117"/>
        <v>22</v>
      </c>
      <c r="E2887" s="279">
        <f t="shared" si="118"/>
        <v>11</v>
      </c>
      <c r="F2887" s="281" t="str">
        <f t="shared" si="120"/>
        <v/>
      </c>
      <c r="G2887" s="282"/>
      <c r="H2887" s="280"/>
      <c r="I2887" s="280"/>
      <c r="J2887" s="280"/>
    </row>
    <row r="2888" spans="1:10" ht="14.4" x14ac:dyDescent="0.3">
      <c r="A2888" s="290" t="str">
        <f t="shared" si="121"/>
        <v>11/2007</v>
      </c>
      <c r="B2888" s="279" t="s">
        <v>3011</v>
      </c>
      <c r="C2888" s="294">
        <v>233</v>
      </c>
      <c r="D2888" s="279">
        <f t="shared" si="117"/>
        <v>23</v>
      </c>
      <c r="E2888" s="279">
        <f t="shared" si="118"/>
        <v>11</v>
      </c>
      <c r="F2888" s="281" t="str">
        <f t="shared" si="120"/>
        <v/>
      </c>
      <c r="G2888" s="282"/>
      <c r="H2888" s="280"/>
      <c r="I2888" s="280"/>
      <c r="J2888" s="280"/>
    </row>
    <row r="2889" spans="1:10" ht="14.4" x14ac:dyDescent="0.3">
      <c r="A2889" s="290" t="str">
        <f t="shared" si="121"/>
        <v>11/2007</v>
      </c>
      <c r="B2889" s="279" t="s">
        <v>3012</v>
      </c>
      <c r="C2889" s="294"/>
      <c r="D2889" s="279">
        <f t="shared" si="117"/>
        <v>24</v>
      </c>
      <c r="E2889" s="279">
        <f t="shared" si="118"/>
        <v>11</v>
      </c>
      <c r="F2889" s="281" t="str">
        <f t="shared" si="120"/>
        <v/>
      </c>
      <c r="G2889" s="282"/>
      <c r="H2889" s="280"/>
      <c r="I2889" s="280"/>
      <c r="J2889" s="280"/>
    </row>
    <row r="2890" spans="1:10" ht="14.4" x14ac:dyDescent="0.3">
      <c r="A2890" s="290" t="str">
        <f t="shared" si="121"/>
        <v>11/2007</v>
      </c>
      <c r="B2890" s="279" t="s">
        <v>3013</v>
      </c>
      <c r="C2890" s="294"/>
      <c r="D2890" s="279">
        <f t="shared" si="117"/>
        <v>25</v>
      </c>
      <c r="E2890" s="279">
        <f t="shared" si="118"/>
        <v>11</v>
      </c>
      <c r="F2890" s="281" t="str">
        <f t="shared" si="120"/>
        <v/>
      </c>
      <c r="G2890" s="282"/>
      <c r="H2890" s="280"/>
      <c r="I2890" s="280"/>
      <c r="J2890" s="280"/>
    </row>
    <row r="2891" spans="1:10" ht="14.4" x14ac:dyDescent="0.3">
      <c r="A2891" s="290" t="str">
        <f t="shared" si="121"/>
        <v>11/2007</v>
      </c>
      <c r="B2891" s="279" t="s">
        <v>3014</v>
      </c>
      <c r="C2891" s="294">
        <v>254</v>
      </c>
      <c r="D2891" s="279">
        <f t="shared" si="117"/>
        <v>26</v>
      </c>
      <c r="E2891" s="279">
        <f t="shared" si="118"/>
        <v>11</v>
      </c>
      <c r="F2891" s="281" t="str">
        <f t="shared" si="120"/>
        <v/>
      </c>
      <c r="G2891" s="282"/>
      <c r="H2891" s="280"/>
      <c r="I2891" s="280"/>
      <c r="J2891" s="280"/>
    </row>
    <row r="2892" spans="1:10" ht="14.4" x14ac:dyDescent="0.3">
      <c r="A2892" s="290" t="str">
        <f t="shared" si="121"/>
        <v>11/2007</v>
      </c>
      <c r="B2892" s="279" t="s">
        <v>3015</v>
      </c>
      <c r="C2892" s="294">
        <v>246</v>
      </c>
      <c r="D2892" s="279">
        <f t="shared" si="117"/>
        <v>27</v>
      </c>
      <c r="E2892" s="279">
        <f t="shared" si="118"/>
        <v>11</v>
      </c>
      <c r="F2892" s="281" t="str">
        <f t="shared" si="120"/>
        <v/>
      </c>
      <c r="G2892" s="282"/>
      <c r="H2892" s="280"/>
      <c r="I2892" s="280"/>
      <c r="J2892" s="280"/>
    </row>
    <row r="2893" spans="1:10" ht="14.4" x14ac:dyDescent="0.3">
      <c r="A2893" s="290" t="str">
        <f t="shared" si="121"/>
        <v>11/2007</v>
      </c>
      <c r="B2893" s="279" t="s">
        <v>3016</v>
      </c>
      <c r="C2893" s="294">
        <v>229</v>
      </c>
      <c r="D2893" s="279">
        <f t="shared" si="117"/>
        <v>28</v>
      </c>
      <c r="E2893" s="279">
        <f t="shared" si="118"/>
        <v>11</v>
      </c>
      <c r="F2893" s="281" t="str">
        <f t="shared" ref="F2893:F2956" si="122">IF(D2893=(D2894-1),"",IF(AND(C2893="",C2892="",C2891=""),C2890/10000,(IF(AND(C2893="",C2892=""),C2891/10000,IF(C2893="",C2892/10000,C2893/10000)))))</f>
        <v/>
      </c>
      <c r="G2893" s="282"/>
      <c r="H2893" s="280"/>
      <c r="I2893" s="280"/>
      <c r="J2893" s="280"/>
    </row>
    <row r="2894" spans="1:10" ht="14.4" x14ac:dyDescent="0.3">
      <c r="A2894" s="290" t="str">
        <f t="shared" si="121"/>
        <v>11/2007</v>
      </c>
      <c r="B2894" s="279" t="s">
        <v>3017</v>
      </c>
      <c r="C2894" s="294">
        <v>233</v>
      </c>
      <c r="D2894" s="279">
        <f t="shared" si="117"/>
        <v>29</v>
      </c>
      <c r="E2894" s="279">
        <f t="shared" si="118"/>
        <v>11</v>
      </c>
      <c r="F2894" s="281" t="str">
        <f t="shared" si="122"/>
        <v/>
      </c>
      <c r="G2894" s="282"/>
      <c r="H2894" s="280"/>
      <c r="I2894" s="280"/>
      <c r="J2894" s="280"/>
    </row>
    <row r="2895" spans="1:10" ht="14.4" x14ac:dyDescent="0.3">
      <c r="A2895" s="290" t="str">
        <f t="shared" si="121"/>
        <v>11/2007</v>
      </c>
      <c r="B2895" s="279" t="s">
        <v>3018</v>
      </c>
      <c r="C2895" s="294">
        <v>220</v>
      </c>
      <c r="D2895" s="279">
        <f t="shared" si="117"/>
        <v>30</v>
      </c>
      <c r="E2895" s="279">
        <f t="shared" si="118"/>
        <v>11</v>
      </c>
      <c r="F2895" s="281">
        <f t="shared" si="122"/>
        <v>2.1999999999999999E-2</v>
      </c>
      <c r="G2895" s="282"/>
      <c r="H2895" s="280"/>
      <c r="I2895" s="280"/>
      <c r="J2895" s="280"/>
    </row>
    <row r="2896" spans="1:10" ht="14.4" x14ac:dyDescent="0.3">
      <c r="A2896" s="290" t="str">
        <f t="shared" si="121"/>
        <v>12/2007</v>
      </c>
      <c r="B2896" s="279" t="s">
        <v>3019</v>
      </c>
      <c r="C2896" s="294"/>
      <c r="D2896" s="279">
        <f t="shared" si="117"/>
        <v>1</v>
      </c>
      <c r="E2896" s="279">
        <f t="shared" si="118"/>
        <v>12</v>
      </c>
      <c r="F2896" s="281" t="str">
        <f t="shared" si="122"/>
        <v/>
      </c>
      <c r="G2896" s="282"/>
      <c r="H2896" s="280"/>
      <c r="I2896" s="280"/>
      <c r="J2896" s="280"/>
    </row>
    <row r="2897" spans="1:10" ht="14.4" x14ac:dyDescent="0.3">
      <c r="A2897" s="290" t="str">
        <f t="shared" si="121"/>
        <v>12/2007</v>
      </c>
      <c r="B2897" s="279" t="s">
        <v>3020</v>
      </c>
      <c r="C2897" s="294"/>
      <c r="D2897" s="279">
        <f t="shared" si="117"/>
        <v>2</v>
      </c>
      <c r="E2897" s="279">
        <f t="shared" si="118"/>
        <v>12</v>
      </c>
      <c r="F2897" s="281" t="str">
        <f t="shared" si="122"/>
        <v/>
      </c>
      <c r="G2897" s="282"/>
      <c r="H2897" s="280"/>
      <c r="I2897" s="280"/>
      <c r="J2897" s="280"/>
    </row>
    <row r="2898" spans="1:10" ht="14.4" x14ac:dyDescent="0.3">
      <c r="A2898" s="290" t="str">
        <f t="shared" si="121"/>
        <v>12/2007</v>
      </c>
      <c r="B2898" s="279" t="s">
        <v>3021</v>
      </c>
      <c r="C2898" s="294">
        <v>230</v>
      </c>
      <c r="D2898" s="279">
        <f t="shared" si="117"/>
        <v>3</v>
      </c>
      <c r="E2898" s="279">
        <f t="shared" si="118"/>
        <v>12</v>
      </c>
      <c r="F2898" s="281" t="str">
        <f t="shared" si="122"/>
        <v/>
      </c>
      <c r="G2898" s="282"/>
      <c r="H2898" s="280"/>
      <c r="I2898" s="280"/>
      <c r="J2898" s="280"/>
    </row>
    <row r="2899" spans="1:10" ht="14.4" x14ac:dyDescent="0.3">
      <c r="A2899" s="290" t="str">
        <f t="shared" si="121"/>
        <v>12/2007</v>
      </c>
      <c r="B2899" s="279" t="s">
        <v>3022</v>
      </c>
      <c r="C2899" s="294">
        <v>231</v>
      </c>
      <c r="D2899" s="279">
        <f t="shared" si="117"/>
        <v>4</v>
      </c>
      <c r="E2899" s="279">
        <f t="shared" si="118"/>
        <v>12</v>
      </c>
      <c r="F2899" s="281" t="str">
        <f t="shared" si="122"/>
        <v/>
      </c>
      <c r="G2899" s="282"/>
      <c r="H2899" s="280"/>
      <c r="I2899" s="280"/>
      <c r="J2899" s="280"/>
    </row>
    <row r="2900" spans="1:10" ht="14.4" x14ac:dyDescent="0.3">
      <c r="A2900" s="290" t="str">
        <f t="shared" si="121"/>
        <v>12/2007</v>
      </c>
      <c r="B2900" s="279" t="s">
        <v>3023</v>
      </c>
      <c r="C2900" s="294">
        <v>227</v>
      </c>
      <c r="D2900" s="279">
        <f t="shared" si="117"/>
        <v>5</v>
      </c>
      <c r="E2900" s="279">
        <f t="shared" si="118"/>
        <v>12</v>
      </c>
      <c r="F2900" s="281" t="str">
        <f t="shared" si="122"/>
        <v/>
      </c>
      <c r="G2900" s="282"/>
      <c r="H2900" s="280"/>
      <c r="I2900" s="280"/>
      <c r="J2900" s="280"/>
    </row>
    <row r="2901" spans="1:10" ht="14.4" x14ac:dyDescent="0.3">
      <c r="A2901" s="290" t="str">
        <f t="shared" si="121"/>
        <v>12/2007</v>
      </c>
      <c r="B2901" s="279" t="s">
        <v>3024</v>
      </c>
      <c r="C2901" s="294">
        <v>218</v>
      </c>
      <c r="D2901" s="279">
        <f t="shared" si="117"/>
        <v>6</v>
      </c>
      <c r="E2901" s="279">
        <f t="shared" si="118"/>
        <v>12</v>
      </c>
      <c r="F2901" s="281" t="str">
        <f t="shared" si="122"/>
        <v/>
      </c>
      <c r="G2901" s="282"/>
      <c r="H2901" s="280"/>
      <c r="I2901" s="280"/>
      <c r="J2901" s="280"/>
    </row>
    <row r="2902" spans="1:10" ht="14.4" x14ac:dyDescent="0.3">
      <c r="A2902" s="290" t="str">
        <f t="shared" si="121"/>
        <v>12/2007</v>
      </c>
      <c r="B2902" s="279" t="s">
        <v>3025</v>
      </c>
      <c r="C2902" s="294">
        <v>211</v>
      </c>
      <c r="D2902" s="279">
        <f t="shared" si="117"/>
        <v>7</v>
      </c>
      <c r="E2902" s="279">
        <f t="shared" si="118"/>
        <v>12</v>
      </c>
      <c r="F2902" s="281" t="str">
        <f t="shared" si="122"/>
        <v/>
      </c>
      <c r="G2902" s="282"/>
      <c r="H2902" s="280"/>
      <c r="I2902" s="280"/>
      <c r="J2902" s="280"/>
    </row>
    <row r="2903" spans="1:10" ht="14.4" x14ac:dyDescent="0.3">
      <c r="A2903" s="290" t="str">
        <f t="shared" si="121"/>
        <v>12/2007</v>
      </c>
      <c r="B2903" s="279" t="s">
        <v>3026</v>
      </c>
      <c r="C2903" s="294"/>
      <c r="D2903" s="279">
        <f t="shared" si="117"/>
        <v>8</v>
      </c>
      <c r="E2903" s="279">
        <f t="shared" si="118"/>
        <v>12</v>
      </c>
      <c r="F2903" s="281" t="str">
        <f t="shared" si="122"/>
        <v/>
      </c>
      <c r="G2903" s="282"/>
      <c r="H2903" s="280"/>
      <c r="I2903" s="280"/>
      <c r="J2903" s="280"/>
    </row>
    <row r="2904" spans="1:10" ht="14.4" x14ac:dyDescent="0.3">
      <c r="A2904" s="290" t="str">
        <f t="shared" si="121"/>
        <v>12/2007</v>
      </c>
      <c r="B2904" s="279" t="s">
        <v>3027</v>
      </c>
      <c r="C2904" s="294"/>
      <c r="D2904" s="279">
        <f t="shared" si="117"/>
        <v>9</v>
      </c>
      <c r="E2904" s="279">
        <f t="shared" si="118"/>
        <v>12</v>
      </c>
      <c r="F2904" s="281" t="str">
        <f t="shared" si="122"/>
        <v/>
      </c>
      <c r="G2904" s="282"/>
      <c r="H2904" s="280"/>
      <c r="I2904" s="280"/>
      <c r="J2904" s="280"/>
    </row>
    <row r="2905" spans="1:10" ht="14.4" x14ac:dyDescent="0.3">
      <c r="A2905" s="290" t="str">
        <f t="shared" si="121"/>
        <v>12/2007</v>
      </c>
      <c r="B2905" s="279" t="s">
        <v>3028</v>
      </c>
      <c r="C2905" s="294">
        <v>205</v>
      </c>
      <c r="D2905" s="279">
        <f t="shared" si="117"/>
        <v>10</v>
      </c>
      <c r="E2905" s="279">
        <f t="shared" si="118"/>
        <v>12</v>
      </c>
      <c r="F2905" s="281" t="str">
        <f t="shared" si="122"/>
        <v/>
      </c>
      <c r="G2905" s="282"/>
      <c r="H2905" s="280"/>
      <c r="I2905" s="280"/>
      <c r="J2905" s="280"/>
    </row>
    <row r="2906" spans="1:10" ht="14.4" x14ac:dyDescent="0.3">
      <c r="A2906" s="290" t="str">
        <f t="shared" si="121"/>
        <v>12/2007</v>
      </c>
      <c r="B2906" s="279" t="s">
        <v>3029</v>
      </c>
      <c r="C2906" s="294">
        <v>216</v>
      </c>
      <c r="D2906" s="279">
        <f t="shared" si="117"/>
        <v>11</v>
      </c>
      <c r="E2906" s="279">
        <f t="shared" si="118"/>
        <v>12</v>
      </c>
      <c r="F2906" s="281" t="str">
        <f t="shared" si="122"/>
        <v/>
      </c>
      <c r="G2906" s="282"/>
      <c r="H2906" s="280"/>
      <c r="I2906" s="280"/>
      <c r="J2906" s="280"/>
    </row>
    <row r="2907" spans="1:10" ht="14.4" x14ac:dyDescent="0.3">
      <c r="A2907" s="290" t="str">
        <f t="shared" si="121"/>
        <v>12/2007</v>
      </c>
      <c r="B2907" s="279" t="s">
        <v>3030</v>
      </c>
      <c r="C2907" s="294">
        <v>214</v>
      </c>
      <c r="D2907" s="279">
        <f t="shared" si="117"/>
        <v>12</v>
      </c>
      <c r="E2907" s="279">
        <f t="shared" si="118"/>
        <v>12</v>
      </c>
      <c r="F2907" s="281" t="str">
        <f t="shared" si="122"/>
        <v/>
      </c>
      <c r="G2907" s="282"/>
      <c r="H2907" s="280"/>
      <c r="I2907" s="280"/>
      <c r="J2907" s="280"/>
    </row>
    <row r="2908" spans="1:10" ht="14.4" x14ac:dyDescent="0.3">
      <c r="A2908" s="290" t="str">
        <f t="shared" si="121"/>
        <v>12/2007</v>
      </c>
      <c r="B2908" s="279" t="s">
        <v>3031</v>
      </c>
      <c r="C2908" s="294">
        <v>205</v>
      </c>
      <c r="D2908" s="279">
        <f t="shared" si="117"/>
        <v>13</v>
      </c>
      <c r="E2908" s="279">
        <f t="shared" si="118"/>
        <v>12</v>
      </c>
      <c r="F2908" s="281" t="str">
        <f t="shared" si="122"/>
        <v/>
      </c>
      <c r="G2908" s="282"/>
      <c r="H2908" s="280"/>
      <c r="I2908" s="280"/>
      <c r="J2908" s="280"/>
    </row>
    <row r="2909" spans="1:10" ht="14.4" x14ac:dyDescent="0.3">
      <c r="A2909" s="290" t="str">
        <f t="shared" si="121"/>
        <v>12/2007</v>
      </c>
      <c r="B2909" s="279" t="s">
        <v>3032</v>
      </c>
      <c r="C2909" s="294">
        <v>202</v>
      </c>
      <c r="D2909" s="279">
        <f t="shared" si="117"/>
        <v>14</v>
      </c>
      <c r="E2909" s="279">
        <f t="shared" si="118"/>
        <v>12</v>
      </c>
      <c r="F2909" s="281" t="str">
        <f t="shared" si="122"/>
        <v/>
      </c>
      <c r="G2909" s="282"/>
      <c r="H2909" s="280"/>
      <c r="I2909" s="280"/>
      <c r="J2909" s="280"/>
    </row>
    <row r="2910" spans="1:10" ht="14.4" x14ac:dyDescent="0.3">
      <c r="A2910" s="290" t="str">
        <f t="shared" si="121"/>
        <v>12/2007</v>
      </c>
      <c r="B2910" s="279" t="s">
        <v>3033</v>
      </c>
      <c r="C2910" s="294"/>
      <c r="D2910" s="279">
        <f t="shared" si="117"/>
        <v>15</v>
      </c>
      <c r="E2910" s="279">
        <f t="shared" si="118"/>
        <v>12</v>
      </c>
      <c r="F2910" s="281" t="str">
        <f t="shared" si="122"/>
        <v/>
      </c>
      <c r="G2910" s="282"/>
      <c r="H2910" s="280"/>
      <c r="I2910" s="280"/>
      <c r="J2910" s="280"/>
    </row>
    <row r="2911" spans="1:10" ht="14.4" x14ac:dyDescent="0.3">
      <c r="A2911" s="290" t="str">
        <f t="shared" si="121"/>
        <v>12/2007</v>
      </c>
      <c r="B2911" s="279" t="s">
        <v>3034</v>
      </c>
      <c r="C2911" s="294"/>
      <c r="D2911" s="279">
        <f t="shared" si="117"/>
        <v>16</v>
      </c>
      <c r="E2911" s="279">
        <f t="shared" si="118"/>
        <v>12</v>
      </c>
      <c r="F2911" s="281" t="str">
        <f t="shared" si="122"/>
        <v/>
      </c>
      <c r="G2911" s="282"/>
      <c r="H2911" s="280"/>
      <c r="I2911" s="280"/>
      <c r="J2911" s="280"/>
    </row>
    <row r="2912" spans="1:10" ht="14.4" x14ac:dyDescent="0.3">
      <c r="A2912" s="290" t="str">
        <f t="shared" si="121"/>
        <v>12/2007</v>
      </c>
      <c r="B2912" s="279" t="s">
        <v>3035</v>
      </c>
      <c r="C2912" s="294">
        <v>212</v>
      </c>
      <c r="D2912" s="279">
        <f t="shared" si="117"/>
        <v>17</v>
      </c>
      <c r="E2912" s="279">
        <f t="shared" si="118"/>
        <v>12</v>
      </c>
      <c r="F2912" s="281" t="str">
        <f t="shared" si="122"/>
        <v/>
      </c>
      <c r="G2912" s="282"/>
      <c r="H2912" s="280"/>
      <c r="I2912" s="280"/>
      <c r="J2912" s="280"/>
    </row>
    <row r="2913" spans="1:10" ht="14.4" x14ac:dyDescent="0.3">
      <c r="A2913" s="290" t="str">
        <f t="shared" si="121"/>
        <v>12/2007</v>
      </c>
      <c r="B2913" s="279" t="s">
        <v>3036</v>
      </c>
      <c r="C2913" s="294">
        <v>217</v>
      </c>
      <c r="D2913" s="279">
        <f t="shared" si="117"/>
        <v>18</v>
      </c>
      <c r="E2913" s="279">
        <f t="shared" si="118"/>
        <v>12</v>
      </c>
      <c r="F2913" s="281" t="str">
        <f t="shared" si="122"/>
        <v/>
      </c>
      <c r="G2913" s="282"/>
      <c r="H2913" s="280"/>
      <c r="I2913" s="280"/>
      <c r="J2913" s="280"/>
    </row>
    <row r="2914" spans="1:10" ht="14.4" x14ac:dyDescent="0.3">
      <c r="A2914" s="290" t="str">
        <f t="shared" si="121"/>
        <v>12/2007</v>
      </c>
      <c r="B2914" s="279" t="s">
        <v>3037</v>
      </c>
      <c r="C2914" s="294">
        <v>223</v>
      </c>
      <c r="D2914" s="279">
        <f t="shared" si="117"/>
        <v>19</v>
      </c>
      <c r="E2914" s="279">
        <f t="shared" si="118"/>
        <v>12</v>
      </c>
      <c r="F2914" s="281" t="str">
        <f t="shared" si="122"/>
        <v/>
      </c>
      <c r="G2914" s="282"/>
      <c r="H2914" s="280"/>
      <c r="I2914" s="280"/>
      <c r="J2914" s="280"/>
    </row>
    <row r="2915" spans="1:10" ht="14.4" x14ac:dyDescent="0.3">
      <c r="A2915" s="290" t="str">
        <f t="shared" si="121"/>
        <v>12/2007</v>
      </c>
      <c r="B2915" s="279" t="s">
        <v>3038</v>
      </c>
      <c r="C2915" s="294">
        <v>228</v>
      </c>
      <c r="D2915" s="279">
        <f t="shared" si="117"/>
        <v>20</v>
      </c>
      <c r="E2915" s="279">
        <f t="shared" si="118"/>
        <v>12</v>
      </c>
      <c r="F2915" s="281" t="str">
        <f t="shared" si="122"/>
        <v/>
      </c>
      <c r="G2915" s="282"/>
      <c r="H2915" s="280"/>
      <c r="I2915" s="280"/>
      <c r="J2915" s="280"/>
    </row>
    <row r="2916" spans="1:10" ht="14.4" x14ac:dyDescent="0.3">
      <c r="A2916" s="290" t="str">
        <f t="shared" si="121"/>
        <v>12/2007</v>
      </c>
      <c r="B2916" s="279" t="s">
        <v>3039</v>
      </c>
      <c r="C2916" s="294">
        <v>214</v>
      </c>
      <c r="D2916" s="279">
        <f t="shared" si="117"/>
        <v>21</v>
      </c>
      <c r="E2916" s="279">
        <f t="shared" si="118"/>
        <v>12</v>
      </c>
      <c r="F2916" s="281" t="str">
        <f t="shared" si="122"/>
        <v/>
      </c>
      <c r="G2916" s="282"/>
      <c r="H2916" s="280"/>
      <c r="I2916" s="280"/>
      <c r="J2916" s="280"/>
    </row>
    <row r="2917" spans="1:10" ht="14.4" x14ac:dyDescent="0.3">
      <c r="A2917" s="290" t="str">
        <f t="shared" si="121"/>
        <v>12/2007</v>
      </c>
      <c r="B2917" s="279" t="s">
        <v>3040</v>
      </c>
      <c r="C2917" s="294"/>
      <c r="D2917" s="279">
        <f t="shared" si="117"/>
        <v>22</v>
      </c>
      <c r="E2917" s="279">
        <f t="shared" si="118"/>
        <v>12</v>
      </c>
      <c r="F2917" s="281" t="str">
        <f t="shared" si="122"/>
        <v/>
      </c>
      <c r="G2917" s="282"/>
      <c r="H2917" s="280"/>
      <c r="I2917" s="280"/>
      <c r="J2917" s="280"/>
    </row>
    <row r="2918" spans="1:10" ht="14.4" x14ac:dyDescent="0.3">
      <c r="A2918" s="290" t="str">
        <f t="shared" si="121"/>
        <v>12/2007</v>
      </c>
      <c r="B2918" s="279" t="s">
        <v>3041</v>
      </c>
      <c r="C2918" s="294"/>
      <c r="D2918" s="279">
        <f t="shared" si="117"/>
        <v>23</v>
      </c>
      <c r="E2918" s="279">
        <f t="shared" si="118"/>
        <v>12</v>
      </c>
      <c r="F2918" s="281" t="str">
        <f t="shared" si="122"/>
        <v/>
      </c>
      <c r="G2918" s="282"/>
      <c r="H2918" s="280"/>
      <c r="I2918" s="280"/>
      <c r="J2918" s="280"/>
    </row>
    <row r="2919" spans="1:10" ht="14.4" x14ac:dyDescent="0.3">
      <c r="A2919" s="290" t="str">
        <f t="shared" si="121"/>
        <v>12/2007</v>
      </c>
      <c r="B2919" s="279" t="s">
        <v>3042</v>
      </c>
      <c r="C2919" s="294">
        <v>207</v>
      </c>
      <c r="D2919" s="279">
        <f t="shared" si="117"/>
        <v>24</v>
      </c>
      <c r="E2919" s="279">
        <f t="shared" si="118"/>
        <v>12</v>
      </c>
      <c r="F2919" s="281" t="str">
        <f t="shared" si="122"/>
        <v/>
      </c>
      <c r="G2919" s="282"/>
      <c r="H2919" s="280"/>
      <c r="I2919" s="280"/>
      <c r="J2919" s="280"/>
    </row>
    <row r="2920" spans="1:10" ht="14.4" x14ac:dyDescent="0.3">
      <c r="A2920" s="290" t="str">
        <f t="shared" si="121"/>
        <v>12/2007</v>
      </c>
      <c r="B2920" s="279" t="s">
        <v>3043</v>
      </c>
      <c r="C2920" s="294"/>
      <c r="D2920" s="279">
        <f t="shared" si="117"/>
        <v>25</v>
      </c>
      <c r="E2920" s="279">
        <f t="shared" si="118"/>
        <v>12</v>
      </c>
      <c r="F2920" s="281" t="str">
        <f t="shared" si="122"/>
        <v/>
      </c>
      <c r="G2920" s="282"/>
      <c r="H2920" s="280"/>
      <c r="I2920" s="280"/>
      <c r="J2920" s="280"/>
    </row>
    <row r="2921" spans="1:10" ht="14.4" x14ac:dyDescent="0.3">
      <c r="A2921" s="290" t="str">
        <f t="shared" si="121"/>
        <v>12/2007</v>
      </c>
      <c r="B2921" s="279" t="s">
        <v>3044</v>
      </c>
      <c r="C2921" s="294">
        <v>203</v>
      </c>
      <c r="D2921" s="279">
        <f t="shared" si="117"/>
        <v>26</v>
      </c>
      <c r="E2921" s="279">
        <f t="shared" si="118"/>
        <v>12</v>
      </c>
      <c r="F2921" s="281" t="str">
        <f t="shared" si="122"/>
        <v/>
      </c>
      <c r="G2921" s="282"/>
      <c r="H2921" s="280"/>
      <c r="I2921" s="280"/>
      <c r="J2921" s="280"/>
    </row>
    <row r="2922" spans="1:10" ht="14.4" x14ac:dyDescent="0.3">
      <c r="A2922" s="290" t="str">
        <f t="shared" si="121"/>
        <v>12/2007</v>
      </c>
      <c r="B2922" s="279" t="s">
        <v>3045</v>
      </c>
      <c r="C2922" s="294">
        <v>205</v>
      </c>
      <c r="D2922" s="279">
        <f t="shared" si="117"/>
        <v>27</v>
      </c>
      <c r="E2922" s="279">
        <f t="shared" si="118"/>
        <v>12</v>
      </c>
      <c r="F2922" s="281" t="str">
        <f t="shared" si="122"/>
        <v/>
      </c>
      <c r="G2922" s="282"/>
      <c r="H2922" s="280"/>
      <c r="I2922" s="280"/>
      <c r="J2922" s="280"/>
    </row>
    <row r="2923" spans="1:10" ht="14.4" x14ac:dyDescent="0.3">
      <c r="A2923" s="290" t="str">
        <f t="shared" si="121"/>
        <v>12/2007</v>
      </c>
      <c r="B2923" s="279" t="s">
        <v>3046</v>
      </c>
      <c r="C2923" s="294">
        <v>213</v>
      </c>
      <c r="D2923" s="279">
        <f t="shared" si="117"/>
        <v>28</v>
      </c>
      <c r="E2923" s="279">
        <f t="shared" si="118"/>
        <v>12</v>
      </c>
      <c r="F2923" s="281" t="str">
        <f t="shared" si="122"/>
        <v/>
      </c>
      <c r="G2923" s="282"/>
      <c r="H2923" s="280"/>
      <c r="I2923" s="280"/>
      <c r="J2923" s="280"/>
    </row>
    <row r="2924" spans="1:10" ht="14.4" x14ac:dyDescent="0.3">
      <c r="A2924" s="290" t="str">
        <f t="shared" si="121"/>
        <v>12/2007</v>
      </c>
      <c r="B2924" s="279" t="s">
        <v>3047</v>
      </c>
      <c r="C2924" s="294"/>
      <c r="D2924" s="279">
        <f t="shared" si="117"/>
        <v>29</v>
      </c>
      <c r="E2924" s="279">
        <f t="shared" si="118"/>
        <v>12</v>
      </c>
      <c r="F2924" s="281" t="str">
        <f t="shared" si="122"/>
        <v/>
      </c>
      <c r="G2924" s="282"/>
      <c r="H2924" s="280"/>
      <c r="I2924" s="280"/>
      <c r="J2924" s="280"/>
    </row>
    <row r="2925" spans="1:10" ht="14.4" x14ac:dyDescent="0.3">
      <c r="A2925" s="290" t="str">
        <f t="shared" si="121"/>
        <v>12/2007</v>
      </c>
      <c r="B2925" s="279" t="s">
        <v>3048</v>
      </c>
      <c r="C2925" s="294"/>
      <c r="D2925" s="279">
        <f t="shared" si="117"/>
        <v>30</v>
      </c>
      <c r="E2925" s="279">
        <f t="shared" si="118"/>
        <v>12</v>
      </c>
      <c r="F2925" s="281" t="str">
        <f t="shared" si="122"/>
        <v/>
      </c>
      <c r="G2925" s="282"/>
      <c r="H2925" s="280"/>
      <c r="I2925" s="280"/>
      <c r="J2925" s="280"/>
    </row>
    <row r="2926" spans="1:10" ht="14.4" x14ac:dyDescent="0.3">
      <c r="A2926" s="290" t="str">
        <f t="shared" si="121"/>
        <v>12/2007</v>
      </c>
      <c r="B2926" s="279" t="s">
        <v>3049</v>
      </c>
      <c r="C2926" s="294">
        <v>221</v>
      </c>
      <c r="D2926" s="279">
        <f t="shared" si="117"/>
        <v>31</v>
      </c>
      <c r="E2926" s="279">
        <f t="shared" si="118"/>
        <v>12</v>
      </c>
      <c r="F2926" s="281">
        <f t="shared" si="122"/>
        <v>2.2100000000000002E-2</v>
      </c>
      <c r="G2926" s="282"/>
      <c r="H2926" s="280"/>
      <c r="I2926" s="280"/>
      <c r="J2926" s="280"/>
    </row>
    <row r="2927" spans="1:10" ht="14.4" x14ac:dyDescent="0.3">
      <c r="A2927" s="290" t="str">
        <f t="shared" si="121"/>
        <v>1/2008</v>
      </c>
      <c r="B2927" s="279" t="s">
        <v>3050</v>
      </c>
      <c r="C2927" s="294"/>
      <c r="D2927" s="279">
        <f t="shared" si="117"/>
        <v>1</v>
      </c>
      <c r="E2927" s="279">
        <f t="shared" si="118"/>
        <v>1</v>
      </c>
      <c r="F2927" s="281" t="str">
        <f t="shared" si="122"/>
        <v/>
      </c>
      <c r="G2927" s="282"/>
      <c r="H2927" s="280"/>
      <c r="I2927" s="280"/>
      <c r="J2927" s="280"/>
    </row>
    <row r="2928" spans="1:10" ht="14.4" x14ac:dyDescent="0.3">
      <c r="A2928" s="290" t="str">
        <f t="shared" si="121"/>
        <v>1/2008</v>
      </c>
      <c r="B2928" s="279" t="s">
        <v>3051</v>
      </c>
      <c r="C2928" s="294">
        <v>227</v>
      </c>
      <c r="D2928" s="279">
        <f t="shared" si="117"/>
        <v>2</v>
      </c>
      <c r="E2928" s="279">
        <f t="shared" si="118"/>
        <v>1</v>
      </c>
      <c r="F2928" s="281" t="str">
        <f t="shared" si="122"/>
        <v/>
      </c>
      <c r="G2928" s="282"/>
      <c r="H2928" s="280"/>
      <c r="I2928" s="280"/>
      <c r="J2928" s="280"/>
    </row>
    <row r="2929" spans="1:10" ht="14.4" x14ac:dyDescent="0.3">
      <c r="A2929" s="290" t="str">
        <f t="shared" si="121"/>
        <v>1/2008</v>
      </c>
      <c r="B2929" s="279" t="s">
        <v>3052</v>
      </c>
      <c r="C2929" s="294">
        <v>226</v>
      </c>
      <c r="D2929" s="279">
        <f t="shared" si="117"/>
        <v>3</v>
      </c>
      <c r="E2929" s="279">
        <f t="shared" si="118"/>
        <v>1</v>
      </c>
      <c r="F2929" s="281" t="str">
        <f t="shared" si="122"/>
        <v/>
      </c>
      <c r="G2929" s="282"/>
      <c r="H2929" s="280"/>
      <c r="I2929" s="280"/>
      <c r="J2929" s="280"/>
    </row>
    <row r="2930" spans="1:10" ht="14.4" x14ac:dyDescent="0.3">
      <c r="A2930" s="290" t="str">
        <f t="shared" si="121"/>
        <v>1/2008</v>
      </c>
      <c r="B2930" s="279" t="s">
        <v>3053</v>
      </c>
      <c r="C2930" s="294">
        <v>231</v>
      </c>
      <c r="D2930" s="279">
        <f t="shared" si="117"/>
        <v>4</v>
      </c>
      <c r="E2930" s="279">
        <f t="shared" si="118"/>
        <v>1</v>
      </c>
      <c r="F2930" s="281" t="str">
        <f t="shared" si="122"/>
        <v/>
      </c>
      <c r="G2930" s="282"/>
      <c r="H2930" s="280"/>
      <c r="I2930" s="280"/>
      <c r="J2930" s="280"/>
    </row>
    <row r="2931" spans="1:10" ht="14.4" x14ac:dyDescent="0.3">
      <c r="A2931" s="290" t="str">
        <f t="shared" si="121"/>
        <v>1/2008</v>
      </c>
      <c r="B2931" s="279" t="s">
        <v>3054</v>
      </c>
      <c r="C2931" s="294"/>
      <c r="D2931" s="279">
        <f t="shared" si="117"/>
        <v>5</v>
      </c>
      <c r="E2931" s="279">
        <f t="shared" si="118"/>
        <v>1</v>
      </c>
      <c r="F2931" s="281" t="str">
        <f t="shared" si="122"/>
        <v/>
      </c>
      <c r="G2931" s="282"/>
      <c r="H2931" s="280"/>
      <c r="I2931" s="280"/>
      <c r="J2931" s="280"/>
    </row>
    <row r="2932" spans="1:10" ht="14.4" x14ac:dyDescent="0.3">
      <c r="A2932" s="290" t="str">
        <f t="shared" si="121"/>
        <v>1/2008</v>
      </c>
      <c r="B2932" s="279" t="s">
        <v>3055</v>
      </c>
      <c r="C2932" s="294"/>
      <c r="D2932" s="279">
        <f t="shared" si="117"/>
        <v>6</v>
      </c>
      <c r="E2932" s="279">
        <f t="shared" si="118"/>
        <v>1</v>
      </c>
      <c r="F2932" s="281" t="str">
        <f t="shared" si="122"/>
        <v/>
      </c>
      <c r="G2932" s="282"/>
      <c r="H2932" s="280"/>
      <c r="I2932" s="280"/>
      <c r="J2932" s="280"/>
    </row>
    <row r="2933" spans="1:10" ht="14.4" x14ac:dyDescent="0.3">
      <c r="A2933" s="290" t="str">
        <f t="shared" si="121"/>
        <v>1/2008</v>
      </c>
      <c r="B2933" s="279" t="s">
        <v>3056</v>
      </c>
      <c r="C2933" s="294">
        <v>229</v>
      </c>
      <c r="D2933" s="279">
        <f t="shared" si="117"/>
        <v>7</v>
      </c>
      <c r="E2933" s="279">
        <f t="shared" si="118"/>
        <v>1</v>
      </c>
      <c r="F2933" s="281" t="str">
        <f t="shared" si="122"/>
        <v/>
      </c>
      <c r="G2933" s="282"/>
      <c r="H2933" s="280"/>
      <c r="I2933" s="280"/>
      <c r="J2933" s="280"/>
    </row>
    <row r="2934" spans="1:10" ht="14.4" x14ac:dyDescent="0.3">
      <c r="A2934" s="290" t="str">
        <f t="shared" si="121"/>
        <v>1/2008</v>
      </c>
      <c r="B2934" s="279" t="s">
        <v>3057</v>
      </c>
      <c r="C2934" s="294">
        <v>225</v>
      </c>
      <c r="D2934" s="279">
        <f t="shared" si="117"/>
        <v>8</v>
      </c>
      <c r="E2934" s="279">
        <f t="shared" si="118"/>
        <v>1</v>
      </c>
      <c r="F2934" s="281" t="str">
        <f t="shared" si="122"/>
        <v/>
      </c>
      <c r="G2934" s="282"/>
      <c r="H2934" s="280"/>
      <c r="I2934" s="280"/>
      <c r="J2934" s="280"/>
    </row>
    <row r="2935" spans="1:10" ht="14.4" x14ac:dyDescent="0.3">
      <c r="A2935" s="290" t="str">
        <f t="shared" si="121"/>
        <v>1/2008</v>
      </c>
      <c r="B2935" s="279" t="s">
        <v>3058</v>
      </c>
      <c r="C2935" s="294">
        <v>238</v>
      </c>
      <c r="D2935" s="279">
        <f t="shared" si="117"/>
        <v>9</v>
      </c>
      <c r="E2935" s="279">
        <f t="shared" si="118"/>
        <v>1</v>
      </c>
      <c r="F2935" s="281" t="str">
        <f t="shared" si="122"/>
        <v/>
      </c>
      <c r="G2935" s="282"/>
      <c r="H2935" s="280"/>
      <c r="I2935" s="280"/>
      <c r="J2935" s="280"/>
    </row>
    <row r="2936" spans="1:10" ht="14.4" x14ac:dyDescent="0.3">
      <c r="A2936" s="290" t="str">
        <f t="shared" si="121"/>
        <v>1/2008</v>
      </c>
      <c r="B2936" s="279" t="s">
        <v>3059</v>
      </c>
      <c r="C2936" s="294">
        <v>226</v>
      </c>
      <c r="D2936" s="279">
        <f t="shared" si="117"/>
        <v>10</v>
      </c>
      <c r="E2936" s="279">
        <f t="shared" si="118"/>
        <v>1</v>
      </c>
      <c r="F2936" s="281" t="str">
        <f t="shared" si="122"/>
        <v/>
      </c>
      <c r="G2936" s="282"/>
      <c r="H2936" s="280"/>
      <c r="I2936" s="280"/>
      <c r="J2936" s="280"/>
    </row>
    <row r="2937" spans="1:10" ht="14.4" x14ac:dyDescent="0.3">
      <c r="A2937" s="290" t="str">
        <f t="shared" si="121"/>
        <v>1/2008</v>
      </c>
      <c r="B2937" s="279" t="s">
        <v>3060</v>
      </c>
      <c r="C2937" s="294">
        <v>231</v>
      </c>
      <c r="D2937" s="279">
        <f t="shared" si="117"/>
        <v>11</v>
      </c>
      <c r="E2937" s="279">
        <f t="shared" si="118"/>
        <v>1</v>
      </c>
      <c r="F2937" s="281" t="str">
        <f t="shared" si="122"/>
        <v/>
      </c>
      <c r="G2937" s="282"/>
      <c r="H2937" s="280"/>
      <c r="I2937" s="280"/>
      <c r="J2937" s="280"/>
    </row>
    <row r="2938" spans="1:10" ht="14.4" x14ac:dyDescent="0.3">
      <c r="A2938" s="290" t="str">
        <f t="shared" si="121"/>
        <v>1/2008</v>
      </c>
      <c r="B2938" s="279" t="s">
        <v>3061</v>
      </c>
      <c r="C2938" s="294"/>
      <c r="D2938" s="279">
        <f t="shared" si="117"/>
        <v>12</v>
      </c>
      <c r="E2938" s="279">
        <f t="shared" si="118"/>
        <v>1</v>
      </c>
      <c r="F2938" s="281" t="str">
        <f t="shared" si="122"/>
        <v/>
      </c>
      <c r="G2938" s="282"/>
      <c r="H2938" s="280"/>
      <c r="I2938" s="280"/>
      <c r="J2938" s="280"/>
    </row>
    <row r="2939" spans="1:10" ht="14.4" x14ac:dyDescent="0.3">
      <c r="A2939" s="290" t="str">
        <f t="shared" si="121"/>
        <v>1/2008</v>
      </c>
      <c r="B2939" s="279" t="s">
        <v>3062</v>
      </c>
      <c r="C2939" s="294"/>
      <c r="D2939" s="279">
        <f t="shared" si="117"/>
        <v>13</v>
      </c>
      <c r="E2939" s="279">
        <f t="shared" si="118"/>
        <v>1</v>
      </c>
      <c r="F2939" s="281" t="str">
        <f t="shared" si="122"/>
        <v/>
      </c>
      <c r="G2939" s="282"/>
      <c r="H2939" s="280"/>
      <c r="I2939" s="280"/>
      <c r="J2939" s="280"/>
    </row>
    <row r="2940" spans="1:10" ht="14.4" x14ac:dyDescent="0.3">
      <c r="A2940" s="290" t="str">
        <f t="shared" si="121"/>
        <v>1/2008</v>
      </c>
      <c r="B2940" s="279" t="s">
        <v>3063</v>
      </c>
      <c r="C2940" s="294">
        <v>231</v>
      </c>
      <c r="D2940" s="279">
        <f t="shared" si="117"/>
        <v>14</v>
      </c>
      <c r="E2940" s="279">
        <f t="shared" si="118"/>
        <v>1</v>
      </c>
      <c r="F2940" s="281" t="str">
        <f t="shared" si="122"/>
        <v/>
      </c>
      <c r="G2940" s="282"/>
      <c r="H2940" s="280"/>
      <c r="I2940" s="280"/>
      <c r="J2940" s="280"/>
    </row>
    <row r="2941" spans="1:10" ht="14.4" x14ac:dyDescent="0.3">
      <c r="A2941" s="290" t="str">
        <f t="shared" si="121"/>
        <v>1/2008</v>
      </c>
      <c r="B2941" s="279" t="s">
        <v>3064</v>
      </c>
      <c r="C2941" s="294">
        <v>238</v>
      </c>
      <c r="D2941" s="279">
        <f t="shared" si="117"/>
        <v>15</v>
      </c>
      <c r="E2941" s="279">
        <f t="shared" si="118"/>
        <v>1</v>
      </c>
      <c r="F2941" s="281" t="str">
        <f t="shared" si="122"/>
        <v/>
      </c>
      <c r="G2941" s="282"/>
      <c r="H2941" s="280"/>
      <c r="I2941" s="280"/>
      <c r="J2941" s="280"/>
    </row>
    <row r="2942" spans="1:10" ht="14.4" x14ac:dyDescent="0.3">
      <c r="A2942" s="290" t="str">
        <f t="shared" si="121"/>
        <v>1/2008</v>
      </c>
      <c r="B2942" s="279" t="s">
        <v>3065</v>
      </c>
      <c r="C2942" s="294">
        <v>236</v>
      </c>
      <c r="D2942" s="279">
        <f t="shared" si="117"/>
        <v>16</v>
      </c>
      <c r="E2942" s="279">
        <f t="shared" si="118"/>
        <v>1</v>
      </c>
      <c r="F2942" s="281" t="str">
        <f t="shared" si="122"/>
        <v/>
      </c>
      <c r="G2942" s="282"/>
      <c r="H2942" s="280"/>
      <c r="I2942" s="280"/>
      <c r="J2942" s="280"/>
    </row>
    <row r="2943" spans="1:10" ht="14.4" x14ac:dyDescent="0.3">
      <c r="A2943" s="290" t="str">
        <f t="shared" si="121"/>
        <v>1/2008</v>
      </c>
      <c r="B2943" s="279" t="s">
        <v>3066</v>
      </c>
      <c r="C2943" s="294">
        <v>248</v>
      </c>
      <c r="D2943" s="279">
        <f t="shared" si="117"/>
        <v>17</v>
      </c>
      <c r="E2943" s="279">
        <f t="shared" si="118"/>
        <v>1</v>
      </c>
      <c r="F2943" s="281" t="str">
        <f t="shared" si="122"/>
        <v/>
      </c>
      <c r="G2943" s="282"/>
      <c r="H2943" s="280"/>
      <c r="I2943" s="280"/>
      <c r="J2943" s="280"/>
    </row>
    <row r="2944" spans="1:10" ht="14.4" x14ac:dyDescent="0.3">
      <c r="A2944" s="290" t="str">
        <f t="shared" si="121"/>
        <v>1/2008</v>
      </c>
      <c r="B2944" s="279" t="s">
        <v>3067</v>
      </c>
      <c r="C2944" s="294">
        <v>252</v>
      </c>
      <c r="D2944" s="279">
        <f t="shared" si="117"/>
        <v>18</v>
      </c>
      <c r="E2944" s="279">
        <f t="shared" si="118"/>
        <v>1</v>
      </c>
      <c r="F2944" s="281" t="str">
        <f t="shared" si="122"/>
        <v/>
      </c>
      <c r="G2944" s="282"/>
      <c r="H2944" s="280"/>
      <c r="I2944" s="280"/>
      <c r="J2944" s="280"/>
    </row>
    <row r="2945" spans="1:10" ht="14.4" x14ac:dyDescent="0.3">
      <c r="A2945" s="290" t="str">
        <f t="shared" si="121"/>
        <v>1/2008</v>
      </c>
      <c r="B2945" s="279" t="s">
        <v>3068</v>
      </c>
      <c r="C2945" s="294"/>
      <c r="D2945" s="279">
        <f t="shared" si="117"/>
        <v>19</v>
      </c>
      <c r="E2945" s="279">
        <f t="shared" si="118"/>
        <v>1</v>
      </c>
      <c r="F2945" s="281" t="str">
        <f t="shared" si="122"/>
        <v/>
      </c>
      <c r="G2945" s="282"/>
      <c r="H2945" s="280"/>
      <c r="I2945" s="280"/>
      <c r="J2945" s="280"/>
    </row>
    <row r="2946" spans="1:10" ht="14.4" x14ac:dyDescent="0.3">
      <c r="A2946" s="290" t="str">
        <f t="shared" si="121"/>
        <v>1/2008</v>
      </c>
      <c r="B2946" s="279" t="s">
        <v>3069</v>
      </c>
      <c r="C2946" s="294"/>
      <c r="D2946" s="279">
        <f t="shared" si="117"/>
        <v>20</v>
      </c>
      <c r="E2946" s="279">
        <f t="shared" si="118"/>
        <v>1</v>
      </c>
      <c r="F2946" s="281" t="str">
        <f t="shared" si="122"/>
        <v/>
      </c>
      <c r="G2946" s="282"/>
      <c r="H2946" s="280"/>
      <c r="I2946" s="280"/>
      <c r="J2946" s="280"/>
    </row>
    <row r="2947" spans="1:10" ht="14.4" x14ac:dyDescent="0.3">
      <c r="A2947" s="290" t="str">
        <f t="shared" si="121"/>
        <v>1/2008</v>
      </c>
      <c r="B2947" s="279" t="s">
        <v>3070</v>
      </c>
      <c r="C2947" s="294"/>
      <c r="D2947" s="279">
        <f t="shared" si="117"/>
        <v>21</v>
      </c>
      <c r="E2947" s="279">
        <f t="shared" si="118"/>
        <v>1</v>
      </c>
      <c r="F2947" s="281" t="str">
        <f t="shared" si="122"/>
        <v/>
      </c>
      <c r="G2947" s="282"/>
      <c r="H2947" s="280"/>
      <c r="I2947" s="280"/>
      <c r="J2947" s="280"/>
    </row>
    <row r="2948" spans="1:10" ht="14.4" x14ac:dyDescent="0.3">
      <c r="A2948" s="290" t="str">
        <f t="shared" si="121"/>
        <v>1/2008</v>
      </c>
      <c r="B2948" s="279" t="s">
        <v>3071</v>
      </c>
      <c r="C2948" s="294">
        <v>269</v>
      </c>
      <c r="D2948" s="279">
        <f t="shared" si="117"/>
        <v>22</v>
      </c>
      <c r="E2948" s="279">
        <f t="shared" si="118"/>
        <v>1</v>
      </c>
      <c r="F2948" s="281" t="str">
        <f t="shared" si="122"/>
        <v/>
      </c>
      <c r="G2948" s="282"/>
      <c r="H2948" s="280"/>
      <c r="I2948" s="280"/>
      <c r="J2948" s="280"/>
    </row>
    <row r="2949" spans="1:10" ht="14.4" x14ac:dyDescent="0.3">
      <c r="A2949" s="290" t="str">
        <f t="shared" si="121"/>
        <v>1/2008</v>
      </c>
      <c r="B2949" s="279" t="s">
        <v>3072</v>
      </c>
      <c r="C2949" s="294">
        <v>275</v>
      </c>
      <c r="D2949" s="279">
        <f t="shared" si="117"/>
        <v>23</v>
      </c>
      <c r="E2949" s="279">
        <f t="shared" si="118"/>
        <v>1</v>
      </c>
      <c r="F2949" s="281" t="str">
        <f t="shared" si="122"/>
        <v/>
      </c>
      <c r="G2949" s="282"/>
      <c r="H2949" s="280"/>
      <c r="I2949" s="280"/>
      <c r="J2949" s="280"/>
    </row>
    <row r="2950" spans="1:10" ht="14.4" x14ac:dyDescent="0.3">
      <c r="A2950" s="290" t="str">
        <f t="shared" ref="A2950:A3013" si="123">CONCATENATE(MONTH(B2950),"/",YEAR(B2950))</f>
        <v>1/2008</v>
      </c>
      <c r="B2950" s="279" t="s">
        <v>3073</v>
      </c>
      <c r="C2950" s="294">
        <v>252</v>
      </c>
      <c r="D2950" s="279">
        <f t="shared" si="117"/>
        <v>24</v>
      </c>
      <c r="E2950" s="279">
        <f t="shared" si="118"/>
        <v>1</v>
      </c>
      <c r="F2950" s="281" t="str">
        <f t="shared" si="122"/>
        <v/>
      </c>
      <c r="G2950" s="282"/>
      <c r="H2950" s="280"/>
      <c r="I2950" s="280"/>
      <c r="J2950" s="280"/>
    </row>
    <row r="2951" spans="1:10" ht="14.4" x14ac:dyDescent="0.3">
      <c r="A2951" s="290" t="str">
        <f t="shared" si="123"/>
        <v>1/2008</v>
      </c>
      <c r="B2951" s="279" t="s">
        <v>3074</v>
      </c>
      <c r="C2951" s="294">
        <v>258</v>
      </c>
      <c r="D2951" s="279">
        <f t="shared" si="117"/>
        <v>25</v>
      </c>
      <c r="E2951" s="279">
        <f t="shared" si="118"/>
        <v>1</v>
      </c>
      <c r="F2951" s="281" t="str">
        <f t="shared" si="122"/>
        <v/>
      </c>
      <c r="G2951" s="282"/>
      <c r="H2951" s="280"/>
      <c r="I2951" s="280"/>
      <c r="J2951" s="280"/>
    </row>
    <row r="2952" spans="1:10" ht="14.4" x14ac:dyDescent="0.3">
      <c r="A2952" s="290" t="str">
        <f t="shared" si="123"/>
        <v>1/2008</v>
      </c>
      <c r="B2952" s="279" t="s">
        <v>3075</v>
      </c>
      <c r="C2952" s="294"/>
      <c r="D2952" s="279">
        <f t="shared" si="117"/>
        <v>26</v>
      </c>
      <c r="E2952" s="279">
        <f t="shared" si="118"/>
        <v>1</v>
      </c>
      <c r="F2952" s="281" t="str">
        <f t="shared" si="122"/>
        <v/>
      </c>
      <c r="G2952" s="282"/>
      <c r="H2952" s="280"/>
      <c r="I2952" s="280"/>
      <c r="J2952" s="280"/>
    </row>
    <row r="2953" spans="1:10" ht="14.4" x14ac:dyDescent="0.3">
      <c r="A2953" s="290" t="str">
        <f t="shared" si="123"/>
        <v>1/2008</v>
      </c>
      <c r="B2953" s="279" t="s">
        <v>3076</v>
      </c>
      <c r="C2953" s="294"/>
      <c r="D2953" s="279">
        <f t="shared" si="117"/>
        <v>27</v>
      </c>
      <c r="E2953" s="279">
        <f t="shared" si="118"/>
        <v>1</v>
      </c>
      <c r="F2953" s="281" t="str">
        <f t="shared" si="122"/>
        <v/>
      </c>
      <c r="G2953" s="282"/>
      <c r="H2953" s="280"/>
      <c r="I2953" s="280"/>
      <c r="J2953" s="280"/>
    </row>
    <row r="2954" spans="1:10" ht="14.4" x14ac:dyDescent="0.3">
      <c r="A2954" s="290" t="str">
        <f t="shared" si="123"/>
        <v>1/2008</v>
      </c>
      <c r="B2954" s="279" t="s">
        <v>3077</v>
      </c>
      <c r="C2954" s="294">
        <v>259</v>
      </c>
      <c r="D2954" s="279">
        <f t="shared" si="117"/>
        <v>28</v>
      </c>
      <c r="E2954" s="279">
        <f t="shared" si="118"/>
        <v>1</v>
      </c>
      <c r="F2954" s="281" t="str">
        <f t="shared" si="122"/>
        <v/>
      </c>
      <c r="G2954" s="282"/>
      <c r="H2954" s="280"/>
      <c r="I2954" s="280"/>
      <c r="J2954" s="280"/>
    </row>
    <row r="2955" spans="1:10" ht="14.4" x14ac:dyDescent="0.3">
      <c r="A2955" s="290" t="str">
        <f t="shared" si="123"/>
        <v>1/2008</v>
      </c>
      <c r="B2955" s="279" t="s">
        <v>3078</v>
      </c>
      <c r="C2955" s="294">
        <v>253</v>
      </c>
      <c r="D2955" s="279">
        <f t="shared" si="117"/>
        <v>29</v>
      </c>
      <c r="E2955" s="279">
        <f t="shared" si="118"/>
        <v>1</v>
      </c>
      <c r="F2955" s="281" t="str">
        <f t="shared" si="122"/>
        <v/>
      </c>
      <c r="G2955" s="282"/>
      <c r="H2955" s="280"/>
      <c r="I2955" s="280"/>
      <c r="J2955" s="280"/>
    </row>
    <row r="2956" spans="1:10" ht="14.4" x14ac:dyDescent="0.3">
      <c r="A2956" s="290" t="str">
        <f t="shared" si="123"/>
        <v>1/2008</v>
      </c>
      <c r="B2956" s="279" t="s">
        <v>3079</v>
      </c>
      <c r="C2956" s="294">
        <v>244</v>
      </c>
      <c r="D2956" s="279">
        <f t="shared" si="117"/>
        <v>30</v>
      </c>
      <c r="E2956" s="279">
        <f t="shared" si="118"/>
        <v>1</v>
      </c>
      <c r="F2956" s="281" t="str">
        <f t="shared" si="122"/>
        <v/>
      </c>
      <c r="G2956" s="282"/>
      <c r="H2956" s="280"/>
      <c r="I2956" s="280"/>
      <c r="J2956" s="280"/>
    </row>
    <row r="2957" spans="1:10" ht="14.4" x14ac:dyDescent="0.3">
      <c r="A2957" s="290" t="str">
        <f t="shared" si="123"/>
        <v>1/2008</v>
      </c>
      <c r="B2957" s="279" t="s">
        <v>3080</v>
      </c>
      <c r="C2957" s="294">
        <v>255</v>
      </c>
      <c r="D2957" s="279">
        <f t="shared" si="117"/>
        <v>31</v>
      </c>
      <c r="E2957" s="279">
        <f t="shared" si="118"/>
        <v>1</v>
      </c>
      <c r="F2957" s="281">
        <f t="shared" ref="F2957:F3020" si="124">IF(D2957=(D2958-1),"",IF(AND(C2957="",C2956="",C2955=""),C2954/10000,(IF(AND(C2957="",C2956=""),C2955/10000,IF(C2957="",C2956/10000,C2957/10000)))))</f>
        <v>2.5499999999999998E-2</v>
      </c>
      <c r="G2957" s="282"/>
      <c r="H2957" s="280"/>
      <c r="I2957" s="280"/>
      <c r="J2957" s="280"/>
    </row>
    <row r="2958" spans="1:10" ht="14.4" x14ac:dyDescent="0.3">
      <c r="A2958" s="290" t="str">
        <f t="shared" si="123"/>
        <v>2/2008</v>
      </c>
      <c r="B2958" s="279" t="s">
        <v>3081</v>
      </c>
      <c r="C2958" s="294">
        <v>259</v>
      </c>
      <c r="D2958" s="279">
        <f t="shared" si="117"/>
        <v>1</v>
      </c>
      <c r="E2958" s="279">
        <f t="shared" si="118"/>
        <v>2</v>
      </c>
      <c r="F2958" s="281" t="str">
        <f t="shared" si="124"/>
        <v/>
      </c>
      <c r="G2958" s="282"/>
      <c r="H2958" s="280"/>
      <c r="I2958" s="280"/>
      <c r="J2958" s="280"/>
    </row>
    <row r="2959" spans="1:10" ht="14.4" x14ac:dyDescent="0.3">
      <c r="A2959" s="290" t="str">
        <f t="shared" si="123"/>
        <v>2/2008</v>
      </c>
      <c r="B2959" s="279" t="s">
        <v>3082</v>
      </c>
      <c r="C2959" s="294"/>
      <c r="D2959" s="279">
        <f t="shared" si="117"/>
        <v>2</v>
      </c>
      <c r="E2959" s="279">
        <f t="shared" si="118"/>
        <v>2</v>
      </c>
      <c r="F2959" s="281" t="str">
        <f t="shared" si="124"/>
        <v/>
      </c>
      <c r="G2959" s="282"/>
      <c r="H2959" s="280"/>
      <c r="I2959" s="280"/>
      <c r="J2959" s="280"/>
    </row>
    <row r="2960" spans="1:10" ht="14.4" x14ac:dyDescent="0.3">
      <c r="A2960" s="290" t="str">
        <f t="shared" si="123"/>
        <v>2/2008</v>
      </c>
      <c r="B2960" s="279" t="s">
        <v>3083</v>
      </c>
      <c r="C2960" s="294"/>
      <c r="D2960" s="279">
        <f t="shared" si="117"/>
        <v>3</v>
      </c>
      <c r="E2960" s="279">
        <f t="shared" si="118"/>
        <v>2</v>
      </c>
      <c r="F2960" s="281" t="str">
        <f t="shared" si="124"/>
        <v/>
      </c>
      <c r="G2960" s="282"/>
      <c r="H2960" s="280"/>
      <c r="I2960" s="280"/>
      <c r="J2960" s="280"/>
    </row>
    <row r="2961" spans="1:10" ht="14.4" x14ac:dyDescent="0.3">
      <c r="A2961" s="290" t="str">
        <f t="shared" si="123"/>
        <v>2/2008</v>
      </c>
      <c r="B2961" s="279" t="s">
        <v>3084</v>
      </c>
      <c r="C2961" s="294">
        <v>253</v>
      </c>
      <c r="D2961" s="279">
        <f t="shared" si="117"/>
        <v>4</v>
      </c>
      <c r="E2961" s="279">
        <f t="shared" si="118"/>
        <v>2</v>
      </c>
      <c r="F2961" s="281" t="str">
        <f t="shared" si="124"/>
        <v/>
      </c>
      <c r="G2961" s="282"/>
      <c r="H2961" s="280"/>
      <c r="I2961" s="280"/>
      <c r="J2961" s="280"/>
    </row>
    <row r="2962" spans="1:10" ht="14.4" x14ac:dyDescent="0.3">
      <c r="A2962" s="290" t="str">
        <f t="shared" si="123"/>
        <v>2/2008</v>
      </c>
      <c r="B2962" s="279" t="s">
        <v>3085</v>
      </c>
      <c r="C2962" s="294">
        <v>265</v>
      </c>
      <c r="D2962" s="279">
        <f t="shared" si="117"/>
        <v>5</v>
      </c>
      <c r="E2962" s="279">
        <f t="shared" si="118"/>
        <v>2</v>
      </c>
      <c r="F2962" s="281" t="str">
        <f t="shared" si="124"/>
        <v/>
      </c>
      <c r="G2962" s="282"/>
      <c r="H2962" s="280"/>
      <c r="I2962" s="280"/>
      <c r="J2962" s="280"/>
    </row>
    <row r="2963" spans="1:10" ht="14.4" x14ac:dyDescent="0.3">
      <c r="A2963" s="290" t="str">
        <f t="shared" si="123"/>
        <v>2/2008</v>
      </c>
      <c r="B2963" s="279" t="s">
        <v>3086</v>
      </c>
      <c r="C2963" s="294">
        <v>265</v>
      </c>
      <c r="D2963" s="279">
        <f t="shared" si="117"/>
        <v>6</v>
      </c>
      <c r="E2963" s="279">
        <f t="shared" si="118"/>
        <v>2</v>
      </c>
      <c r="F2963" s="281" t="str">
        <f t="shared" si="124"/>
        <v/>
      </c>
      <c r="G2963" s="282"/>
      <c r="H2963" s="280"/>
      <c r="I2963" s="280"/>
      <c r="J2963" s="280"/>
    </row>
    <row r="2964" spans="1:10" ht="14.4" x14ac:dyDescent="0.3">
      <c r="A2964" s="290" t="str">
        <f t="shared" si="123"/>
        <v>2/2008</v>
      </c>
      <c r="B2964" s="279" t="s">
        <v>3087</v>
      </c>
      <c r="C2964" s="294">
        <v>257</v>
      </c>
      <c r="D2964" s="279">
        <f t="shared" si="117"/>
        <v>7</v>
      </c>
      <c r="E2964" s="279">
        <f t="shared" si="118"/>
        <v>2</v>
      </c>
      <c r="F2964" s="281" t="str">
        <f t="shared" si="124"/>
        <v/>
      </c>
      <c r="G2964" s="282"/>
      <c r="H2964" s="280"/>
      <c r="I2964" s="280"/>
      <c r="J2964" s="280"/>
    </row>
    <row r="2965" spans="1:10" ht="14.4" x14ac:dyDescent="0.3">
      <c r="A2965" s="290" t="str">
        <f t="shared" si="123"/>
        <v>2/2008</v>
      </c>
      <c r="B2965" s="279" t="s">
        <v>3088</v>
      </c>
      <c r="C2965" s="294">
        <v>273</v>
      </c>
      <c r="D2965" s="279">
        <f t="shared" si="117"/>
        <v>8</v>
      </c>
      <c r="E2965" s="279">
        <f t="shared" si="118"/>
        <v>2</v>
      </c>
      <c r="F2965" s="281" t="str">
        <f t="shared" si="124"/>
        <v/>
      </c>
      <c r="G2965" s="282"/>
      <c r="H2965" s="280"/>
      <c r="I2965" s="280"/>
      <c r="J2965" s="280"/>
    </row>
    <row r="2966" spans="1:10" ht="14.4" x14ac:dyDescent="0.3">
      <c r="A2966" s="290" t="str">
        <f t="shared" si="123"/>
        <v>2/2008</v>
      </c>
      <c r="B2966" s="279" t="s">
        <v>3089</v>
      </c>
      <c r="C2966" s="294"/>
      <c r="D2966" s="279">
        <f t="shared" si="117"/>
        <v>9</v>
      </c>
      <c r="E2966" s="279">
        <f t="shared" si="118"/>
        <v>2</v>
      </c>
      <c r="F2966" s="281" t="str">
        <f t="shared" si="124"/>
        <v/>
      </c>
      <c r="G2966" s="282"/>
      <c r="H2966" s="280"/>
      <c r="I2966" s="280"/>
      <c r="J2966" s="280"/>
    </row>
    <row r="2967" spans="1:10" ht="14.4" x14ac:dyDescent="0.3">
      <c r="A2967" s="290" t="str">
        <f t="shared" si="123"/>
        <v>2/2008</v>
      </c>
      <c r="B2967" s="279" t="s">
        <v>3090</v>
      </c>
      <c r="C2967" s="294"/>
      <c r="D2967" s="279">
        <f t="shared" si="117"/>
        <v>10</v>
      </c>
      <c r="E2967" s="279">
        <f t="shared" si="118"/>
        <v>2</v>
      </c>
      <c r="F2967" s="281" t="str">
        <f t="shared" si="124"/>
        <v/>
      </c>
      <c r="G2967" s="282"/>
      <c r="H2967" s="280"/>
      <c r="I2967" s="280"/>
      <c r="J2967" s="280"/>
    </row>
    <row r="2968" spans="1:10" ht="14.4" x14ac:dyDescent="0.3">
      <c r="A2968" s="290" t="str">
        <f t="shared" si="123"/>
        <v>2/2008</v>
      </c>
      <c r="B2968" s="279" t="s">
        <v>3091</v>
      </c>
      <c r="C2968" s="294">
        <v>273</v>
      </c>
      <c r="D2968" s="279">
        <f t="shared" si="117"/>
        <v>11</v>
      </c>
      <c r="E2968" s="279">
        <f t="shared" si="118"/>
        <v>2</v>
      </c>
      <c r="F2968" s="281" t="str">
        <f t="shared" si="124"/>
        <v/>
      </c>
      <c r="G2968" s="282"/>
      <c r="H2968" s="280"/>
      <c r="I2968" s="280"/>
      <c r="J2968" s="280"/>
    </row>
    <row r="2969" spans="1:10" ht="14.4" x14ac:dyDescent="0.3">
      <c r="A2969" s="290" t="str">
        <f t="shared" si="123"/>
        <v>2/2008</v>
      </c>
      <c r="B2969" s="279" t="s">
        <v>3092</v>
      </c>
      <c r="C2969" s="294">
        <v>263</v>
      </c>
      <c r="D2969" s="279">
        <f t="shared" si="117"/>
        <v>12</v>
      </c>
      <c r="E2969" s="279">
        <f t="shared" si="118"/>
        <v>2</v>
      </c>
      <c r="F2969" s="281" t="str">
        <f t="shared" si="124"/>
        <v/>
      </c>
      <c r="G2969" s="282"/>
      <c r="H2969" s="280"/>
      <c r="I2969" s="280"/>
      <c r="J2969" s="280"/>
    </row>
    <row r="2970" spans="1:10" ht="14.4" x14ac:dyDescent="0.3">
      <c r="A2970" s="290" t="str">
        <f t="shared" si="123"/>
        <v>2/2008</v>
      </c>
      <c r="B2970" s="279" t="s">
        <v>3093</v>
      </c>
      <c r="C2970" s="294">
        <v>258</v>
      </c>
      <c r="D2970" s="279">
        <f t="shared" si="117"/>
        <v>13</v>
      </c>
      <c r="E2970" s="279">
        <f t="shared" si="118"/>
        <v>2</v>
      </c>
      <c r="F2970" s="281" t="str">
        <f t="shared" si="124"/>
        <v/>
      </c>
      <c r="G2970" s="282"/>
      <c r="H2970" s="280"/>
      <c r="I2970" s="280"/>
      <c r="J2970" s="280"/>
    </row>
    <row r="2971" spans="1:10" ht="14.4" x14ac:dyDescent="0.3">
      <c r="A2971" s="290" t="str">
        <f t="shared" si="123"/>
        <v>2/2008</v>
      </c>
      <c r="B2971" s="279" t="s">
        <v>3094</v>
      </c>
      <c r="C2971" s="294">
        <v>252</v>
      </c>
      <c r="D2971" s="279">
        <f t="shared" si="117"/>
        <v>14</v>
      </c>
      <c r="E2971" s="279">
        <f t="shared" si="118"/>
        <v>2</v>
      </c>
      <c r="F2971" s="281" t="str">
        <f t="shared" si="124"/>
        <v/>
      </c>
      <c r="G2971" s="282"/>
      <c r="H2971" s="280"/>
      <c r="I2971" s="280"/>
      <c r="J2971" s="280"/>
    </row>
    <row r="2972" spans="1:10" ht="14.4" x14ac:dyDescent="0.3">
      <c r="A2972" s="290" t="str">
        <f t="shared" si="123"/>
        <v>2/2008</v>
      </c>
      <c r="B2972" s="279" t="s">
        <v>3095</v>
      </c>
      <c r="C2972" s="294">
        <v>261</v>
      </c>
      <c r="D2972" s="279">
        <f t="shared" si="117"/>
        <v>15</v>
      </c>
      <c r="E2972" s="279">
        <f t="shared" si="118"/>
        <v>2</v>
      </c>
      <c r="F2972" s="281" t="str">
        <f t="shared" si="124"/>
        <v/>
      </c>
      <c r="G2972" s="282"/>
      <c r="H2972" s="280"/>
      <c r="I2972" s="280"/>
      <c r="J2972" s="280"/>
    </row>
    <row r="2973" spans="1:10" ht="14.4" x14ac:dyDescent="0.3">
      <c r="A2973" s="290" t="str">
        <f t="shared" si="123"/>
        <v>2/2008</v>
      </c>
      <c r="B2973" s="279" t="s">
        <v>3096</v>
      </c>
      <c r="C2973" s="294"/>
      <c r="D2973" s="279">
        <f t="shared" si="117"/>
        <v>16</v>
      </c>
      <c r="E2973" s="279">
        <f t="shared" si="118"/>
        <v>2</v>
      </c>
      <c r="F2973" s="281" t="str">
        <f t="shared" si="124"/>
        <v/>
      </c>
      <c r="G2973" s="282"/>
      <c r="H2973" s="280"/>
      <c r="I2973" s="280"/>
      <c r="J2973" s="280"/>
    </row>
    <row r="2974" spans="1:10" ht="14.4" x14ac:dyDescent="0.3">
      <c r="A2974" s="290" t="str">
        <f t="shared" si="123"/>
        <v>2/2008</v>
      </c>
      <c r="B2974" s="279" t="s">
        <v>3097</v>
      </c>
      <c r="C2974" s="294"/>
      <c r="D2974" s="279">
        <f t="shared" si="117"/>
        <v>17</v>
      </c>
      <c r="E2974" s="279">
        <f t="shared" si="118"/>
        <v>2</v>
      </c>
      <c r="F2974" s="281" t="str">
        <f t="shared" si="124"/>
        <v/>
      </c>
      <c r="G2974" s="282"/>
      <c r="H2974" s="280"/>
      <c r="I2974" s="280"/>
      <c r="J2974" s="280"/>
    </row>
    <row r="2975" spans="1:10" ht="14.4" x14ac:dyDescent="0.3">
      <c r="A2975" s="290" t="str">
        <f t="shared" si="123"/>
        <v>2/2008</v>
      </c>
      <c r="B2975" s="279" t="s">
        <v>3098</v>
      </c>
      <c r="C2975" s="294"/>
      <c r="D2975" s="279">
        <f t="shared" si="117"/>
        <v>18</v>
      </c>
      <c r="E2975" s="279">
        <f t="shared" si="118"/>
        <v>2</v>
      </c>
      <c r="F2975" s="281" t="str">
        <f t="shared" si="124"/>
        <v/>
      </c>
      <c r="G2975" s="282"/>
      <c r="H2975" s="280"/>
      <c r="I2975" s="280"/>
      <c r="J2975" s="280"/>
    </row>
    <row r="2976" spans="1:10" ht="14.4" x14ac:dyDescent="0.3">
      <c r="A2976" s="290" t="str">
        <f t="shared" si="123"/>
        <v>2/2008</v>
      </c>
      <c r="B2976" s="279" t="s">
        <v>3099</v>
      </c>
      <c r="C2976" s="294">
        <v>261</v>
      </c>
      <c r="D2976" s="279">
        <f t="shared" si="117"/>
        <v>19</v>
      </c>
      <c r="E2976" s="279">
        <f t="shared" si="118"/>
        <v>2</v>
      </c>
      <c r="F2976" s="281" t="str">
        <f t="shared" si="124"/>
        <v/>
      </c>
      <c r="G2976" s="282"/>
      <c r="H2976" s="280"/>
      <c r="I2976" s="280"/>
      <c r="J2976" s="280"/>
    </row>
    <row r="2977" spans="1:10" ht="14.4" x14ac:dyDescent="0.3">
      <c r="A2977" s="290" t="str">
        <f t="shared" si="123"/>
        <v>2/2008</v>
      </c>
      <c r="B2977" s="279" t="s">
        <v>3100</v>
      </c>
      <c r="C2977" s="294">
        <v>252</v>
      </c>
      <c r="D2977" s="279">
        <f t="shared" si="117"/>
        <v>20</v>
      </c>
      <c r="E2977" s="279">
        <f t="shared" si="118"/>
        <v>2</v>
      </c>
      <c r="F2977" s="281" t="str">
        <f t="shared" si="124"/>
        <v/>
      </c>
      <c r="G2977" s="282"/>
      <c r="H2977" s="280"/>
      <c r="I2977" s="280"/>
      <c r="J2977" s="280"/>
    </row>
    <row r="2978" spans="1:10" ht="14.4" x14ac:dyDescent="0.3">
      <c r="A2978" s="290" t="str">
        <f t="shared" si="123"/>
        <v>2/2008</v>
      </c>
      <c r="B2978" s="279" t="s">
        <v>3101</v>
      </c>
      <c r="C2978" s="294">
        <v>255</v>
      </c>
      <c r="D2978" s="279">
        <f t="shared" si="117"/>
        <v>21</v>
      </c>
      <c r="E2978" s="279">
        <f t="shared" si="118"/>
        <v>2</v>
      </c>
      <c r="F2978" s="281" t="str">
        <f t="shared" si="124"/>
        <v/>
      </c>
      <c r="G2978" s="282"/>
      <c r="H2978" s="280"/>
      <c r="I2978" s="280"/>
      <c r="J2978" s="280"/>
    </row>
    <row r="2979" spans="1:10" ht="14.4" x14ac:dyDescent="0.3">
      <c r="A2979" s="290" t="str">
        <f t="shared" si="123"/>
        <v>2/2008</v>
      </c>
      <c r="B2979" s="279" t="s">
        <v>3102</v>
      </c>
      <c r="C2979" s="294">
        <v>248</v>
      </c>
      <c r="D2979" s="279">
        <f t="shared" si="117"/>
        <v>22</v>
      </c>
      <c r="E2979" s="279">
        <f t="shared" si="118"/>
        <v>2</v>
      </c>
      <c r="F2979" s="281" t="str">
        <f t="shared" si="124"/>
        <v/>
      </c>
      <c r="G2979" s="282"/>
      <c r="H2979" s="280"/>
      <c r="I2979" s="280"/>
      <c r="J2979" s="280"/>
    </row>
    <row r="2980" spans="1:10" ht="14.4" x14ac:dyDescent="0.3">
      <c r="A2980" s="290" t="str">
        <f t="shared" si="123"/>
        <v>2/2008</v>
      </c>
      <c r="B2980" s="279" t="s">
        <v>3103</v>
      </c>
      <c r="C2980" s="294"/>
      <c r="D2980" s="279">
        <f t="shared" si="117"/>
        <v>23</v>
      </c>
      <c r="E2980" s="279">
        <f t="shared" si="118"/>
        <v>2</v>
      </c>
      <c r="F2980" s="281" t="str">
        <f t="shared" si="124"/>
        <v/>
      </c>
      <c r="G2980" s="282"/>
      <c r="H2980" s="280"/>
      <c r="I2980" s="280"/>
      <c r="J2980" s="280"/>
    </row>
    <row r="2981" spans="1:10" ht="14.4" x14ac:dyDescent="0.3">
      <c r="A2981" s="290" t="str">
        <f t="shared" si="123"/>
        <v>2/2008</v>
      </c>
      <c r="B2981" s="279" t="s">
        <v>3104</v>
      </c>
      <c r="C2981" s="294"/>
      <c r="D2981" s="279">
        <f t="shared" si="117"/>
        <v>24</v>
      </c>
      <c r="E2981" s="279">
        <f t="shared" si="118"/>
        <v>2</v>
      </c>
      <c r="F2981" s="281" t="str">
        <f t="shared" si="124"/>
        <v/>
      </c>
      <c r="G2981" s="282"/>
      <c r="H2981" s="280"/>
      <c r="I2981" s="280"/>
      <c r="J2981" s="280"/>
    </row>
    <row r="2982" spans="1:10" ht="14.4" x14ac:dyDescent="0.3">
      <c r="A2982" s="290" t="str">
        <f t="shared" si="123"/>
        <v>2/2008</v>
      </c>
      <c r="B2982" s="279" t="s">
        <v>3105</v>
      </c>
      <c r="C2982" s="294">
        <v>239</v>
      </c>
      <c r="D2982" s="279">
        <f t="shared" si="117"/>
        <v>25</v>
      </c>
      <c r="E2982" s="279">
        <f t="shared" si="118"/>
        <v>2</v>
      </c>
      <c r="F2982" s="281" t="str">
        <f t="shared" si="124"/>
        <v/>
      </c>
      <c r="G2982" s="282"/>
      <c r="H2982" s="280"/>
      <c r="I2982" s="280"/>
      <c r="J2982" s="280"/>
    </row>
    <row r="2983" spans="1:10" ht="14.4" x14ac:dyDescent="0.3">
      <c r="A2983" s="290" t="str">
        <f t="shared" si="123"/>
        <v>2/2008</v>
      </c>
      <c r="B2983" s="279" t="s">
        <v>3106</v>
      </c>
      <c r="C2983" s="294">
        <v>238</v>
      </c>
      <c r="D2983" s="279">
        <f t="shared" si="117"/>
        <v>26</v>
      </c>
      <c r="E2983" s="279">
        <f t="shared" si="118"/>
        <v>2</v>
      </c>
      <c r="F2983" s="281" t="str">
        <f t="shared" si="124"/>
        <v/>
      </c>
      <c r="G2983" s="282"/>
      <c r="H2983" s="280"/>
      <c r="I2983" s="280"/>
      <c r="J2983" s="280"/>
    </row>
    <row r="2984" spans="1:10" ht="14.4" x14ac:dyDescent="0.3">
      <c r="A2984" s="290" t="str">
        <f t="shared" si="123"/>
        <v>2/2008</v>
      </c>
      <c r="B2984" s="279" t="s">
        <v>3107</v>
      </c>
      <c r="C2984" s="294">
        <v>240</v>
      </c>
      <c r="D2984" s="279">
        <f t="shared" si="117"/>
        <v>27</v>
      </c>
      <c r="E2984" s="279">
        <f t="shared" si="118"/>
        <v>2</v>
      </c>
      <c r="F2984" s="281" t="str">
        <f t="shared" si="124"/>
        <v/>
      </c>
      <c r="G2984" s="282"/>
      <c r="H2984" s="280"/>
      <c r="I2984" s="280"/>
      <c r="J2984" s="280"/>
    </row>
    <row r="2985" spans="1:10" ht="14.4" x14ac:dyDescent="0.3">
      <c r="A2985" s="290" t="str">
        <f t="shared" si="123"/>
        <v>2/2008</v>
      </c>
      <c r="B2985" s="279" t="s">
        <v>3108</v>
      </c>
      <c r="C2985" s="294">
        <v>255</v>
      </c>
      <c r="D2985" s="279">
        <f t="shared" si="117"/>
        <v>28</v>
      </c>
      <c r="E2985" s="279">
        <f t="shared" si="118"/>
        <v>2</v>
      </c>
      <c r="F2985" s="281" t="str">
        <f t="shared" si="124"/>
        <v/>
      </c>
      <c r="G2985" s="282"/>
      <c r="H2985" s="280"/>
      <c r="I2985" s="280"/>
      <c r="J2985" s="280"/>
    </row>
    <row r="2986" spans="1:10" ht="14.4" x14ac:dyDescent="0.3">
      <c r="A2986" s="290" t="str">
        <f t="shared" si="123"/>
        <v>2/2008</v>
      </c>
      <c r="B2986" s="279" t="s">
        <v>3109</v>
      </c>
      <c r="C2986" s="294">
        <v>265</v>
      </c>
      <c r="D2986" s="279">
        <f t="shared" si="117"/>
        <v>29</v>
      </c>
      <c r="E2986" s="279">
        <f t="shared" si="118"/>
        <v>2</v>
      </c>
      <c r="F2986" s="281">
        <f t="shared" si="124"/>
        <v>2.6499999999999999E-2</v>
      </c>
      <c r="G2986" s="282"/>
      <c r="H2986" s="280"/>
      <c r="I2986" s="280"/>
      <c r="J2986" s="280"/>
    </row>
    <row r="2987" spans="1:10" ht="14.4" x14ac:dyDescent="0.3">
      <c r="A2987" s="290" t="str">
        <f t="shared" si="123"/>
        <v>3/2008</v>
      </c>
      <c r="B2987" s="279" t="s">
        <v>3110</v>
      </c>
      <c r="C2987" s="294"/>
      <c r="D2987" s="279">
        <f t="shared" si="117"/>
        <v>1</v>
      </c>
      <c r="E2987" s="279">
        <f t="shared" si="118"/>
        <v>3</v>
      </c>
      <c r="F2987" s="281" t="str">
        <f t="shared" si="124"/>
        <v/>
      </c>
      <c r="G2987" s="282"/>
      <c r="H2987" s="280"/>
      <c r="I2987" s="280"/>
      <c r="J2987" s="280"/>
    </row>
    <row r="2988" spans="1:10" ht="14.4" x14ac:dyDescent="0.3">
      <c r="A2988" s="290" t="str">
        <f t="shared" si="123"/>
        <v>3/2008</v>
      </c>
      <c r="B2988" s="279" t="s">
        <v>3111</v>
      </c>
      <c r="C2988" s="294"/>
      <c r="D2988" s="279">
        <f t="shared" si="117"/>
        <v>2</v>
      </c>
      <c r="E2988" s="279">
        <f t="shared" si="118"/>
        <v>3</v>
      </c>
      <c r="F2988" s="281" t="str">
        <f t="shared" si="124"/>
        <v/>
      </c>
      <c r="G2988" s="282"/>
      <c r="H2988" s="280"/>
      <c r="I2988" s="280"/>
      <c r="J2988" s="280"/>
    </row>
    <row r="2989" spans="1:10" ht="14.4" x14ac:dyDescent="0.3">
      <c r="A2989" s="290" t="str">
        <f t="shared" si="123"/>
        <v>3/2008</v>
      </c>
      <c r="B2989" s="279" t="s">
        <v>3112</v>
      </c>
      <c r="C2989" s="294">
        <v>267</v>
      </c>
      <c r="D2989" s="279">
        <f t="shared" si="117"/>
        <v>3</v>
      </c>
      <c r="E2989" s="279">
        <f t="shared" si="118"/>
        <v>3</v>
      </c>
      <c r="F2989" s="281" t="str">
        <f t="shared" si="124"/>
        <v/>
      </c>
      <c r="G2989" s="282"/>
      <c r="H2989" s="280"/>
      <c r="I2989" s="280"/>
      <c r="J2989" s="280"/>
    </row>
    <row r="2990" spans="1:10" ht="14.4" x14ac:dyDescent="0.3">
      <c r="A2990" s="290" t="str">
        <f t="shared" si="123"/>
        <v>3/2008</v>
      </c>
      <c r="B2990" s="279" t="s">
        <v>3113</v>
      </c>
      <c r="C2990" s="294">
        <v>258</v>
      </c>
      <c r="D2990" s="279">
        <f t="shared" si="117"/>
        <v>4</v>
      </c>
      <c r="E2990" s="279">
        <f t="shared" si="118"/>
        <v>3</v>
      </c>
      <c r="F2990" s="281" t="str">
        <f t="shared" si="124"/>
        <v/>
      </c>
      <c r="G2990" s="282"/>
      <c r="H2990" s="280"/>
      <c r="I2990" s="280"/>
      <c r="J2990" s="280"/>
    </row>
    <row r="2991" spans="1:10" ht="14.4" x14ac:dyDescent="0.3">
      <c r="A2991" s="290" t="str">
        <f t="shared" si="123"/>
        <v>3/2008</v>
      </c>
      <c r="B2991" s="279" t="s">
        <v>3114</v>
      </c>
      <c r="C2991" s="294">
        <v>252</v>
      </c>
      <c r="D2991" s="279">
        <f t="shared" si="117"/>
        <v>5</v>
      </c>
      <c r="E2991" s="279">
        <f t="shared" si="118"/>
        <v>3</v>
      </c>
      <c r="F2991" s="281" t="str">
        <f t="shared" si="124"/>
        <v/>
      </c>
      <c r="G2991" s="282"/>
      <c r="H2991" s="280"/>
      <c r="I2991" s="280"/>
      <c r="J2991" s="280"/>
    </row>
    <row r="2992" spans="1:10" ht="14.4" x14ac:dyDescent="0.3">
      <c r="A2992" s="290" t="str">
        <f t="shared" si="123"/>
        <v>3/2008</v>
      </c>
      <c r="B2992" s="279" t="s">
        <v>3115</v>
      </c>
      <c r="C2992" s="294">
        <v>257</v>
      </c>
      <c r="D2992" s="279">
        <f t="shared" si="117"/>
        <v>6</v>
      </c>
      <c r="E2992" s="279">
        <f t="shared" si="118"/>
        <v>3</v>
      </c>
      <c r="F2992" s="281" t="str">
        <f t="shared" si="124"/>
        <v/>
      </c>
      <c r="G2992" s="282"/>
      <c r="H2992" s="280"/>
      <c r="I2992" s="280"/>
      <c r="J2992" s="280"/>
    </row>
    <row r="2993" spans="1:10" ht="14.4" x14ac:dyDescent="0.3">
      <c r="A2993" s="290" t="str">
        <f t="shared" si="123"/>
        <v>3/2008</v>
      </c>
      <c r="B2993" s="279" t="s">
        <v>3116</v>
      </c>
      <c r="C2993" s="294">
        <v>273</v>
      </c>
      <c r="D2993" s="279">
        <f t="shared" si="117"/>
        <v>7</v>
      </c>
      <c r="E2993" s="279">
        <f t="shared" si="118"/>
        <v>3</v>
      </c>
      <c r="F2993" s="281" t="str">
        <f t="shared" si="124"/>
        <v/>
      </c>
      <c r="G2993" s="282"/>
      <c r="H2993" s="280"/>
      <c r="I2993" s="280"/>
      <c r="J2993" s="280"/>
    </row>
    <row r="2994" spans="1:10" ht="14.4" x14ac:dyDescent="0.3">
      <c r="A2994" s="290" t="str">
        <f t="shared" si="123"/>
        <v>3/2008</v>
      </c>
      <c r="B2994" s="279" t="s">
        <v>3117</v>
      </c>
      <c r="C2994" s="294"/>
      <c r="D2994" s="279">
        <f t="shared" si="117"/>
        <v>8</v>
      </c>
      <c r="E2994" s="279">
        <f t="shared" si="118"/>
        <v>3</v>
      </c>
      <c r="F2994" s="281" t="str">
        <f t="shared" si="124"/>
        <v/>
      </c>
      <c r="G2994" s="282"/>
      <c r="H2994" s="280"/>
      <c r="I2994" s="280"/>
      <c r="J2994" s="280"/>
    </row>
    <row r="2995" spans="1:10" ht="14.4" x14ac:dyDescent="0.3">
      <c r="A2995" s="290" t="str">
        <f t="shared" si="123"/>
        <v>3/2008</v>
      </c>
      <c r="B2995" s="279" t="s">
        <v>3118</v>
      </c>
      <c r="C2995" s="294"/>
      <c r="D2995" s="279">
        <f t="shared" si="117"/>
        <v>9</v>
      </c>
      <c r="E2995" s="279">
        <f t="shared" si="118"/>
        <v>3</v>
      </c>
      <c r="F2995" s="281" t="str">
        <f t="shared" si="124"/>
        <v/>
      </c>
      <c r="G2995" s="282"/>
      <c r="H2995" s="280"/>
      <c r="I2995" s="280"/>
      <c r="J2995" s="280"/>
    </row>
    <row r="2996" spans="1:10" ht="14.4" x14ac:dyDescent="0.3">
      <c r="A2996" s="290" t="str">
        <f t="shared" si="123"/>
        <v>3/2008</v>
      </c>
      <c r="B2996" s="279" t="s">
        <v>3119</v>
      </c>
      <c r="C2996" s="294">
        <v>284</v>
      </c>
      <c r="D2996" s="279">
        <f t="shared" si="117"/>
        <v>10</v>
      </c>
      <c r="E2996" s="279">
        <f t="shared" si="118"/>
        <v>3</v>
      </c>
      <c r="F2996" s="281" t="str">
        <f t="shared" si="124"/>
        <v/>
      </c>
      <c r="G2996" s="282"/>
      <c r="H2996" s="280"/>
      <c r="I2996" s="280"/>
      <c r="J2996" s="280"/>
    </row>
    <row r="2997" spans="1:10" ht="14.4" x14ac:dyDescent="0.3">
      <c r="A2997" s="290" t="str">
        <f t="shared" si="123"/>
        <v>3/2008</v>
      </c>
      <c r="B2997" s="279" t="s">
        <v>3120</v>
      </c>
      <c r="C2997" s="294">
        <v>265</v>
      </c>
      <c r="D2997" s="279">
        <f t="shared" si="117"/>
        <v>11</v>
      </c>
      <c r="E2997" s="279">
        <f t="shared" si="118"/>
        <v>3</v>
      </c>
      <c r="F2997" s="281" t="str">
        <f t="shared" si="124"/>
        <v/>
      </c>
      <c r="G2997" s="282"/>
      <c r="H2997" s="280"/>
      <c r="I2997" s="280"/>
      <c r="J2997" s="280"/>
    </row>
    <row r="2998" spans="1:10" ht="14.4" x14ac:dyDescent="0.3">
      <c r="A2998" s="290" t="str">
        <f t="shared" si="123"/>
        <v>3/2008</v>
      </c>
      <c r="B2998" s="279" t="s">
        <v>3121</v>
      </c>
      <c r="C2998" s="294">
        <v>272</v>
      </c>
      <c r="D2998" s="279">
        <f t="shared" si="117"/>
        <v>12</v>
      </c>
      <c r="E2998" s="279">
        <f t="shared" si="118"/>
        <v>3</v>
      </c>
      <c r="F2998" s="281" t="str">
        <f t="shared" si="124"/>
        <v/>
      </c>
      <c r="G2998" s="282"/>
      <c r="H2998" s="280"/>
      <c r="I2998" s="280"/>
      <c r="J2998" s="280"/>
    </row>
    <row r="2999" spans="1:10" ht="14.4" x14ac:dyDescent="0.3">
      <c r="A2999" s="290" t="str">
        <f t="shared" si="123"/>
        <v>3/2008</v>
      </c>
      <c r="B2999" s="279" t="s">
        <v>3122</v>
      </c>
      <c r="C2999" s="294">
        <v>277</v>
      </c>
      <c r="D2999" s="279">
        <f t="shared" si="117"/>
        <v>13</v>
      </c>
      <c r="E2999" s="279">
        <f t="shared" si="118"/>
        <v>3</v>
      </c>
      <c r="F2999" s="281" t="str">
        <f t="shared" si="124"/>
        <v/>
      </c>
      <c r="G2999" s="282"/>
      <c r="H2999" s="280"/>
      <c r="I2999" s="280"/>
      <c r="J2999" s="280"/>
    </row>
    <row r="3000" spans="1:10" ht="14.4" x14ac:dyDescent="0.3">
      <c r="A3000" s="290" t="str">
        <f t="shared" si="123"/>
        <v>3/2008</v>
      </c>
      <c r="B3000" s="279" t="s">
        <v>3123</v>
      </c>
      <c r="C3000" s="294">
        <v>289</v>
      </c>
      <c r="D3000" s="279">
        <f t="shared" si="117"/>
        <v>14</v>
      </c>
      <c r="E3000" s="279">
        <f t="shared" si="118"/>
        <v>3</v>
      </c>
      <c r="F3000" s="281" t="str">
        <f t="shared" si="124"/>
        <v/>
      </c>
      <c r="G3000" s="282"/>
      <c r="H3000" s="280"/>
      <c r="I3000" s="280"/>
      <c r="J3000" s="280"/>
    </row>
    <row r="3001" spans="1:10" ht="14.4" x14ac:dyDescent="0.3">
      <c r="A3001" s="290" t="str">
        <f t="shared" si="123"/>
        <v>3/2008</v>
      </c>
      <c r="B3001" s="279" t="s">
        <v>3124</v>
      </c>
      <c r="C3001" s="294"/>
      <c r="D3001" s="279">
        <f t="shared" si="117"/>
        <v>15</v>
      </c>
      <c r="E3001" s="279">
        <f t="shared" si="118"/>
        <v>3</v>
      </c>
      <c r="F3001" s="281" t="str">
        <f t="shared" si="124"/>
        <v/>
      </c>
      <c r="G3001" s="282"/>
      <c r="H3001" s="280"/>
      <c r="I3001" s="280"/>
      <c r="J3001" s="280"/>
    </row>
    <row r="3002" spans="1:10" ht="14.4" x14ac:dyDescent="0.3">
      <c r="A3002" s="290" t="str">
        <f t="shared" si="123"/>
        <v>3/2008</v>
      </c>
      <c r="B3002" s="279" t="s">
        <v>3125</v>
      </c>
      <c r="C3002" s="294"/>
      <c r="D3002" s="279">
        <f t="shared" si="117"/>
        <v>16</v>
      </c>
      <c r="E3002" s="279">
        <f t="shared" si="118"/>
        <v>3</v>
      </c>
      <c r="F3002" s="281" t="str">
        <f t="shared" si="124"/>
        <v/>
      </c>
      <c r="G3002" s="282"/>
      <c r="H3002" s="280"/>
      <c r="I3002" s="280"/>
      <c r="J3002" s="280"/>
    </row>
    <row r="3003" spans="1:10" ht="14.4" x14ac:dyDescent="0.3">
      <c r="A3003" s="290" t="str">
        <f t="shared" si="123"/>
        <v>3/2008</v>
      </c>
      <c r="B3003" s="279" t="s">
        <v>3126</v>
      </c>
      <c r="C3003" s="294">
        <v>305</v>
      </c>
      <c r="D3003" s="279">
        <f t="shared" si="117"/>
        <v>17</v>
      </c>
      <c r="E3003" s="279">
        <f t="shared" si="118"/>
        <v>3</v>
      </c>
      <c r="F3003" s="281" t="str">
        <f t="shared" si="124"/>
        <v/>
      </c>
      <c r="G3003" s="282"/>
      <c r="H3003" s="280"/>
      <c r="I3003" s="280"/>
      <c r="J3003" s="280"/>
    </row>
    <row r="3004" spans="1:10" ht="14.4" x14ac:dyDescent="0.3">
      <c r="A3004" s="290" t="str">
        <f t="shared" si="123"/>
        <v>3/2008</v>
      </c>
      <c r="B3004" s="279" t="s">
        <v>3127</v>
      </c>
      <c r="C3004" s="294">
        <v>285</v>
      </c>
      <c r="D3004" s="279">
        <f t="shared" si="117"/>
        <v>18</v>
      </c>
      <c r="E3004" s="279">
        <f t="shared" si="118"/>
        <v>3</v>
      </c>
      <c r="F3004" s="281" t="str">
        <f t="shared" si="124"/>
        <v/>
      </c>
      <c r="G3004" s="282"/>
      <c r="H3004" s="280"/>
      <c r="I3004" s="280"/>
      <c r="J3004" s="280"/>
    </row>
    <row r="3005" spans="1:10" ht="14.4" x14ac:dyDescent="0.3">
      <c r="A3005" s="290" t="str">
        <f t="shared" si="123"/>
        <v>3/2008</v>
      </c>
      <c r="B3005" s="279" t="s">
        <v>3128</v>
      </c>
      <c r="C3005" s="294">
        <v>290</v>
      </c>
      <c r="D3005" s="279">
        <f t="shared" si="117"/>
        <v>19</v>
      </c>
      <c r="E3005" s="279">
        <f t="shared" si="118"/>
        <v>3</v>
      </c>
      <c r="F3005" s="281" t="str">
        <f t="shared" si="124"/>
        <v/>
      </c>
      <c r="G3005" s="282"/>
      <c r="H3005" s="280"/>
      <c r="I3005" s="280"/>
      <c r="J3005" s="280"/>
    </row>
    <row r="3006" spans="1:10" ht="14.4" x14ac:dyDescent="0.3">
      <c r="A3006" s="290" t="str">
        <f t="shared" si="123"/>
        <v>3/2008</v>
      </c>
      <c r="B3006" s="279" t="s">
        <v>3129</v>
      </c>
      <c r="C3006" s="294">
        <v>291</v>
      </c>
      <c r="D3006" s="279">
        <f t="shared" si="117"/>
        <v>20</v>
      </c>
      <c r="E3006" s="279">
        <f t="shared" si="118"/>
        <v>3</v>
      </c>
      <c r="F3006" s="281" t="str">
        <f t="shared" si="124"/>
        <v/>
      </c>
      <c r="G3006" s="282"/>
      <c r="H3006" s="280"/>
      <c r="I3006" s="280"/>
      <c r="J3006" s="280"/>
    </row>
    <row r="3007" spans="1:10" ht="14.4" x14ac:dyDescent="0.3">
      <c r="A3007" s="290" t="str">
        <f t="shared" si="123"/>
        <v>3/2008</v>
      </c>
      <c r="B3007" s="279" t="s">
        <v>3130</v>
      </c>
      <c r="C3007" s="294"/>
      <c r="D3007" s="279">
        <f t="shared" si="117"/>
        <v>21</v>
      </c>
      <c r="E3007" s="279">
        <f t="shared" si="118"/>
        <v>3</v>
      </c>
      <c r="F3007" s="281" t="str">
        <f t="shared" si="124"/>
        <v/>
      </c>
      <c r="G3007" s="282"/>
      <c r="H3007" s="280"/>
      <c r="I3007" s="280"/>
      <c r="J3007" s="280"/>
    </row>
    <row r="3008" spans="1:10" ht="14.4" x14ac:dyDescent="0.3">
      <c r="A3008" s="290" t="str">
        <f t="shared" si="123"/>
        <v>3/2008</v>
      </c>
      <c r="B3008" s="279" t="s">
        <v>3131</v>
      </c>
      <c r="C3008" s="294"/>
      <c r="D3008" s="279">
        <f t="shared" si="117"/>
        <v>22</v>
      </c>
      <c r="E3008" s="279">
        <f t="shared" si="118"/>
        <v>3</v>
      </c>
      <c r="F3008" s="281" t="str">
        <f t="shared" si="124"/>
        <v/>
      </c>
      <c r="G3008" s="282"/>
      <c r="H3008" s="280"/>
      <c r="I3008" s="280"/>
      <c r="J3008" s="280"/>
    </row>
    <row r="3009" spans="1:10" ht="14.4" x14ac:dyDescent="0.3">
      <c r="A3009" s="290" t="str">
        <f t="shared" si="123"/>
        <v>3/2008</v>
      </c>
      <c r="B3009" s="279" t="s">
        <v>3132</v>
      </c>
      <c r="C3009" s="294"/>
      <c r="D3009" s="279">
        <f t="shared" si="117"/>
        <v>23</v>
      </c>
      <c r="E3009" s="279">
        <f t="shared" si="118"/>
        <v>3</v>
      </c>
      <c r="F3009" s="281" t="str">
        <f t="shared" si="124"/>
        <v/>
      </c>
      <c r="G3009" s="282"/>
      <c r="H3009" s="280"/>
      <c r="I3009" s="280"/>
      <c r="J3009" s="280"/>
    </row>
    <row r="3010" spans="1:10" ht="14.4" x14ac:dyDescent="0.3">
      <c r="A3010" s="290" t="str">
        <f t="shared" si="123"/>
        <v>3/2008</v>
      </c>
      <c r="B3010" s="279" t="s">
        <v>3133</v>
      </c>
      <c r="C3010" s="294">
        <v>273</v>
      </c>
      <c r="D3010" s="279">
        <f t="shared" si="117"/>
        <v>24</v>
      </c>
      <c r="E3010" s="279">
        <f t="shared" si="118"/>
        <v>3</v>
      </c>
      <c r="F3010" s="281" t="str">
        <f t="shared" si="124"/>
        <v/>
      </c>
      <c r="G3010" s="282"/>
      <c r="H3010" s="280"/>
      <c r="I3010" s="280"/>
      <c r="J3010" s="280"/>
    </row>
    <row r="3011" spans="1:10" ht="14.4" x14ac:dyDescent="0.3">
      <c r="A3011" s="290" t="str">
        <f t="shared" si="123"/>
        <v>3/2008</v>
      </c>
      <c r="B3011" s="279" t="s">
        <v>3134</v>
      </c>
      <c r="C3011" s="294">
        <v>275</v>
      </c>
      <c r="D3011" s="279">
        <f t="shared" si="117"/>
        <v>25</v>
      </c>
      <c r="E3011" s="279">
        <f t="shared" si="118"/>
        <v>3</v>
      </c>
      <c r="F3011" s="281" t="str">
        <f t="shared" si="124"/>
        <v/>
      </c>
      <c r="G3011" s="282"/>
      <c r="H3011" s="280"/>
      <c r="I3011" s="280"/>
      <c r="J3011" s="280"/>
    </row>
    <row r="3012" spans="1:10" ht="14.4" x14ac:dyDescent="0.3">
      <c r="A3012" s="290" t="str">
        <f t="shared" si="123"/>
        <v>3/2008</v>
      </c>
      <c r="B3012" s="279" t="s">
        <v>3135</v>
      </c>
      <c r="C3012" s="294">
        <v>277</v>
      </c>
      <c r="D3012" s="279">
        <f t="shared" si="117"/>
        <v>26</v>
      </c>
      <c r="E3012" s="279">
        <f t="shared" si="118"/>
        <v>3</v>
      </c>
      <c r="F3012" s="281" t="str">
        <f t="shared" si="124"/>
        <v/>
      </c>
      <c r="G3012" s="282"/>
      <c r="H3012" s="280"/>
      <c r="I3012" s="280"/>
      <c r="J3012" s="280"/>
    </row>
    <row r="3013" spans="1:10" ht="14.4" x14ac:dyDescent="0.3">
      <c r="A3013" s="290" t="str">
        <f t="shared" si="123"/>
        <v>3/2008</v>
      </c>
      <c r="B3013" s="279" t="s">
        <v>3136</v>
      </c>
      <c r="C3013" s="294">
        <v>273</v>
      </c>
      <c r="D3013" s="279">
        <f t="shared" si="117"/>
        <v>27</v>
      </c>
      <c r="E3013" s="279">
        <f t="shared" si="118"/>
        <v>3</v>
      </c>
      <c r="F3013" s="281" t="str">
        <f t="shared" si="124"/>
        <v/>
      </c>
      <c r="G3013" s="282"/>
      <c r="H3013" s="280"/>
      <c r="I3013" s="280"/>
      <c r="J3013" s="280"/>
    </row>
    <row r="3014" spans="1:10" ht="14.4" x14ac:dyDescent="0.3">
      <c r="A3014" s="290" t="str">
        <f t="shared" ref="A3014:A3077" si="125">CONCATENATE(MONTH(B3014),"/",YEAR(B3014))</f>
        <v>3/2008</v>
      </c>
      <c r="B3014" s="279" t="s">
        <v>3137</v>
      </c>
      <c r="C3014" s="294">
        <v>278</v>
      </c>
      <c r="D3014" s="279">
        <f t="shared" si="117"/>
        <v>28</v>
      </c>
      <c r="E3014" s="279">
        <f t="shared" si="118"/>
        <v>3</v>
      </c>
      <c r="F3014" s="281" t="str">
        <f t="shared" si="124"/>
        <v/>
      </c>
      <c r="G3014" s="282"/>
      <c r="H3014" s="280"/>
      <c r="I3014" s="280"/>
      <c r="J3014" s="280"/>
    </row>
    <row r="3015" spans="1:10" ht="14.4" x14ac:dyDescent="0.3">
      <c r="A3015" s="290" t="str">
        <f t="shared" si="125"/>
        <v>3/2008</v>
      </c>
      <c r="B3015" s="279" t="s">
        <v>3138</v>
      </c>
      <c r="C3015" s="294"/>
      <c r="D3015" s="279">
        <f t="shared" si="117"/>
        <v>29</v>
      </c>
      <c r="E3015" s="279">
        <f t="shared" si="118"/>
        <v>3</v>
      </c>
      <c r="F3015" s="281" t="str">
        <f t="shared" si="124"/>
        <v/>
      </c>
      <c r="G3015" s="282"/>
      <c r="H3015" s="280"/>
      <c r="I3015" s="280"/>
      <c r="J3015" s="280"/>
    </row>
    <row r="3016" spans="1:10" ht="14.4" x14ac:dyDescent="0.3">
      <c r="A3016" s="290" t="str">
        <f t="shared" si="125"/>
        <v>3/2008</v>
      </c>
      <c r="B3016" s="279" t="s">
        <v>3139</v>
      </c>
      <c r="C3016" s="294"/>
      <c r="D3016" s="279">
        <f t="shared" si="117"/>
        <v>30</v>
      </c>
      <c r="E3016" s="279">
        <f t="shared" si="118"/>
        <v>3</v>
      </c>
      <c r="F3016" s="281" t="str">
        <f t="shared" si="124"/>
        <v/>
      </c>
      <c r="G3016" s="282"/>
      <c r="H3016" s="280"/>
      <c r="I3016" s="280"/>
      <c r="J3016" s="280"/>
    </row>
    <row r="3017" spans="1:10" ht="14.4" x14ac:dyDescent="0.3">
      <c r="A3017" s="290" t="str">
        <f t="shared" si="125"/>
        <v>3/2008</v>
      </c>
      <c r="B3017" s="279" t="s">
        <v>3140</v>
      </c>
      <c r="C3017" s="294">
        <v>284</v>
      </c>
      <c r="D3017" s="279">
        <f t="shared" si="117"/>
        <v>31</v>
      </c>
      <c r="E3017" s="279">
        <f t="shared" si="118"/>
        <v>3</v>
      </c>
      <c r="F3017" s="281">
        <f t="shared" si="124"/>
        <v>2.8400000000000002E-2</v>
      </c>
      <c r="G3017" s="282"/>
      <c r="H3017" s="280"/>
      <c r="I3017" s="280"/>
      <c r="J3017" s="280"/>
    </row>
    <row r="3018" spans="1:10" ht="14.4" x14ac:dyDescent="0.3">
      <c r="A3018" s="290" t="str">
        <f t="shared" si="125"/>
        <v>4/2008</v>
      </c>
      <c r="B3018" s="279" t="s">
        <v>3141</v>
      </c>
      <c r="C3018" s="294">
        <v>273</v>
      </c>
      <c r="D3018" s="279">
        <f t="shared" si="117"/>
        <v>1</v>
      </c>
      <c r="E3018" s="279">
        <f t="shared" si="118"/>
        <v>4</v>
      </c>
      <c r="F3018" s="281" t="str">
        <f t="shared" si="124"/>
        <v/>
      </c>
      <c r="G3018" s="282"/>
      <c r="H3018" s="280"/>
      <c r="I3018" s="280"/>
      <c r="J3018" s="280"/>
    </row>
    <row r="3019" spans="1:10" ht="14.4" x14ac:dyDescent="0.3">
      <c r="A3019" s="290" t="str">
        <f t="shared" si="125"/>
        <v>4/2008</v>
      </c>
      <c r="B3019" s="279" t="s">
        <v>3142</v>
      </c>
      <c r="C3019" s="294">
        <v>268</v>
      </c>
      <c r="D3019" s="279">
        <f t="shared" si="117"/>
        <v>2</v>
      </c>
      <c r="E3019" s="279">
        <f t="shared" si="118"/>
        <v>4</v>
      </c>
      <c r="F3019" s="281" t="str">
        <f t="shared" si="124"/>
        <v/>
      </c>
      <c r="G3019" s="282"/>
      <c r="H3019" s="280"/>
      <c r="I3019" s="280"/>
      <c r="J3019" s="280"/>
    </row>
    <row r="3020" spans="1:10" ht="14.4" x14ac:dyDescent="0.3">
      <c r="A3020" s="290" t="str">
        <f t="shared" si="125"/>
        <v>4/2008</v>
      </c>
      <c r="B3020" s="279" t="s">
        <v>3143</v>
      </c>
      <c r="C3020" s="294">
        <v>263</v>
      </c>
      <c r="D3020" s="279">
        <f t="shared" si="117"/>
        <v>3</v>
      </c>
      <c r="E3020" s="279">
        <f t="shared" si="118"/>
        <v>4</v>
      </c>
      <c r="F3020" s="281" t="str">
        <f t="shared" si="124"/>
        <v/>
      </c>
      <c r="G3020" s="282"/>
      <c r="H3020" s="280"/>
      <c r="I3020" s="280"/>
      <c r="J3020" s="280"/>
    </row>
    <row r="3021" spans="1:10" ht="14.4" x14ac:dyDescent="0.3">
      <c r="A3021" s="290" t="str">
        <f t="shared" si="125"/>
        <v>4/2008</v>
      </c>
      <c r="B3021" s="279" t="s">
        <v>3144</v>
      </c>
      <c r="C3021" s="294">
        <v>265</v>
      </c>
      <c r="D3021" s="279">
        <f t="shared" si="117"/>
        <v>4</v>
      </c>
      <c r="E3021" s="279">
        <f t="shared" si="118"/>
        <v>4</v>
      </c>
      <c r="F3021" s="281" t="str">
        <f t="shared" ref="F3021:F3084" si="126">IF(D3021=(D3022-1),"",IF(AND(C3021="",C3020="",C3019=""),C3018/10000,(IF(AND(C3021="",C3020=""),C3019/10000,IF(C3021="",C3020/10000,C3021/10000)))))</f>
        <v/>
      </c>
      <c r="G3021" s="282"/>
      <c r="H3021" s="280"/>
      <c r="I3021" s="280"/>
      <c r="J3021" s="280"/>
    </row>
    <row r="3022" spans="1:10" ht="14.4" x14ac:dyDescent="0.3">
      <c r="A3022" s="290" t="str">
        <f t="shared" si="125"/>
        <v>4/2008</v>
      </c>
      <c r="B3022" s="279" t="s">
        <v>3145</v>
      </c>
      <c r="C3022" s="294"/>
      <c r="D3022" s="279">
        <f t="shared" si="117"/>
        <v>5</v>
      </c>
      <c r="E3022" s="279">
        <f t="shared" si="118"/>
        <v>4</v>
      </c>
      <c r="F3022" s="281" t="str">
        <f t="shared" si="126"/>
        <v/>
      </c>
      <c r="G3022" s="282"/>
      <c r="H3022" s="280"/>
      <c r="I3022" s="280"/>
      <c r="J3022" s="280"/>
    </row>
    <row r="3023" spans="1:10" ht="14.4" x14ac:dyDescent="0.3">
      <c r="A3023" s="290" t="str">
        <f t="shared" si="125"/>
        <v>4/2008</v>
      </c>
      <c r="B3023" s="279" t="s">
        <v>3146</v>
      </c>
      <c r="C3023" s="294"/>
      <c r="D3023" s="279">
        <f t="shared" si="117"/>
        <v>6</v>
      </c>
      <c r="E3023" s="279">
        <f t="shared" si="118"/>
        <v>4</v>
      </c>
      <c r="F3023" s="281" t="str">
        <f t="shared" si="126"/>
        <v/>
      </c>
      <c r="G3023" s="282"/>
      <c r="H3023" s="280"/>
      <c r="I3023" s="280"/>
      <c r="J3023" s="280"/>
    </row>
    <row r="3024" spans="1:10" ht="14.4" x14ac:dyDescent="0.3">
      <c r="A3024" s="290" t="str">
        <f t="shared" si="125"/>
        <v>4/2008</v>
      </c>
      <c r="B3024" s="279" t="s">
        <v>3147</v>
      </c>
      <c r="C3024" s="294">
        <v>258</v>
      </c>
      <c r="D3024" s="279">
        <f t="shared" si="117"/>
        <v>7</v>
      </c>
      <c r="E3024" s="279">
        <f t="shared" si="118"/>
        <v>4</v>
      </c>
      <c r="F3024" s="281" t="str">
        <f t="shared" si="126"/>
        <v/>
      </c>
      <c r="G3024" s="282"/>
      <c r="H3024" s="280"/>
      <c r="I3024" s="280"/>
      <c r="J3024" s="280"/>
    </row>
    <row r="3025" spans="1:10" ht="14.4" x14ac:dyDescent="0.3">
      <c r="A3025" s="290" t="str">
        <f t="shared" si="125"/>
        <v>4/2008</v>
      </c>
      <c r="B3025" s="279" t="s">
        <v>3148</v>
      </c>
      <c r="C3025" s="294">
        <v>256</v>
      </c>
      <c r="D3025" s="279">
        <f t="shared" si="117"/>
        <v>8</v>
      </c>
      <c r="E3025" s="279">
        <f t="shared" si="118"/>
        <v>4</v>
      </c>
      <c r="F3025" s="281" t="str">
        <f t="shared" si="126"/>
        <v/>
      </c>
      <c r="G3025" s="282"/>
      <c r="H3025" s="280"/>
      <c r="I3025" s="280"/>
      <c r="J3025" s="280"/>
    </row>
    <row r="3026" spans="1:10" ht="14.4" x14ac:dyDescent="0.3">
      <c r="A3026" s="290" t="str">
        <f t="shared" si="125"/>
        <v>4/2008</v>
      </c>
      <c r="B3026" s="279" t="s">
        <v>3149</v>
      </c>
      <c r="C3026" s="294">
        <v>264</v>
      </c>
      <c r="D3026" s="279">
        <f t="shared" si="117"/>
        <v>9</v>
      </c>
      <c r="E3026" s="279">
        <f t="shared" si="118"/>
        <v>4</v>
      </c>
      <c r="F3026" s="281" t="str">
        <f t="shared" si="126"/>
        <v/>
      </c>
      <c r="G3026" s="282"/>
      <c r="H3026" s="280"/>
      <c r="I3026" s="280"/>
      <c r="J3026" s="280"/>
    </row>
    <row r="3027" spans="1:10" ht="14.4" x14ac:dyDescent="0.3">
      <c r="A3027" s="290" t="str">
        <f t="shared" si="125"/>
        <v>4/2008</v>
      </c>
      <c r="B3027" s="279" t="s">
        <v>3150</v>
      </c>
      <c r="C3027" s="294">
        <v>256</v>
      </c>
      <c r="D3027" s="279">
        <f t="shared" si="117"/>
        <v>10</v>
      </c>
      <c r="E3027" s="279">
        <f t="shared" si="118"/>
        <v>4</v>
      </c>
      <c r="F3027" s="281" t="str">
        <f t="shared" si="126"/>
        <v/>
      </c>
      <c r="G3027" s="282"/>
      <c r="H3027" s="280"/>
      <c r="I3027" s="280"/>
      <c r="J3027" s="280"/>
    </row>
    <row r="3028" spans="1:10" ht="14.4" x14ac:dyDescent="0.3">
      <c r="A3028" s="290" t="str">
        <f t="shared" si="125"/>
        <v>4/2008</v>
      </c>
      <c r="B3028" s="279" t="s">
        <v>3151</v>
      </c>
      <c r="C3028" s="294">
        <v>256</v>
      </c>
      <c r="D3028" s="279">
        <f t="shared" si="117"/>
        <v>11</v>
      </c>
      <c r="E3028" s="279">
        <f t="shared" si="118"/>
        <v>4</v>
      </c>
      <c r="F3028" s="281" t="str">
        <f t="shared" si="126"/>
        <v/>
      </c>
      <c r="G3028" s="282"/>
      <c r="H3028" s="280"/>
      <c r="I3028" s="280"/>
      <c r="J3028" s="280"/>
    </row>
    <row r="3029" spans="1:10" ht="14.4" x14ac:dyDescent="0.3">
      <c r="A3029" s="290" t="str">
        <f t="shared" si="125"/>
        <v>4/2008</v>
      </c>
      <c r="B3029" s="279" t="s">
        <v>3152</v>
      </c>
      <c r="C3029" s="294"/>
      <c r="D3029" s="279">
        <f t="shared" si="117"/>
        <v>12</v>
      </c>
      <c r="E3029" s="279">
        <f t="shared" si="118"/>
        <v>4</v>
      </c>
      <c r="F3029" s="281" t="str">
        <f t="shared" si="126"/>
        <v/>
      </c>
      <c r="G3029" s="282"/>
      <c r="H3029" s="280"/>
      <c r="I3029" s="280"/>
      <c r="J3029" s="280"/>
    </row>
    <row r="3030" spans="1:10" ht="14.4" x14ac:dyDescent="0.3">
      <c r="A3030" s="290" t="str">
        <f t="shared" si="125"/>
        <v>4/2008</v>
      </c>
      <c r="B3030" s="279" t="s">
        <v>3153</v>
      </c>
      <c r="C3030" s="294"/>
      <c r="D3030" s="279">
        <f t="shared" si="117"/>
        <v>13</v>
      </c>
      <c r="E3030" s="279">
        <f t="shared" si="118"/>
        <v>4</v>
      </c>
      <c r="F3030" s="281" t="str">
        <f t="shared" si="126"/>
        <v/>
      </c>
      <c r="G3030" s="282"/>
      <c r="H3030" s="280"/>
      <c r="I3030" s="280"/>
      <c r="J3030" s="280"/>
    </row>
    <row r="3031" spans="1:10" ht="14.4" x14ac:dyDescent="0.3">
      <c r="A3031" s="290" t="str">
        <f t="shared" si="125"/>
        <v>4/2008</v>
      </c>
      <c r="B3031" s="279" t="s">
        <v>3154</v>
      </c>
      <c r="C3031" s="294">
        <v>252</v>
      </c>
      <c r="D3031" s="279">
        <f t="shared" si="117"/>
        <v>14</v>
      </c>
      <c r="E3031" s="279">
        <f t="shared" si="118"/>
        <v>4</v>
      </c>
      <c r="F3031" s="281" t="str">
        <f t="shared" si="126"/>
        <v/>
      </c>
      <c r="G3031" s="282"/>
      <c r="H3031" s="280"/>
      <c r="I3031" s="280"/>
      <c r="J3031" s="280"/>
    </row>
    <row r="3032" spans="1:10" ht="14.4" x14ac:dyDescent="0.3">
      <c r="A3032" s="290" t="str">
        <f t="shared" si="125"/>
        <v>4/2008</v>
      </c>
      <c r="B3032" s="279" t="s">
        <v>3155</v>
      </c>
      <c r="C3032" s="294">
        <v>245</v>
      </c>
      <c r="D3032" s="279">
        <f t="shared" si="117"/>
        <v>15</v>
      </c>
      <c r="E3032" s="279">
        <f t="shared" si="118"/>
        <v>4</v>
      </c>
      <c r="F3032" s="281" t="str">
        <f t="shared" si="126"/>
        <v/>
      </c>
      <c r="G3032" s="282"/>
      <c r="H3032" s="280"/>
      <c r="I3032" s="280"/>
      <c r="J3032" s="280"/>
    </row>
    <row r="3033" spans="1:10" ht="14.4" x14ac:dyDescent="0.3">
      <c r="A3033" s="290" t="str">
        <f t="shared" si="125"/>
        <v>4/2008</v>
      </c>
      <c r="B3033" s="279" t="s">
        <v>3156</v>
      </c>
      <c r="C3033" s="294">
        <v>228</v>
      </c>
      <c r="D3033" s="279">
        <f t="shared" si="117"/>
        <v>16</v>
      </c>
      <c r="E3033" s="279">
        <f t="shared" si="118"/>
        <v>4</v>
      </c>
      <c r="F3033" s="281" t="str">
        <f t="shared" si="126"/>
        <v/>
      </c>
      <c r="G3033" s="282"/>
      <c r="H3033" s="280"/>
      <c r="I3033" s="280"/>
      <c r="J3033" s="280"/>
    </row>
    <row r="3034" spans="1:10" ht="14.4" x14ac:dyDescent="0.3">
      <c r="A3034" s="290" t="str">
        <f t="shared" si="125"/>
        <v>4/2008</v>
      </c>
      <c r="B3034" s="279" t="s">
        <v>3157</v>
      </c>
      <c r="C3034" s="294">
        <v>230</v>
      </c>
      <c r="D3034" s="279">
        <f t="shared" si="117"/>
        <v>17</v>
      </c>
      <c r="E3034" s="279">
        <f t="shared" si="118"/>
        <v>4</v>
      </c>
      <c r="F3034" s="281" t="str">
        <f t="shared" si="126"/>
        <v/>
      </c>
      <c r="G3034" s="282"/>
      <c r="H3034" s="280"/>
      <c r="I3034" s="280"/>
      <c r="J3034" s="280"/>
    </row>
    <row r="3035" spans="1:10" ht="14.4" x14ac:dyDescent="0.3">
      <c r="A3035" s="290" t="str">
        <f t="shared" si="125"/>
        <v>4/2008</v>
      </c>
      <c r="B3035" s="279" t="s">
        <v>3158</v>
      </c>
      <c r="C3035" s="294">
        <v>229</v>
      </c>
      <c r="D3035" s="279">
        <f t="shared" si="117"/>
        <v>18</v>
      </c>
      <c r="E3035" s="279">
        <f t="shared" si="118"/>
        <v>4</v>
      </c>
      <c r="F3035" s="281" t="str">
        <f t="shared" si="126"/>
        <v/>
      </c>
      <c r="G3035" s="282"/>
      <c r="H3035" s="280"/>
      <c r="I3035" s="280"/>
      <c r="J3035" s="280"/>
    </row>
    <row r="3036" spans="1:10" ht="14.4" x14ac:dyDescent="0.3">
      <c r="A3036" s="290" t="str">
        <f t="shared" si="125"/>
        <v>4/2008</v>
      </c>
      <c r="B3036" s="279" t="s">
        <v>3159</v>
      </c>
      <c r="C3036" s="294"/>
      <c r="D3036" s="279">
        <f t="shared" si="117"/>
        <v>19</v>
      </c>
      <c r="E3036" s="279">
        <f t="shared" si="118"/>
        <v>4</v>
      </c>
      <c r="F3036" s="281" t="str">
        <f t="shared" si="126"/>
        <v/>
      </c>
      <c r="G3036" s="282"/>
      <c r="H3036" s="280"/>
      <c r="I3036" s="280"/>
      <c r="J3036" s="280"/>
    </row>
    <row r="3037" spans="1:10" ht="14.4" x14ac:dyDescent="0.3">
      <c r="A3037" s="290" t="str">
        <f t="shared" si="125"/>
        <v>4/2008</v>
      </c>
      <c r="B3037" s="279" t="s">
        <v>3160</v>
      </c>
      <c r="C3037" s="294"/>
      <c r="D3037" s="279">
        <f t="shared" si="117"/>
        <v>20</v>
      </c>
      <c r="E3037" s="279">
        <f t="shared" si="118"/>
        <v>4</v>
      </c>
      <c r="F3037" s="281" t="str">
        <f t="shared" si="126"/>
        <v/>
      </c>
      <c r="G3037" s="282"/>
      <c r="H3037" s="280"/>
      <c r="I3037" s="280"/>
      <c r="J3037" s="280"/>
    </row>
    <row r="3038" spans="1:10" ht="14.4" x14ac:dyDescent="0.3">
      <c r="A3038" s="290" t="str">
        <f t="shared" si="125"/>
        <v>4/2008</v>
      </c>
      <c r="B3038" s="279" t="s">
        <v>3161</v>
      </c>
      <c r="C3038" s="294">
        <v>235</v>
      </c>
      <c r="D3038" s="279">
        <f t="shared" si="117"/>
        <v>21</v>
      </c>
      <c r="E3038" s="279">
        <f t="shared" si="118"/>
        <v>4</v>
      </c>
      <c r="F3038" s="281" t="str">
        <f t="shared" si="126"/>
        <v/>
      </c>
      <c r="G3038" s="282"/>
      <c r="H3038" s="280"/>
      <c r="I3038" s="280"/>
      <c r="J3038" s="280"/>
    </row>
    <row r="3039" spans="1:10" ht="14.4" x14ac:dyDescent="0.3">
      <c r="A3039" s="290" t="str">
        <f t="shared" si="125"/>
        <v>4/2008</v>
      </c>
      <c r="B3039" s="279" t="s">
        <v>3162</v>
      </c>
      <c r="C3039" s="294">
        <v>234</v>
      </c>
      <c r="D3039" s="279">
        <f t="shared" si="117"/>
        <v>22</v>
      </c>
      <c r="E3039" s="279">
        <f t="shared" si="118"/>
        <v>4</v>
      </c>
      <c r="F3039" s="281" t="str">
        <f t="shared" si="126"/>
        <v/>
      </c>
      <c r="G3039" s="282"/>
      <c r="H3039" s="280"/>
      <c r="I3039" s="280"/>
      <c r="J3039" s="280"/>
    </row>
    <row r="3040" spans="1:10" ht="14.4" x14ac:dyDescent="0.3">
      <c r="A3040" s="290" t="str">
        <f t="shared" si="125"/>
        <v>4/2008</v>
      </c>
      <c r="B3040" s="279" t="s">
        <v>3163</v>
      </c>
      <c r="C3040" s="294">
        <v>233</v>
      </c>
      <c r="D3040" s="279">
        <f t="shared" si="117"/>
        <v>23</v>
      </c>
      <c r="E3040" s="279">
        <f t="shared" si="118"/>
        <v>4</v>
      </c>
      <c r="F3040" s="281" t="str">
        <f t="shared" si="126"/>
        <v/>
      </c>
      <c r="G3040" s="282"/>
      <c r="H3040" s="280"/>
      <c r="I3040" s="280"/>
      <c r="J3040" s="280"/>
    </row>
    <row r="3041" spans="1:10" ht="14.4" x14ac:dyDescent="0.3">
      <c r="A3041" s="290" t="str">
        <f t="shared" si="125"/>
        <v>4/2008</v>
      </c>
      <c r="B3041" s="279" t="s">
        <v>3164</v>
      </c>
      <c r="C3041" s="294">
        <v>228</v>
      </c>
      <c r="D3041" s="279">
        <f t="shared" si="117"/>
        <v>24</v>
      </c>
      <c r="E3041" s="279">
        <f t="shared" si="118"/>
        <v>4</v>
      </c>
      <c r="F3041" s="281" t="str">
        <f t="shared" si="126"/>
        <v/>
      </c>
      <c r="G3041" s="282"/>
      <c r="H3041" s="280"/>
      <c r="I3041" s="280"/>
      <c r="J3041" s="280"/>
    </row>
    <row r="3042" spans="1:10" ht="14.4" x14ac:dyDescent="0.3">
      <c r="A3042" s="290" t="str">
        <f t="shared" si="125"/>
        <v>4/2008</v>
      </c>
      <c r="B3042" s="279" t="s">
        <v>3165</v>
      </c>
      <c r="C3042" s="294">
        <v>225</v>
      </c>
      <c r="D3042" s="279">
        <f t="shared" si="117"/>
        <v>25</v>
      </c>
      <c r="E3042" s="279">
        <f t="shared" si="118"/>
        <v>4</v>
      </c>
      <c r="F3042" s="281" t="str">
        <f t="shared" si="126"/>
        <v/>
      </c>
      <c r="G3042" s="282"/>
      <c r="H3042" s="280"/>
      <c r="I3042" s="280"/>
      <c r="J3042" s="280"/>
    </row>
    <row r="3043" spans="1:10" ht="14.4" x14ac:dyDescent="0.3">
      <c r="A3043" s="290" t="str">
        <f t="shared" si="125"/>
        <v>4/2008</v>
      </c>
      <c r="B3043" s="279" t="s">
        <v>3166</v>
      </c>
      <c r="C3043" s="294"/>
      <c r="D3043" s="279">
        <f t="shared" si="117"/>
        <v>26</v>
      </c>
      <c r="E3043" s="279">
        <f t="shared" si="118"/>
        <v>4</v>
      </c>
      <c r="F3043" s="281" t="str">
        <f t="shared" si="126"/>
        <v/>
      </c>
      <c r="G3043" s="282"/>
      <c r="H3043" s="280"/>
      <c r="I3043" s="280"/>
      <c r="J3043" s="280"/>
    </row>
    <row r="3044" spans="1:10" ht="14.4" x14ac:dyDescent="0.3">
      <c r="A3044" s="290" t="str">
        <f t="shared" si="125"/>
        <v>4/2008</v>
      </c>
      <c r="B3044" s="279" t="s">
        <v>3167</v>
      </c>
      <c r="C3044" s="294"/>
      <c r="D3044" s="279">
        <f t="shared" si="117"/>
        <v>27</v>
      </c>
      <c r="E3044" s="279">
        <f t="shared" si="118"/>
        <v>4</v>
      </c>
      <c r="F3044" s="281" t="str">
        <f t="shared" si="126"/>
        <v/>
      </c>
      <c r="G3044" s="282"/>
      <c r="H3044" s="280"/>
      <c r="I3044" s="280"/>
      <c r="J3044" s="280"/>
    </row>
    <row r="3045" spans="1:10" ht="14.4" x14ac:dyDescent="0.3">
      <c r="A3045" s="290" t="str">
        <f t="shared" si="125"/>
        <v>4/2008</v>
      </c>
      <c r="B3045" s="279" t="s">
        <v>3168</v>
      </c>
      <c r="C3045" s="294">
        <v>228</v>
      </c>
      <c r="D3045" s="279">
        <f t="shared" si="117"/>
        <v>28</v>
      </c>
      <c r="E3045" s="279">
        <f t="shared" si="118"/>
        <v>4</v>
      </c>
      <c r="F3045" s="281" t="str">
        <f t="shared" si="126"/>
        <v/>
      </c>
      <c r="G3045" s="282"/>
      <c r="H3045" s="280"/>
      <c r="I3045" s="280"/>
      <c r="J3045" s="280"/>
    </row>
    <row r="3046" spans="1:10" ht="14.4" x14ac:dyDescent="0.3">
      <c r="A3046" s="290" t="str">
        <f t="shared" si="125"/>
        <v>4/2008</v>
      </c>
      <c r="B3046" s="279" t="s">
        <v>3169</v>
      </c>
      <c r="C3046" s="294">
        <v>225</v>
      </c>
      <c r="D3046" s="279">
        <f t="shared" si="117"/>
        <v>29</v>
      </c>
      <c r="E3046" s="279">
        <f t="shared" si="118"/>
        <v>4</v>
      </c>
      <c r="F3046" s="281" t="str">
        <f t="shared" si="126"/>
        <v/>
      </c>
      <c r="G3046" s="282"/>
      <c r="H3046" s="280"/>
      <c r="I3046" s="280"/>
      <c r="J3046" s="280"/>
    </row>
    <row r="3047" spans="1:10" ht="14.4" x14ac:dyDescent="0.3">
      <c r="A3047" s="290" t="str">
        <f t="shared" si="125"/>
        <v>4/2008</v>
      </c>
      <c r="B3047" s="279" t="s">
        <v>3170</v>
      </c>
      <c r="C3047" s="294">
        <v>218</v>
      </c>
      <c r="D3047" s="279">
        <f t="shared" si="117"/>
        <v>30</v>
      </c>
      <c r="E3047" s="279">
        <f t="shared" si="118"/>
        <v>4</v>
      </c>
      <c r="F3047" s="281">
        <f t="shared" si="126"/>
        <v>2.18E-2</v>
      </c>
      <c r="G3047" s="282"/>
      <c r="H3047" s="280"/>
      <c r="I3047" s="280"/>
      <c r="J3047" s="280"/>
    </row>
    <row r="3048" spans="1:10" ht="14.4" x14ac:dyDescent="0.3">
      <c r="A3048" s="290" t="str">
        <f t="shared" si="125"/>
        <v>5/2008</v>
      </c>
      <c r="B3048" s="279" t="s">
        <v>3171</v>
      </c>
      <c r="C3048" s="294">
        <v>207</v>
      </c>
      <c r="D3048" s="279">
        <f t="shared" si="117"/>
        <v>1</v>
      </c>
      <c r="E3048" s="279">
        <f t="shared" si="118"/>
        <v>5</v>
      </c>
      <c r="F3048" s="281" t="str">
        <f t="shared" si="126"/>
        <v/>
      </c>
      <c r="G3048" s="282"/>
      <c r="H3048" s="280"/>
      <c r="I3048" s="280"/>
      <c r="J3048" s="280"/>
    </row>
    <row r="3049" spans="1:10" ht="14.4" x14ac:dyDescent="0.3">
      <c r="A3049" s="290" t="str">
        <f t="shared" si="125"/>
        <v>5/2008</v>
      </c>
      <c r="B3049" s="279" t="s">
        <v>3172</v>
      </c>
      <c r="C3049" s="294">
        <v>201</v>
      </c>
      <c r="D3049" s="279">
        <f t="shared" si="117"/>
        <v>2</v>
      </c>
      <c r="E3049" s="279">
        <f t="shared" si="118"/>
        <v>5</v>
      </c>
      <c r="F3049" s="281" t="str">
        <f t="shared" si="126"/>
        <v/>
      </c>
      <c r="G3049" s="282"/>
      <c r="H3049" s="280"/>
      <c r="I3049" s="280"/>
      <c r="J3049" s="280"/>
    </row>
    <row r="3050" spans="1:10" ht="14.4" x14ac:dyDescent="0.3">
      <c r="A3050" s="290" t="str">
        <f t="shared" si="125"/>
        <v>5/2008</v>
      </c>
      <c r="B3050" s="279" t="s">
        <v>3173</v>
      </c>
      <c r="C3050" s="294"/>
      <c r="D3050" s="279">
        <f t="shared" si="117"/>
        <v>3</v>
      </c>
      <c r="E3050" s="279">
        <f t="shared" si="118"/>
        <v>5</v>
      </c>
      <c r="F3050" s="281" t="str">
        <f t="shared" si="126"/>
        <v/>
      </c>
      <c r="G3050" s="282"/>
      <c r="H3050" s="280"/>
      <c r="I3050" s="280"/>
      <c r="J3050" s="280"/>
    </row>
    <row r="3051" spans="1:10" ht="14.4" x14ac:dyDescent="0.3">
      <c r="A3051" s="290" t="str">
        <f t="shared" si="125"/>
        <v>5/2008</v>
      </c>
      <c r="B3051" s="279" t="s">
        <v>3174</v>
      </c>
      <c r="C3051" s="294"/>
      <c r="D3051" s="279">
        <f t="shared" si="117"/>
        <v>4</v>
      </c>
      <c r="E3051" s="279">
        <f t="shared" si="118"/>
        <v>5</v>
      </c>
      <c r="F3051" s="281" t="str">
        <f t="shared" si="126"/>
        <v/>
      </c>
      <c r="G3051" s="282"/>
      <c r="H3051" s="280"/>
      <c r="I3051" s="280"/>
      <c r="J3051" s="280"/>
    </row>
    <row r="3052" spans="1:10" ht="14.4" x14ac:dyDescent="0.3">
      <c r="A3052" s="290" t="str">
        <f t="shared" si="125"/>
        <v>5/2008</v>
      </c>
      <c r="B3052" s="279" t="s">
        <v>3175</v>
      </c>
      <c r="C3052" s="294">
        <v>201</v>
      </c>
      <c r="D3052" s="279">
        <f t="shared" si="117"/>
        <v>5</v>
      </c>
      <c r="E3052" s="279">
        <f t="shared" si="118"/>
        <v>5</v>
      </c>
      <c r="F3052" s="281" t="str">
        <f t="shared" si="126"/>
        <v/>
      </c>
      <c r="G3052" s="282"/>
      <c r="H3052" s="280"/>
      <c r="I3052" s="280"/>
      <c r="J3052" s="280"/>
    </row>
    <row r="3053" spans="1:10" ht="14.4" x14ac:dyDescent="0.3">
      <c r="A3053" s="290" t="str">
        <f t="shared" si="125"/>
        <v>5/2008</v>
      </c>
      <c r="B3053" s="279" t="s">
        <v>3176</v>
      </c>
      <c r="C3053" s="294">
        <v>198</v>
      </c>
      <c r="D3053" s="279">
        <f t="shared" si="117"/>
        <v>6</v>
      </c>
      <c r="E3053" s="279">
        <f t="shared" si="118"/>
        <v>5</v>
      </c>
      <c r="F3053" s="281" t="str">
        <f t="shared" si="126"/>
        <v/>
      </c>
      <c r="G3053" s="282"/>
      <c r="H3053" s="280"/>
      <c r="I3053" s="280"/>
      <c r="J3053" s="280"/>
    </row>
    <row r="3054" spans="1:10" ht="14.4" x14ac:dyDescent="0.3">
      <c r="A3054" s="290" t="str">
        <f t="shared" si="125"/>
        <v>5/2008</v>
      </c>
      <c r="B3054" s="279" t="s">
        <v>3177</v>
      </c>
      <c r="C3054" s="294">
        <v>204</v>
      </c>
      <c r="D3054" s="279">
        <f t="shared" si="117"/>
        <v>7</v>
      </c>
      <c r="E3054" s="279">
        <f t="shared" si="118"/>
        <v>5</v>
      </c>
      <c r="F3054" s="281" t="str">
        <f t="shared" si="126"/>
        <v/>
      </c>
      <c r="G3054" s="282"/>
      <c r="H3054" s="280"/>
      <c r="I3054" s="280"/>
      <c r="J3054" s="280"/>
    </row>
    <row r="3055" spans="1:10" ht="14.4" x14ac:dyDescent="0.3">
      <c r="A3055" s="290" t="str">
        <f t="shared" si="125"/>
        <v>5/2008</v>
      </c>
      <c r="B3055" s="279" t="s">
        <v>3178</v>
      </c>
      <c r="C3055" s="294">
        <v>211</v>
      </c>
      <c r="D3055" s="279">
        <f t="shared" si="117"/>
        <v>8</v>
      </c>
      <c r="E3055" s="279">
        <f t="shared" si="118"/>
        <v>5</v>
      </c>
      <c r="F3055" s="281" t="str">
        <f t="shared" si="126"/>
        <v/>
      </c>
      <c r="G3055" s="282"/>
      <c r="H3055" s="280"/>
      <c r="I3055" s="280"/>
      <c r="J3055" s="280"/>
    </row>
    <row r="3056" spans="1:10" ht="14.4" x14ac:dyDescent="0.3">
      <c r="A3056" s="290" t="str">
        <f t="shared" si="125"/>
        <v>5/2008</v>
      </c>
      <c r="B3056" s="279" t="s">
        <v>3179</v>
      </c>
      <c r="C3056" s="294">
        <v>216</v>
      </c>
      <c r="D3056" s="279">
        <f t="shared" si="117"/>
        <v>9</v>
      </c>
      <c r="E3056" s="279">
        <f t="shared" si="118"/>
        <v>5</v>
      </c>
      <c r="F3056" s="281" t="str">
        <f t="shared" si="126"/>
        <v/>
      </c>
      <c r="G3056" s="282"/>
      <c r="H3056" s="280"/>
      <c r="I3056" s="280"/>
      <c r="J3056" s="280"/>
    </row>
    <row r="3057" spans="1:10" ht="14.4" x14ac:dyDescent="0.3">
      <c r="A3057" s="290" t="str">
        <f t="shared" si="125"/>
        <v>5/2008</v>
      </c>
      <c r="B3057" s="279" t="s">
        <v>3180</v>
      </c>
      <c r="C3057" s="294"/>
      <c r="D3057" s="279">
        <f t="shared" si="117"/>
        <v>10</v>
      </c>
      <c r="E3057" s="279">
        <f t="shared" si="118"/>
        <v>5</v>
      </c>
      <c r="F3057" s="281" t="str">
        <f t="shared" si="126"/>
        <v/>
      </c>
      <c r="G3057" s="282"/>
      <c r="H3057" s="280"/>
      <c r="I3057" s="280"/>
      <c r="J3057" s="280"/>
    </row>
    <row r="3058" spans="1:10" ht="14.4" x14ac:dyDescent="0.3">
      <c r="A3058" s="290" t="str">
        <f t="shared" si="125"/>
        <v>5/2008</v>
      </c>
      <c r="B3058" s="279" t="s">
        <v>3181</v>
      </c>
      <c r="C3058" s="294"/>
      <c r="D3058" s="279">
        <f t="shared" si="117"/>
        <v>11</v>
      </c>
      <c r="E3058" s="279">
        <f t="shared" si="118"/>
        <v>5</v>
      </c>
      <c r="F3058" s="281" t="str">
        <f t="shared" si="126"/>
        <v/>
      </c>
      <c r="G3058" s="282"/>
      <c r="H3058" s="280"/>
      <c r="I3058" s="280"/>
      <c r="J3058" s="280"/>
    </row>
    <row r="3059" spans="1:10" ht="14.4" x14ac:dyDescent="0.3">
      <c r="A3059" s="290" t="str">
        <f t="shared" si="125"/>
        <v>5/2008</v>
      </c>
      <c r="B3059" s="279" t="s">
        <v>3182</v>
      </c>
      <c r="C3059" s="294">
        <v>216</v>
      </c>
      <c r="D3059" s="279">
        <f t="shared" si="117"/>
        <v>12</v>
      </c>
      <c r="E3059" s="279">
        <f t="shared" si="118"/>
        <v>5</v>
      </c>
      <c r="F3059" s="281" t="str">
        <f t="shared" si="126"/>
        <v/>
      </c>
      <c r="G3059" s="282"/>
      <c r="H3059" s="280"/>
      <c r="I3059" s="280"/>
      <c r="J3059" s="280"/>
    </row>
    <row r="3060" spans="1:10" ht="14.4" x14ac:dyDescent="0.3">
      <c r="A3060" s="290" t="str">
        <f t="shared" si="125"/>
        <v>5/2008</v>
      </c>
      <c r="B3060" s="279" t="s">
        <v>3183</v>
      </c>
      <c r="C3060" s="294">
        <v>205</v>
      </c>
      <c r="D3060" s="279">
        <f t="shared" si="117"/>
        <v>13</v>
      </c>
      <c r="E3060" s="279">
        <f t="shared" si="118"/>
        <v>5</v>
      </c>
      <c r="F3060" s="281" t="str">
        <f t="shared" si="126"/>
        <v/>
      </c>
      <c r="G3060" s="282"/>
      <c r="H3060" s="280"/>
      <c r="I3060" s="280"/>
      <c r="J3060" s="280"/>
    </row>
    <row r="3061" spans="1:10" ht="14.4" x14ac:dyDescent="0.3">
      <c r="A3061" s="290" t="str">
        <f t="shared" si="125"/>
        <v>5/2008</v>
      </c>
      <c r="B3061" s="279" t="s">
        <v>3184</v>
      </c>
      <c r="C3061" s="294">
        <v>205</v>
      </c>
      <c r="D3061" s="279">
        <f t="shared" si="117"/>
        <v>14</v>
      </c>
      <c r="E3061" s="279">
        <f t="shared" si="118"/>
        <v>5</v>
      </c>
      <c r="F3061" s="281" t="str">
        <f t="shared" si="126"/>
        <v/>
      </c>
      <c r="G3061" s="282"/>
      <c r="H3061" s="280"/>
      <c r="I3061" s="280"/>
      <c r="J3061" s="280"/>
    </row>
    <row r="3062" spans="1:10" ht="14.4" x14ac:dyDescent="0.3">
      <c r="A3062" s="290" t="str">
        <f t="shared" si="125"/>
        <v>5/2008</v>
      </c>
      <c r="B3062" s="279" t="s">
        <v>3185</v>
      </c>
      <c r="C3062" s="294">
        <v>210</v>
      </c>
      <c r="D3062" s="279">
        <f t="shared" si="117"/>
        <v>15</v>
      </c>
      <c r="E3062" s="279">
        <f t="shared" si="118"/>
        <v>5</v>
      </c>
      <c r="F3062" s="281" t="str">
        <f t="shared" si="126"/>
        <v/>
      </c>
      <c r="G3062" s="282"/>
      <c r="H3062" s="280"/>
      <c r="I3062" s="280"/>
      <c r="J3062" s="280"/>
    </row>
    <row r="3063" spans="1:10" ht="14.4" x14ac:dyDescent="0.3">
      <c r="A3063" s="290" t="str">
        <f t="shared" si="125"/>
        <v>5/2008</v>
      </c>
      <c r="B3063" s="279" t="s">
        <v>3186</v>
      </c>
      <c r="C3063" s="294">
        <v>205</v>
      </c>
      <c r="D3063" s="279">
        <f t="shared" si="117"/>
        <v>16</v>
      </c>
      <c r="E3063" s="279">
        <f t="shared" si="118"/>
        <v>5</v>
      </c>
      <c r="F3063" s="281" t="str">
        <f t="shared" si="126"/>
        <v/>
      </c>
      <c r="G3063" s="282"/>
      <c r="H3063" s="280"/>
      <c r="I3063" s="280"/>
      <c r="J3063" s="280"/>
    </row>
    <row r="3064" spans="1:10" ht="14.4" x14ac:dyDescent="0.3">
      <c r="A3064" s="290" t="str">
        <f t="shared" si="125"/>
        <v>5/2008</v>
      </c>
      <c r="B3064" s="279" t="s">
        <v>3187</v>
      </c>
      <c r="C3064" s="294"/>
      <c r="D3064" s="279">
        <f t="shared" si="117"/>
        <v>17</v>
      </c>
      <c r="E3064" s="279">
        <f t="shared" si="118"/>
        <v>5</v>
      </c>
      <c r="F3064" s="281" t="str">
        <f t="shared" si="126"/>
        <v/>
      </c>
      <c r="G3064" s="282"/>
      <c r="H3064" s="280"/>
      <c r="I3064" s="280"/>
      <c r="J3064" s="280"/>
    </row>
    <row r="3065" spans="1:10" ht="14.4" x14ac:dyDescent="0.3">
      <c r="A3065" s="290" t="str">
        <f t="shared" si="125"/>
        <v>5/2008</v>
      </c>
      <c r="B3065" s="279" t="s">
        <v>3188</v>
      </c>
      <c r="C3065" s="294"/>
      <c r="D3065" s="279">
        <f t="shared" ref="D3065:D3319" si="127">DAY(B3065)</f>
        <v>18</v>
      </c>
      <c r="E3065" s="279">
        <f t="shared" ref="E3065:E3319" si="128">MONTH(B3065)</f>
        <v>5</v>
      </c>
      <c r="F3065" s="281" t="str">
        <f t="shared" si="126"/>
        <v/>
      </c>
      <c r="G3065" s="282"/>
      <c r="H3065" s="280"/>
      <c r="I3065" s="280"/>
      <c r="J3065" s="280"/>
    </row>
    <row r="3066" spans="1:10" ht="14.4" x14ac:dyDescent="0.3">
      <c r="A3066" s="290" t="str">
        <f t="shared" si="125"/>
        <v>5/2008</v>
      </c>
      <c r="B3066" s="279" t="s">
        <v>3189</v>
      </c>
      <c r="C3066" s="294">
        <v>206</v>
      </c>
      <c r="D3066" s="279">
        <f t="shared" si="127"/>
        <v>19</v>
      </c>
      <c r="E3066" s="279">
        <f t="shared" si="128"/>
        <v>5</v>
      </c>
      <c r="F3066" s="281" t="str">
        <f t="shared" si="126"/>
        <v/>
      </c>
      <c r="G3066" s="282"/>
      <c r="H3066" s="280"/>
      <c r="I3066" s="280"/>
      <c r="J3066" s="280"/>
    </row>
    <row r="3067" spans="1:10" ht="14.4" x14ac:dyDescent="0.3">
      <c r="A3067" s="290" t="str">
        <f t="shared" si="125"/>
        <v>5/2008</v>
      </c>
      <c r="B3067" s="279" t="s">
        <v>3190</v>
      </c>
      <c r="C3067" s="294">
        <v>210</v>
      </c>
      <c r="D3067" s="279">
        <f t="shared" si="127"/>
        <v>20</v>
      </c>
      <c r="E3067" s="279">
        <f t="shared" si="128"/>
        <v>5</v>
      </c>
      <c r="F3067" s="281" t="str">
        <f t="shared" si="126"/>
        <v/>
      </c>
      <c r="G3067" s="282"/>
      <c r="H3067" s="280"/>
      <c r="I3067" s="280"/>
      <c r="J3067" s="280"/>
    </row>
    <row r="3068" spans="1:10" ht="14.4" x14ac:dyDescent="0.3">
      <c r="A3068" s="290" t="str">
        <f t="shared" si="125"/>
        <v>5/2008</v>
      </c>
      <c r="B3068" s="279" t="s">
        <v>3191</v>
      </c>
      <c r="C3068" s="294">
        <v>208</v>
      </c>
      <c r="D3068" s="279">
        <f t="shared" si="127"/>
        <v>21</v>
      </c>
      <c r="E3068" s="279">
        <f t="shared" si="128"/>
        <v>5</v>
      </c>
      <c r="F3068" s="281" t="str">
        <f t="shared" si="126"/>
        <v/>
      </c>
      <c r="G3068" s="282"/>
      <c r="H3068" s="280"/>
      <c r="I3068" s="280"/>
      <c r="J3068" s="280"/>
    </row>
    <row r="3069" spans="1:10" ht="14.4" x14ac:dyDescent="0.3">
      <c r="A3069" s="290" t="str">
        <f t="shared" si="125"/>
        <v>5/2008</v>
      </c>
      <c r="B3069" s="279" t="s">
        <v>3192</v>
      </c>
      <c r="C3069" s="294">
        <v>202</v>
      </c>
      <c r="D3069" s="279">
        <f t="shared" si="127"/>
        <v>22</v>
      </c>
      <c r="E3069" s="279">
        <f t="shared" si="128"/>
        <v>5</v>
      </c>
      <c r="F3069" s="281" t="str">
        <f t="shared" si="126"/>
        <v/>
      </c>
      <c r="G3069" s="282"/>
      <c r="H3069" s="280"/>
      <c r="I3069" s="280"/>
      <c r="J3069" s="280"/>
    </row>
    <row r="3070" spans="1:10" ht="14.4" x14ac:dyDescent="0.3">
      <c r="A3070" s="290" t="str">
        <f t="shared" si="125"/>
        <v>5/2008</v>
      </c>
      <c r="B3070" s="279" t="s">
        <v>3193</v>
      </c>
      <c r="C3070" s="294">
        <v>210</v>
      </c>
      <c r="D3070" s="279">
        <f t="shared" si="127"/>
        <v>23</v>
      </c>
      <c r="E3070" s="279">
        <f t="shared" si="128"/>
        <v>5</v>
      </c>
      <c r="F3070" s="281" t="str">
        <f t="shared" si="126"/>
        <v/>
      </c>
      <c r="G3070" s="282"/>
      <c r="H3070" s="280"/>
      <c r="I3070" s="280"/>
      <c r="J3070" s="280"/>
    </row>
    <row r="3071" spans="1:10" ht="14.4" x14ac:dyDescent="0.3">
      <c r="A3071" s="290" t="str">
        <f t="shared" si="125"/>
        <v>5/2008</v>
      </c>
      <c r="B3071" s="279" t="s">
        <v>3194</v>
      </c>
      <c r="C3071" s="294"/>
      <c r="D3071" s="279">
        <f t="shared" si="127"/>
        <v>24</v>
      </c>
      <c r="E3071" s="279">
        <f t="shared" si="128"/>
        <v>5</v>
      </c>
      <c r="F3071" s="281" t="str">
        <f t="shared" si="126"/>
        <v/>
      </c>
      <c r="G3071" s="282"/>
      <c r="H3071" s="280"/>
      <c r="I3071" s="280"/>
      <c r="J3071" s="280"/>
    </row>
    <row r="3072" spans="1:10" ht="14.4" x14ac:dyDescent="0.3">
      <c r="A3072" s="290" t="str">
        <f t="shared" si="125"/>
        <v>5/2008</v>
      </c>
      <c r="B3072" s="279" t="s">
        <v>3195</v>
      </c>
      <c r="C3072" s="294"/>
      <c r="D3072" s="279">
        <f t="shared" si="127"/>
        <v>25</v>
      </c>
      <c r="E3072" s="279">
        <f t="shared" si="128"/>
        <v>5</v>
      </c>
      <c r="F3072" s="281" t="str">
        <f t="shared" si="126"/>
        <v/>
      </c>
      <c r="G3072" s="282"/>
      <c r="H3072" s="280"/>
      <c r="I3072" s="280"/>
      <c r="J3072" s="280"/>
    </row>
    <row r="3073" spans="1:10" ht="14.4" x14ac:dyDescent="0.3">
      <c r="A3073" s="290" t="str">
        <f t="shared" si="125"/>
        <v>5/2008</v>
      </c>
      <c r="B3073" s="279" t="s">
        <v>3196</v>
      </c>
      <c r="C3073" s="294"/>
      <c r="D3073" s="279">
        <f t="shared" si="127"/>
        <v>26</v>
      </c>
      <c r="E3073" s="279">
        <f t="shared" si="128"/>
        <v>5</v>
      </c>
      <c r="F3073" s="281" t="str">
        <f t="shared" si="126"/>
        <v/>
      </c>
      <c r="G3073" s="282"/>
      <c r="H3073" s="280"/>
      <c r="I3073" s="280"/>
      <c r="J3073" s="280"/>
    </row>
    <row r="3074" spans="1:10" ht="14.4" x14ac:dyDescent="0.3">
      <c r="A3074" s="290" t="str">
        <f t="shared" si="125"/>
        <v>5/2008</v>
      </c>
      <c r="B3074" s="279" t="s">
        <v>3197</v>
      </c>
      <c r="C3074" s="294">
        <v>208</v>
      </c>
      <c r="D3074" s="279">
        <f t="shared" si="127"/>
        <v>27</v>
      </c>
      <c r="E3074" s="279">
        <f t="shared" si="128"/>
        <v>5</v>
      </c>
      <c r="F3074" s="281" t="str">
        <f t="shared" si="126"/>
        <v/>
      </c>
      <c r="G3074" s="282"/>
      <c r="H3074" s="280"/>
      <c r="I3074" s="280"/>
      <c r="J3074" s="280"/>
    </row>
    <row r="3075" spans="1:10" ht="14.4" x14ac:dyDescent="0.3">
      <c r="A3075" s="290" t="str">
        <f t="shared" si="125"/>
        <v>5/2008</v>
      </c>
      <c r="B3075" s="279" t="s">
        <v>3198</v>
      </c>
      <c r="C3075" s="294">
        <v>207</v>
      </c>
      <c r="D3075" s="279">
        <f t="shared" si="127"/>
        <v>28</v>
      </c>
      <c r="E3075" s="279">
        <f t="shared" si="128"/>
        <v>5</v>
      </c>
      <c r="F3075" s="281" t="str">
        <f t="shared" si="126"/>
        <v/>
      </c>
      <c r="G3075" s="282"/>
      <c r="H3075" s="280"/>
      <c r="I3075" s="280"/>
      <c r="J3075" s="280"/>
    </row>
    <row r="3076" spans="1:10" ht="14.4" x14ac:dyDescent="0.3">
      <c r="A3076" s="290" t="str">
        <f t="shared" si="125"/>
        <v>5/2008</v>
      </c>
      <c r="B3076" s="279" t="s">
        <v>3199</v>
      </c>
      <c r="C3076" s="294">
        <v>191</v>
      </c>
      <c r="D3076" s="279">
        <f t="shared" si="127"/>
        <v>29</v>
      </c>
      <c r="E3076" s="279">
        <f t="shared" si="128"/>
        <v>5</v>
      </c>
      <c r="F3076" s="281" t="str">
        <f t="shared" si="126"/>
        <v/>
      </c>
      <c r="G3076" s="282"/>
      <c r="H3076" s="280"/>
      <c r="I3076" s="280"/>
      <c r="J3076" s="280"/>
    </row>
    <row r="3077" spans="1:10" ht="14.4" x14ac:dyDescent="0.3">
      <c r="A3077" s="290" t="str">
        <f t="shared" si="125"/>
        <v>5/2008</v>
      </c>
      <c r="B3077" s="279" t="s">
        <v>3200</v>
      </c>
      <c r="C3077" s="294">
        <v>181</v>
      </c>
      <c r="D3077" s="279">
        <f t="shared" si="127"/>
        <v>30</v>
      </c>
      <c r="E3077" s="279">
        <f t="shared" si="128"/>
        <v>5</v>
      </c>
      <c r="F3077" s="281" t="str">
        <f t="shared" si="126"/>
        <v/>
      </c>
      <c r="G3077" s="282"/>
      <c r="H3077" s="280"/>
      <c r="I3077" s="280"/>
      <c r="J3077" s="280"/>
    </row>
    <row r="3078" spans="1:10" ht="14.4" x14ac:dyDescent="0.3">
      <c r="A3078" s="290" t="str">
        <f t="shared" ref="A3078:A3141" si="129">CONCATENATE(MONTH(B3078),"/",YEAR(B3078))</f>
        <v>5/2008</v>
      </c>
      <c r="B3078" s="279" t="s">
        <v>3201</v>
      </c>
      <c r="C3078" s="294"/>
      <c r="D3078" s="279">
        <f t="shared" si="127"/>
        <v>31</v>
      </c>
      <c r="E3078" s="279">
        <f t="shared" si="128"/>
        <v>5</v>
      </c>
      <c r="F3078" s="281">
        <f t="shared" si="126"/>
        <v>1.8100000000000002E-2</v>
      </c>
      <c r="G3078" s="282"/>
      <c r="H3078" s="280"/>
      <c r="I3078" s="280"/>
      <c r="J3078" s="280"/>
    </row>
    <row r="3079" spans="1:10" ht="14.4" x14ac:dyDescent="0.3">
      <c r="A3079" s="290" t="str">
        <f t="shared" si="129"/>
        <v>6/2008</v>
      </c>
      <c r="B3079" s="279" t="s">
        <v>3202</v>
      </c>
      <c r="C3079" s="294"/>
      <c r="D3079" s="279">
        <f t="shared" si="127"/>
        <v>1</v>
      </c>
      <c r="E3079" s="279">
        <f t="shared" si="128"/>
        <v>6</v>
      </c>
      <c r="F3079" s="281" t="str">
        <f t="shared" si="126"/>
        <v/>
      </c>
      <c r="G3079" s="282"/>
      <c r="H3079" s="280"/>
      <c r="I3079" s="280"/>
      <c r="J3079" s="280"/>
    </row>
    <row r="3080" spans="1:10" ht="14.4" x14ac:dyDescent="0.3">
      <c r="A3080" s="290" t="str">
        <f t="shared" si="129"/>
        <v>6/2008</v>
      </c>
      <c r="B3080" s="279" t="s">
        <v>3203</v>
      </c>
      <c r="C3080" s="294">
        <v>179</v>
      </c>
      <c r="D3080" s="279">
        <f t="shared" si="127"/>
        <v>2</v>
      </c>
      <c r="E3080" s="279">
        <f t="shared" si="128"/>
        <v>6</v>
      </c>
      <c r="F3080" s="281" t="str">
        <f t="shared" si="126"/>
        <v/>
      </c>
      <c r="G3080" s="282"/>
      <c r="H3080" s="280"/>
      <c r="I3080" s="280"/>
      <c r="J3080" s="280"/>
    </row>
    <row r="3081" spans="1:10" ht="14.4" x14ac:dyDescent="0.3">
      <c r="A3081" s="290" t="str">
        <f t="shared" si="129"/>
        <v>6/2008</v>
      </c>
      <c r="B3081" s="279" t="s">
        <v>3204</v>
      </c>
      <c r="C3081" s="294">
        <v>184</v>
      </c>
      <c r="D3081" s="279">
        <f t="shared" si="127"/>
        <v>3</v>
      </c>
      <c r="E3081" s="279">
        <f t="shared" si="128"/>
        <v>6</v>
      </c>
      <c r="F3081" s="281" t="str">
        <f t="shared" si="126"/>
        <v/>
      </c>
      <c r="G3081" s="282"/>
      <c r="H3081" s="280"/>
      <c r="I3081" s="280"/>
      <c r="J3081" s="280"/>
    </row>
    <row r="3082" spans="1:10" ht="14.4" x14ac:dyDescent="0.3">
      <c r="A3082" s="290" t="str">
        <f t="shared" si="129"/>
        <v>6/2008</v>
      </c>
      <c r="B3082" s="279" t="s">
        <v>3205</v>
      </c>
      <c r="C3082" s="294">
        <v>180</v>
      </c>
      <c r="D3082" s="279">
        <f t="shared" si="127"/>
        <v>4</v>
      </c>
      <c r="E3082" s="279">
        <f t="shared" si="128"/>
        <v>6</v>
      </c>
      <c r="F3082" s="281" t="str">
        <f t="shared" si="126"/>
        <v/>
      </c>
      <c r="G3082" s="282"/>
      <c r="H3082" s="280"/>
      <c r="I3082" s="280"/>
      <c r="J3082" s="280"/>
    </row>
    <row r="3083" spans="1:10" ht="14.4" x14ac:dyDescent="0.3">
      <c r="A3083" s="290" t="str">
        <f t="shared" si="129"/>
        <v>6/2008</v>
      </c>
      <c r="B3083" s="279" t="s">
        <v>3206</v>
      </c>
      <c r="C3083" s="294">
        <v>179</v>
      </c>
      <c r="D3083" s="279">
        <f t="shared" si="127"/>
        <v>5</v>
      </c>
      <c r="E3083" s="279">
        <f t="shared" si="128"/>
        <v>6</v>
      </c>
      <c r="F3083" s="281" t="str">
        <f t="shared" si="126"/>
        <v/>
      </c>
      <c r="G3083" s="282"/>
      <c r="H3083" s="280"/>
      <c r="I3083" s="280"/>
      <c r="J3083" s="280"/>
    </row>
    <row r="3084" spans="1:10" ht="14.4" x14ac:dyDescent="0.3">
      <c r="A3084" s="290" t="str">
        <f t="shared" si="129"/>
        <v>6/2008</v>
      </c>
      <c r="B3084" s="279" t="s">
        <v>3207</v>
      </c>
      <c r="C3084" s="294">
        <v>190</v>
      </c>
      <c r="D3084" s="279">
        <f t="shared" si="127"/>
        <v>6</v>
      </c>
      <c r="E3084" s="279">
        <f t="shared" si="128"/>
        <v>6</v>
      </c>
      <c r="F3084" s="281" t="str">
        <f t="shared" si="126"/>
        <v/>
      </c>
      <c r="G3084" s="282"/>
      <c r="H3084" s="280"/>
      <c r="I3084" s="280"/>
      <c r="J3084" s="280"/>
    </row>
    <row r="3085" spans="1:10" ht="14.4" x14ac:dyDescent="0.3">
      <c r="A3085" s="290" t="str">
        <f t="shared" si="129"/>
        <v>6/2008</v>
      </c>
      <c r="B3085" s="279" t="s">
        <v>3208</v>
      </c>
      <c r="C3085" s="294"/>
      <c r="D3085" s="279">
        <f t="shared" si="127"/>
        <v>7</v>
      </c>
      <c r="E3085" s="279">
        <f t="shared" si="128"/>
        <v>6</v>
      </c>
      <c r="F3085" s="281" t="str">
        <f t="shared" ref="F3085:F3148" si="130">IF(D3085=(D3086-1),"",IF(AND(C3085="",C3084="",C3083=""),C3082/10000,(IF(AND(C3085="",C3084=""),C3083/10000,IF(C3085="",C3084/10000,C3085/10000)))))</f>
        <v/>
      </c>
      <c r="G3085" s="282"/>
      <c r="H3085" s="280"/>
      <c r="I3085" s="280"/>
      <c r="J3085" s="280"/>
    </row>
    <row r="3086" spans="1:10" ht="14.4" x14ac:dyDescent="0.3">
      <c r="A3086" s="290" t="str">
        <f t="shared" si="129"/>
        <v>6/2008</v>
      </c>
      <c r="B3086" s="279" t="s">
        <v>3209</v>
      </c>
      <c r="C3086" s="294"/>
      <c r="D3086" s="279">
        <f t="shared" si="127"/>
        <v>8</v>
      </c>
      <c r="E3086" s="279">
        <f t="shared" si="128"/>
        <v>6</v>
      </c>
      <c r="F3086" s="281" t="str">
        <f t="shared" si="130"/>
        <v/>
      </c>
      <c r="G3086" s="282"/>
      <c r="H3086" s="280"/>
      <c r="I3086" s="280"/>
      <c r="J3086" s="280"/>
    </row>
    <row r="3087" spans="1:10" ht="14.4" x14ac:dyDescent="0.3">
      <c r="A3087" s="290" t="str">
        <f t="shared" si="129"/>
        <v>6/2008</v>
      </c>
      <c r="B3087" s="279" t="s">
        <v>3210</v>
      </c>
      <c r="C3087" s="294">
        <v>195</v>
      </c>
      <c r="D3087" s="279">
        <f t="shared" si="127"/>
        <v>9</v>
      </c>
      <c r="E3087" s="279">
        <f t="shared" si="128"/>
        <v>6</v>
      </c>
      <c r="F3087" s="281" t="str">
        <f t="shared" si="130"/>
        <v/>
      </c>
      <c r="G3087" s="282"/>
      <c r="H3087" s="280"/>
      <c r="I3087" s="280"/>
      <c r="J3087" s="280"/>
    </row>
    <row r="3088" spans="1:10" ht="14.4" x14ac:dyDescent="0.3">
      <c r="A3088" s="290" t="str">
        <f t="shared" si="129"/>
        <v>6/2008</v>
      </c>
      <c r="B3088" s="279" t="s">
        <v>3211</v>
      </c>
      <c r="C3088" s="294">
        <v>184</v>
      </c>
      <c r="D3088" s="279">
        <f t="shared" si="127"/>
        <v>10</v>
      </c>
      <c r="E3088" s="279">
        <f t="shared" si="128"/>
        <v>6</v>
      </c>
      <c r="F3088" s="281" t="str">
        <f t="shared" si="130"/>
        <v/>
      </c>
      <c r="G3088" s="282"/>
      <c r="H3088" s="280"/>
      <c r="I3088" s="280"/>
      <c r="J3088" s="280"/>
    </row>
    <row r="3089" spans="1:10" ht="14.4" x14ac:dyDescent="0.3">
      <c r="A3089" s="290" t="str">
        <f t="shared" si="129"/>
        <v>6/2008</v>
      </c>
      <c r="B3089" s="279" t="s">
        <v>3212</v>
      </c>
      <c r="C3089" s="294">
        <v>192</v>
      </c>
      <c r="D3089" s="279">
        <f t="shared" si="127"/>
        <v>11</v>
      </c>
      <c r="E3089" s="279">
        <f t="shared" si="128"/>
        <v>6</v>
      </c>
      <c r="F3089" s="281" t="str">
        <f t="shared" si="130"/>
        <v/>
      </c>
      <c r="G3089" s="282"/>
      <c r="H3089" s="280"/>
      <c r="I3089" s="280"/>
      <c r="J3089" s="280"/>
    </row>
    <row r="3090" spans="1:10" ht="14.4" x14ac:dyDescent="0.3">
      <c r="A3090" s="290" t="str">
        <f t="shared" si="129"/>
        <v>6/2008</v>
      </c>
      <c r="B3090" s="279" t="s">
        <v>3213</v>
      </c>
      <c r="C3090" s="294">
        <v>186</v>
      </c>
      <c r="D3090" s="279">
        <f t="shared" si="127"/>
        <v>12</v>
      </c>
      <c r="E3090" s="279">
        <f t="shared" si="128"/>
        <v>6</v>
      </c>
      <c r="F3090" s="281" t="str">
        <f t="shared" si="130"/>
        <v/>
      </c>
      <c r="G3090" s="282"/>
      <c r="H3090" s="280"/>
      <c r="I3090" s="280"/>
      <c r="J3090" s="280"/>
    </row>
    <row r="3091" spans="1:10" ht="14.4" x14ac:dyDescent="0.3">
      <c r="A3091" s="290" t="str">
        <f t="shared" si="129"/>
        <v>6/2008</v>
      </c>
      <c r="B3091" s="279" t="s">
        <v>3214</v>
      </c>
      <c r="C3091" s="294">
        <v>183</v>
      </c>
      <c r="D3091" s="279">
        <f t="shared" si="127"/>
        <v>13</v>
      </c>
      <c r="E3091" s="279">
        <f t="shared" si="128"/>
        <v>6</v>
      </c>
      <c r="F3091" s="281" t="str">
        <f t="shared" si="130"/>
        <v/>
      </c>
      <c r="G3091" s="282"/>
      <c r="H3091" s="280"/>
      <c r="I3091" s="280"/>
      <c r="J3091" s="280"/>
    </row>
    <row r="3092" spans="1:10" ht="14.4" x14ac:dyDescent="0.3">
      <c r="A3092" s="290" t="str">
        <f t="shared" si="129"/>
        <v>6/2008</v>
      </c>
      <c r="B3092" s="279" t="s">
        <v>3215</v>
      </c>
      <c r="C3092" s="294"/>
      <c r="D3092" s="279">
        <f t="shared" si="127"/>
        <v>14</v>
      </c>
      <c r="E3092" s="279">
        <f t="shared" si="128"/>
        <v>6</v>
      </c>
      <c r="F3092" s="281" t="str">
        <f t="shared" si="130"/>
        <v/>
      </c>
      <c r="G3092" s="282"/>
      <c r="H3092" s="280"/>
      <c r="I3092" s="280"/>
      <c r="J3092" s="280"/>
    </row>
    <row r="3093" spans="1:10" ht="14.4" x14ac:dyDescent="0.3">
      <c r="A3093" s="290" t="str">
        <f t="shared" si="129"/>
        <v>6/2008</v>
      </c>
      <c r="B3093" s="279" t="s">
        <v>3216</v>
      </c>
      <c r="C3093" s="294"/>
      <c r="D3093" s="279">
        <f t="shared" si="127"/>
        <v>15</v>
      </c>
      <c r="E3093" s="279">
        <f t="shared" si="128"/>
        <v>6</v>
      </c>
      <c r="F3093" s="281" t="str">
        <f t="shared" si="130"/>
        <v/>
      </c>
      <c r="G3093" s="282"/>
      <c r="H3093" s="280"/>
      <c r="I3093" s="280"/>
      <c r="J3093" s="280"/>
    </row>
    <row r="3094" spans="1:10" ht="14.4" x14ac:dyDescent="0.3">
      <c r="A3094" s="290" t="str">
        <f t="shared" si="129"/>
        <v>6/2008</v>
      </c>
      <c r="B3094" s="279" t="s">
        <v>3217</v>
      </c>
      <c r="C3094" s="294">
        <v>188</v>
      </c>
      <c r="D3094" s="279">
        <f t="shared" si="127"/>
        <v>16</v>
      </c>
      <c r="E3094" s="279">
        <f t="shared" si="128"/>
        <v>6</v>
      </c>
      <c r="F3094" s="281" t="str">
        <f t="shared" si="130"/>
        <v/>
      </c>
      <c r="G3094" s="282"/>
      <c r="H3094" s="280"/>
      <c r="I3094" s="280"/>
      <c r="J3094" s="280"/>
    </row>
    <row r="3095" spans="1:10" ht="14.4" x14ac:dyDescent="0.3">
      <c r="A3095" s="290" t="str">
        <f t="shared" si="129"/>
        <v>6/2008</v>
      </c>
      <c r="B3095" s="279" t="s">
        <v>3218</v>
      </c>
      <c r="C3095" s="294">
        <v>187</v>
      </c>
      <c r="D3095" s="279">
        <f t="shared" si="127"/>
        <v>17</v>
      </c>
      <c r="E3095" s="279">
        <f t="shared" si="128"/>
        <v>6</v>
      </c>
      <c r="F3095" s="281" t="str">
        <f t="shared" si="130"/>
        <v/>
      </c>
      <c r="G3095" s="282"/>
      <c r="H3095" s="280"/>
      <c r="I3095" s="280"/>
      <c r="J3095" s="280"/>
    </row>
    <row r="3096" spans="1:10" ht="14.4" x14ac:dyDescent="0.3">
      <c r="A3096" s="290" t="str">
        <f t="shared" si="129"/>
        <v>6/2008</v>
      </c>
      <c r="B3096" s="279" t="s">
        <v>3219</v>
      </c>
      <c r="C3096" s="294">
        <v>194</v>
      </c>
      <c r="D3096" s="279">
        <f t="shared" si="127"/>
        <v>18</v>
      </c>
      <c r="E3096" s="279">
        <f t="shared" si="128"/>
        <v>6</v>
      </c>
      <c r="F3096" s="281" t="str">
        <f t="shared" si="130"/>
        <v/>
      </c>
      <c r="G3096" s="282"/>
      <c r="H3096" s="280"/>
      <c r="I3096" s="280"/>
      <c r="J3096" s="280"/>
    </row>
    <row r="3097" spans="1:10" ht="14.4" x14ac:dyDescent="0.3">
      <c r="A3097" s="290" t="str">
        <f t="shared" si="129"/>
        <v>6/2008</v>
      </c>
      <c r="B3097" s="279" t="s">
        <v>3220</v>
      </c>
      <c r="C3097" s="294">
        <v>190</v>
      </c>
      <c r="D3097" s="279">
        <f t="shared" si="127"/>
        <v>19</v>
      </c>
      <c r="E3097" s="279">
        <f t="shared" si="128"/>
        <v>6</v>
      </c>
      <c r="F3097" s="281" t="str">
        <f t="shared" si="130"/>
        <v/>
      </c>
      <c r="G3097" s="282"/>
      <c r="H3097" s="280"/>
      <c r="I3097" s="280"/>
      <c r="J3097" s="280"/>
    </row>
    <row r="3098" spans="1:10" ht="14.4" x14ac:dyDescent="0.3">
      <c r="A3098" s="290" t="str">
        <f t="shared" si="129"/>
        <v>6/2008</v>
      </c>
      <c r="B3098" s="279" t="s">
        <v>3221</v>
      </c>
      <c r="C3098" s="294">
        <v>197</v>
      </c>
      <c r="D3098" s="279">
        <f t="shared" si="127"/>
        <v>20</v>
      </c>
      <c r="E3098" s="279">
        <f t="shared" si="128"/>
        <v>6</v>
      </c>
      <c r="F3098" s="281" t="str">
        <f t="shared" si="130"/>
        <v/>
      </c>
      <c r="G3098" s="282"/>
      <c r="H3098" s="280"/>
      <c r="I3098" s="280"/>
      <c r="J3098" s="280"/>
    </row>
    <row r="3099" spans="1:10" ht="14.4" x14ac:dyDescent="0.3">
      <c r="A3099" s="290" t="str">
        <f t="shared" si="129"/>
        <v>6/2008</v>
      </c>
      <c r="B3099" s="279" t="s">
        <v>3222</v>
      </c>
      <c r="C3099" s="294"/>
      <c r="D3099" s="279">
        <f t="shared" si="127"/>
        <v>21</v>
      </c>
      <c r="E3099" s="279">
        <f t="shared" si="128"/>
        <v>6</v>
      </c>
      <c r="F3099" s="281" t="str">
        <f t="shared" si="130"/>
        <v/>
      </c>
      <c r="G3099" s="282"/>
      <c r="H3099" s="280"/>
      <c r="I3099" s="280"/>
      <c r="J3099" s="280"/>
    </row>
    <row r="3100" spans="1:10" ht="14.4" x14ac:dyDescent="0.3">
      <c r="A3100" s="290" t="str">
        <f t="shared" si="129"/>
        <v>6/2008</v>
      </c>
      <c r="B3100" s="279" t="s">
        <v>3223</v>
      </c>
      <c r="C3100" s="294"/>
      <c r="D3100" s="279">
        <f t="shared" si="127"/>
        <v>22</v>
      </c>
      <c r="E3100" s="279">
        <f t="shared" si="128"/>
        <v>6</v>
      </c>
      <c r="F3100" s="281" t="str">
        <f t="shared" si="130"/>
        <v/>
      </c>
      <c r="G3100" s="282"/>
      <c r="H3100" s="280"/>
      <c r="I3100" s="280"/>
      <c r="J3100" s="280"/>
    </row>
    <row r="3101" spans="1:10" ht="14.4" x14ac:dyDescent="0.3">
      <c r="A3101" s="290" t="str">
        <f t="shared" si="129"/>
        <v>6/2008</v>
      </c>
      <c r="B3101" s="279" t="s">
        <v>3224</v>
      </c>
      <c r="C3101" s="294">
        <v>199</v>
      </c>
      <c r="D3101" s="279">
        <f t="shared" si="127"/>
        <v>23</v>
      </c>
      <c r="E3101" s="279">
        <f t="shared" si="128"/>
        <v>6</v>
      </c>
      <c r="F3101" s="281" t="str">
        <f t="shared" si="130"/>
        <v/>
      </c>
      <c r="G3101" s="282"/>
      <c r="H3101" s="280"/>
      <c r="I3101" s="280"/>
      <c r="J3101" s="280"/>
    </row>
    <row r="3102" spans="1:10" ht="14.4" x14ac:dyDescent="0.3">
      <c r="A3102" s="290" t="str">
        <f t="shared" si="129"/>
        <v>6/2008</v>
      </c>
      <c r="B3102" s="279" t="s">
        <v>3225</v>
      </c>
      <c r="C3102" s="294">
        <v>206</v>
      </c>
      <c r="D3102" s="279">
        <f t="shared" si="127"/>
        <v>24</v>
      </c>
      <c r="E3102" s="279">
        <f t="shared" si="128"/>
        <v>6</v>
      </c>
      <c r="F3102" s="281" t="str">
        <f t="shared" si="130"/>
        <v/>
      </c>
      <c r="G3102" s="282"/>
      <c r="H3102" s="280"/>
      <c r="I3102" s="280"/>
      <c r="J3102" s="280"/>
    </row>
    <row r="3103" spans="1:10" ht="14.4" x14ac:dyDescent="0.3">
      <c r="A3103" s="290" t="str">
        <f t="shared" si="129"/>
        <v>6/2008</v>
      </c>
      <c r="B3103" s="279" t="s">
        <v>3226</v>
      </c>
      <c r="C3103" s="294">
        <v>209</v>
      </c>
      <c r="D3103" s="279">
        <f t="shared" si="127"/>
        <v>25</v>
      </c>
      <c r="E3103" s="279">
        <f t="shared" si="128"/>
        <v>6</v>
      </c>
      <c r="F3103" s="281" t="str">
        <f t="shared" si="130"/>
        <v/>
      </c>
      <c r="G3103" s="282"/>
      <c r="H3103" s="280"/>
      <c r="I3103" s="280"/>
      <c r="J3103" s="280"/>
    </row>
    <row r="3104" spans="1:10" ht="14.4" x14ac:dyDescent="0.3">
      <c r="A3104" s="290" t="str">
        <f t="shared" si="129"/>
        <v>6/2008</v>
      </c>
      <c r="B3104" s="279" t="s">
        <v>3227</v>
      </c>
      <c r="C3104" s="294">
        <v>221</v>
      </c>
      <c r="D3104" s="279">
        <f t="shared" si="127"/>
        <v>26</v>
      </c>
      <c r="E3104" s="279">
        <f t="shared" si="128"/>
        <v>6</v>
      </c>
      <c r="F3104" s="281" t="str">
        <f t="shared" si="130"/>
        <v/>
      </c>
      <c r="G3104" s="282"/>
      <c r="H3104" s="280"/>
      <c r="I3104" s="280"/>
      <c r="J3104" s="280"/>
    </row>
    <row r="3105" spans="1:10" ht="14.4" x14ac:dyDescent="0.3">
      <c r="A3105" s="290" t="str">
        <f t="shared" si="129"/>
        <v>6/2008</v>
      </c>
      <c r="B3105" s="279" t="s">
        <v>3228</v>
      </c>
      <c r="C3105" s="294">
        <v>229</v>
      </c>
      <c r="D3105" s="279">
        <f t="shared" si="127"/>
        <v>27</v>
      </c>
      <c r="E3105" s="279">
        <f t="shared" si="128"/>
        <v>6</v>
      </c>
      <c r="F3105" s="281" t="str">
        <f t="shared" si="130"/>
        <v/>
      </c>
      <c r="G3105" s="282"/>
      <c r="H3105" s="280"/>
      <c r="I3105" s="280"/>
      <c r="J3105" s="280"/>
    </row>
    <row r="3106" spans="1:10" ht="14.4" x14ac:dyDescent="0.3">
      <c r="A3106" s="290" t="str">
        <f t="shared" si="129"/>
        <v>6/2008</v>
      </c>
      <c r="B3106" s="279" t="s">
        <v>3229</v>
      </c>
      <c r="C3106" s="294"/>
      <c r="D3106" s="279">
        <f t="shared" si="127"/>
        <v>28</v>
      </c>
      <c r="E3106" s="279">
        <f t="shared" si="128"/>
        <v>6</v>
      </c>
      <c r="F3106" s="281" t="str">
        <f t="shared" si="130"/>
        <v/>
      </c>
      <c r="G3106" s="282"/>
      <c r="H3106" s="280"/>
      <c r="I3106" s="280"/>
      <c r="J3106" s="280"/>
    </row>
    <row r="3107" spans="1:10" ht="14.4" x14ac:dyDescent="0.3">
      <c r="A3107" s="290" t="str">
        <f t="shared" si="129"/>
        <v>6/2008</v>
      </c>
      <c r="B3107" s="279" t="s">
        <v>3230</v>
      </c>
      <c r="C3107" s="294"/>
      <c r="D3107" s="279">
        <f t="shared" si="127"/>
        <v>29</v>
      </c>
      <c r="E3107" s="279">
        <f t="shared" si="128"/>
        <v>6</v>
      </c>
      <c r="F3107" s="281" t="str">
        <f t="shared" si="130"/>
        <v/>
      </c>
      <c r="G3107" s="282"/>
      <c r="H3107" s="280"/>
      <c r="I3107" s="280"/>
      <c r="J3107" s="280"/>
    </row>
    <row r="3108" spans="1:10" ht="14.4" x14ac:dyDescent="0.3">
      <c r="A3108" s="290" t="str">
        <f t="shared" si="129"/>
        <v>6/2008</v>
      </c>
      <c r="B3108" s="279" t="s">
        <v>3231</v>
      </c>
      <c r="C3108" s="294">
        <v>228</v>
      </c>
      <c r="D3108" s="279">
        <f t="shared" si="127"/>
        <v>30</v>
      </c>
      <c r="E3108" s="279">
        <f t="shared" si="128"/>
        <v>6</v>
      </c>
      <c r="F3108" s="281">
        <f t="shared" si="130"/>
        <v>2.2800000000000001E-2</v>
      </c>
      <c r="G3108" s="282"/>
      <c r="H3108" s="280"/>
      <c r="I3108" s="280"/>
      <c r="J3108" s="280"/>
    </row>
    <row r="3109" spans="1:10" ht="14.4" x14ac:dyDescent="0.3">
      <c r="A3109" s="290" t="str">
        <f t="shared" si="129"/>
        <v>7/2008</v>
      </c>
      <c r="B3109" s="279" t="s">
        <v>3232</v>
      </c>
      <c r="C3109" s="294">
        <v>232</v>
      </c>
      <c r="D3109" s="279">
        <f t="shared" si="127"/>
        <v>1</v>
      </c>
      <c r="E3109" s="279">
        <f t="shared" si="128"/>
        <v>7</v>
      </c>
      <c r="F3109" s="281" t="str">
        <f t="shared" si="130"/>
        <v/>
      </c>
      <c r="G3109" s="282"/>
      <c r="H3109" s="280"/>
      <c r="I3109" s="280"/>
      <c r="J3109" s="280"/>
    </row>
    <row r="3110" spans="1:10" ht="14.4" x14ac:dyDescent="0.3">
      <c r="A3110" s="290" t="str">
        <f t="shared" si="129"/>
        <v>7/2008</v>
      </c>
      <c r="B3110" s="279" t="s">
        <v>3233</v>
      </c>
      <c r="C3110" s="294">
        <v>235</v>
      </c>
      <c r="D3110" s="279">
        <f t="shared" si="127"/>
        <v>2</v>
      </c>
      <c r="E3110" s="279">
        <f t="shared" si="128"/>
        <v>7</v>
      </c>
      <c r="F3110" s="281" t="str">
        <f t="shared" si="130"/>
        <v/>
      </c>
      <c r="G3110" s="282"/>
      <c r="H3110" s="280"/>
      <c r="I3110" s="280"/>
      <c r="J3110" s="280"/>
    </row>
    <row r="3111" spans="1:10" ht="14.4" x14ac:dyDescent="0.3">
      <c r="A3111" s="290" t="str">
        <f t="shared" si="129"/>
        <v>7/2008</v>
      </c>
      <c r="B3111" s="279" t="s">
        <v>3234</v>
      </c>
      <c r="C3111" s="294">
        <v>235</v>
      </c>
      <c r="D3111" s="279">
        <f t="shared" si="127"/>
        <v>3</v>
      </c>
      <c r="E3111" s="279">
        <f t="shared" si="128"/>
        <v>7</v>
      </c>
      <c r="F3111" s="281" t="str">
        <f t="shared" si="130"/>
        <v/>
      </c>
      <c r="G3111" s="282"/>
      <c r="H3111" s="280"/>
      <c r="I3111" s="280"/>
      <c r="J3111" s="280"/>
    </row>
    <row r="3112" spans="1:10" ht="14.4" x14ac:dyDescent="0.3">
      <c r="A3112" s="290" t="str">
        <f t="shared" si="129"/>
        <v>7/2008</v>
      </c>
      <c r="B3112" s="279" t="s">
        <v>3235</v>
      </c>
      <c r="C3112" s="294"/>
      <c r="D3112" s="279">
        <f t="shared" si="127"/>
        <v>4</v>
      </c>
      <c r="E3112" s="279">
        <f t="shared" si="128"/>
        <v>7</v>
      </c>
      <c r="F3112" s="281" t="str">
        <f t="shared" si="130"/>
        <v/>
      </c>
      <c r="G3112" s="282"/>
      <c r="H3112" s="280"/>
      <c r="I3112" s="280"/>
      <c r="J3112" s="280"/>
    </row>
    <row r="3113" spans="1:10" ht="14.4" x14ac:dyDescent="0.3">
      <c r="A3113" s="290" t="str">
        <f t="shared" si="129"/>
        <v>7/2008</v>
      </c>
      <c r="B3113" s="279" t="s">
        <v>3236</v>
      </c>
      <c r="C3113" s="294"/>
      <c r="D3113" s="279">
        <f t="shared" si="127"/>
        <v>5</v>
      </c>
      <c r="E3113" s="279">
        <f t="shared" si="128"/>
        <v>7</v>
      </c>
      <c r="F3113" s="281" t="str">
        <f t="shared" si="130"/>
        <v/>
      </c>
      <c r="G3113" s="282"/>
      <c r="H3113" s="280"/>
      <c r="I3113" s="280"/>
      <c r="J3113" s="280"/>
    </row>
    <row r="3114" spans="1:10" ht="14.4" x14ac:dyDescent="0.3">
      <c r="A3114" s="290" t="str">
        <f t="shared" si="129"/>
        <v>7/2008</v>
      </c>
      <c r="B3114" s="279" t="s">
        <v>3237</v>
      </c>
      <c r="C3114" s="294"/>
      <c r="D3114" s="279">
        <f t="shared" si="127"/>
        <v>6</v>
      </c>
      <c r="E3114" s="279">
        <f t="shared" si="128"/>
        <v>7</v>
      </c>
      <c r="F3114" s="281" t="str">
        <f t="shared" si="130"/>
        <v/>
      </c>
      <c r="G3114" s="282"/>
      <c r="H3114" s="280"/>
      <c r="I3114" s="280"/>
      <c r="J3114" s="280"/>
    </row>
    <row r="3115" spans="1:10" ht="14.4" x14ac:dyDescent="0.3">
      <c r="A3115" s="290" t="str">
        <f t="shared" si="129"/>
        <v>7/2008</v>
      </c>
      <c r="B3115" s="279" t="s">
        <v>3238</v>
      </c>
      <c r="C3115" s="294">
        <v>238</v>
      </c>
      <c r="D3115" s="279">
        <f t="shared" si="127"/>
        <v>7</v>
      </c>
      <c r="E3115" s="279">
        <f t="shared" si="128"/>
        <v>7</v>
      </c>
      <c r="F3115" s="281" t="str">
        <f t="shared" si="130"/>
        <v/>
      </c>
      <c r="G3115" s="282"/>
      <c r="H3115" s="280"/>
      <c r="I3115" s="280"/>
      <c r="J3115" s="280"/>
    </row>
    <row r="3116" spans="1:10" ht="14.4" x14ac:dyDescent="0.3">
      <c r="A3116" s="290" t="str">
        <f t="shared" si="129"/>
        <v>7/2008</v>
      </c>
      <c r="B3116" s="279" t="s">
        <v>3239</v>
      </c>
      <c r="C3116" s="294">
        <v>244</v>
      </c>
      <c r="D3116" s="279">
        <f t="shared" si="127"/>
        <v>8</v>
      </c>
      <c r="E3116" s="279">
        <f t="shared" si="128"/>
        <v>7</v>
      </c>
      <c r="F3116" s="281" t="str">
        <f t="shared" si="130"/>
        <v/>
      </c>
      <c r="G3116" s="282"/>
      <c r="H3116" s="280"/>
      <c r="I3116" s="280"/>
      <c r="J3116" s="280"/>
    </row>
    <row r="3117" spans="1:10" ht="14.4" x14ac:dyDescent="0.3">
      <c r="A3117" s="290" t="str">
        <f t="shared" si="129"/>
        <v>7/2008</v>
      </c>
      <c r="B3117" s="279" t="s">
        <v>3240</v>
      </c>
      <c r="C3117" s="294">
        <v>247</v>
      </c>
      <c r="D3117" s="279">
        <f t="shared" si="127"/>
        <v>9</v>
      </c>
      <c r="E3117" s="279">
        <f t="shared" si="128"/>
        <v>7</v>
      </c>
      <c r="F3117" s="281" t="str">
        <f t="shared" si="130"/>
        <v/>
      </c>
      <c r="G3117" s="282"/>
      <c r="H3117" s="280"/>
      <c r="I3117" s="280"/>
      <c r="J3117" s="280"/>
    </row>
    <row r="3118" spans="1:10" ht="14.4" x14ac:dyDescent="0.3">
      <c r="A3118" s="290" t="str">
        <f t="shared" si="129"/>
        <v>7/2008</v>
      </c>
      <c r="B3118" s="279" t="s">
        <v>3241</v>
      </c>
      <c r="C3118" s="294">
        <v>249</v>
      </c>
      <c r="D3118" s="279">
        <f t="shared" si="127"/>
        <v>10</v>
      </c>
      <c r="E3118" s="279">
        <f t="shared" si="128"/>
        <v>7</v>
      </c>
      <c r="F3118" s="281" t="str">
        <f t="shared" si="130"/>
        <v/>
      </c>
      <c r="G3118" s="282"/>
      <c r="H3118" s="280"/>
      <c r="I3118" s="280"/>
      <c r="J3118" s="280"/>
    </row>
    <row r="3119" spans="1:10" ht="14.4" x14ac:dyDescent="0.3">
      <c r="A3119" s="290" t="str">
        <f t="shared" si="129"/>
        <v>7/2008</v>
      </c>
      <c r="B3119" s="279" t="s">
        <v>3242</v>
      </c>
      <c r="C3119" s="294">
        <v>241</v>
      </c>
      <c r="D3119" s="279">
        <f t="shared" si="127"/>
        <v>11</v>
      </c>
      <c r="E3119" s="279">
        <f t="shared" si="128"/>
        <v>7</v>
      </c>
      <c r="F3119" s="281" t="str">
        <f t="shared" si="130"/>
        <v/>
      </c>
      <c r="G3119" s="282"/>
      <c r="H3119" s="280"/>
      <c r="I3119" s="280"/>
      <c r="J3119" s="280"/>
    </row>
    <row r="3120" spans="1:10" ht="14.4" x14ac:dyDescent="0.3">
      <c r="A3120" s="290" t="str">
        <f t="shared" si="129"/>
        <v>7/2008</v>
      </c>
      <c r="B3120" s="279" t="s">
        <v>3243</v>
      </c>
      <c r="C3120" s="294"/>
      <c r="D3120" s="279">
        <f t="shared" si="127"/>
        <v>12</v>
      </c>
      <c r="E3120" s="279">
        <f t="shared" si="128"/>
        <v>7</v>
      </c>
      <c r="F3120" s="281" t="str">
        <f t="shared" si="130"/>
        <v/>
      </c>
      <c r="G3120" s="282"/>
      <c r="H3120" s="280"/>
      <c r="I3120" s="280"/>
      <c r="J3120" s="280"/>
    </row>
    <row r="3121" spans="1:10" ht="14.4" x14ac:dyDescent="0.3">
      <c r="A3121" s="290" t="str">
        <f t="shared" si="129"/>
        <v>7/2008</v>
      </c>
      <c r="B3121" s="279" t="s">
        <v>3244</v>
      </c>
      <c r="C3121" s="294"/>
      <c r="D3121" s="279">
        <f t="shared" si="127"/>
        <v>13</v>
      </c>
      <c r="E3121" s="279">
        <f t="shared" si="128"/>
        <v>7</v>
      </c>
      <c r="F3121" s="281" t="str">
        <f t="shared" si="130"/>
        <v/>
      </c>
      <c r="G3121" s="282"/>
      <c r="H3121" s="280"/>
      <c r="I3121" s="280"/>
      <c r="J3121" s="280"/>
    </row>
    <row r="3122" spans="1:10" ht="14.4" x14ac:dyDescent="0.3">
      <c r="A3122" s="290" t="str">
        <f t="shared" si="129"/>
        <v>7/2008</v>
      </c>
      <c r="B3122" s="279" t="s">
        <v>3245</v>
      </c>
      <c r="C3122" s="294">
        <v>249</v>
      </c>
      <c r="D3122" s="279">
        <f t="shared" si="127"/>
        <v>14</v>
      </c>
      <c r="E3122" s="279">
        <f t="shared" si="128"/>
        <v>7</v>
      </c>
      <c r="F3122" s="281" t="str">
        <f t="shared" si="130"/>
        <v/>
      </c>
      <c r="G3122" s="282"/>
      <c r="H3122" s="280"/>
      <c r="I3122" s="280"/>
      <c r="J3122" s="280"/>
    </row>
    <row r="3123" spans="1:10" ht="14.4" x14ac:dyDescent="0.3">
      <c r="A3123" s="290" t="str">
        <f t="shared" si="129"/>
        <v>7/2008</v>
      </c>
      <c r="B3123" s="279" t="s">
        <v>3246</v>
      </c>
      <c r="C3123" s="294">
        <v>248</v>
      </c>
      <c r="D3123" s="279">
        <f t="shared" si="127"/>
        <v>15</v>
      </c>
      <c r="E3123" s="279">
        <f t="shared" si="128"/>
        <v>7</v>
      </c>
      <c r="F3123" s="281" t="str">
        <f t="shared" si="130"/>
        <v/>
      </c>
      <c r="G3123" s="282"/>
      <c r="H3123" s="280"/>
      <c r="I3123" s="280"/>
      <c r="J3123" s="280"/>
    </row>
    <row r="3124" spans="1:10" ht="14.4" x14ac:dyDescent="0.3">
      <c r="A3124" s="290" t="str">
        <f t="shared" si="129"/>
        <v>7/2008</v>
      </c>
      <c r="B3124" s="279" t="s">
        <v>3247</v>
      </c>
      <c r="C3124" s="294">
        <v>239</v>
      </c>
      <c r="D3124" s="279">
        <f t="shared" si="127"/>
        <v>16</v>
      </c>
      <c r="E3124" s="279">
        <f t="shared" si="128"/>
        <v>7</v>
      </c>
      <c r="F3124" s="281" t="str">
        <f t="shared" si="130"/>
        <v/>
      </c>
      <c r="G3124" s="282"/>
      <c r="H3124" s="280"/>
      <c r="I3124" s="280"/>
      <c r="J3124" s="280"/>
    </row>
    <row r="3125" spans="1:10" ht="14.4" x14ac:dyDescent="0.3">
      <c r="A3125" s="290" t="str">
        <f t="shared" si="129"/>
        <v>7/2008</v>
      </c>
      <c r="B3125" s="279" t="s">
        <v>3248</v>
      </c>
      <c r="C3125" s="294">
        <v>228</v>
      </c>
      <c r="D3125" s="279">
        <f t="shared" si="127"/>
        <v>17</v>
      </c>
      <c r="E3125" s="279">
        <f t="shared" si="128"/>
        <v>7</v>
      </c>
      <c r="F3125" s="281" t="str">
        <f t="shared" si="130"/>
        <v/>
      </c>
      <c r="G3125" s="282"/>
      <c r="H3125" s="280"/>
      <c r="I3125" s="280"/>
      <c r="J3125" s="280"/>
    </row>
    <row r="3126" spans="1:10" ht="14.4" x14ac:dyDescent="0.3">
      <c r="A3126" s="290" t="str">
        <f t="shared" si="129"/>
        <v>7/2008</v>
      </c>
      <c r="B3126" s="279" t="s">
        <v>3249</v>
      </c>
      <c r="C3126" s="294">
        <v>226</v>
      </c>
      <c r="D3126" s="279">
        <f t="shared" si="127"/>
        <v>18</v>
      </c>
      <c r="E3126" s="279">
        <f t="shared" si="128"/>
        <v>7</v>
      </c>
      <c r="F3126" s="281" t="str">
        <f t="shared" si="130"/>
        <v/>
      </c>
      <c r="G3126" s="282"/>
      <c r="H3126" s="280"/>
      <c r="I3126" s="280"/>
      <c r="J3126" s="280"/>
    </row>
    <row r="3127" spans="1:10" ht="14.4" x14ac:dyDescent="0.3">
      <c r="A3127" s="290" t="str">
        <f t="shared" si="129"/>
        <v>7/2008</v>
      </c>
      <c r="B3127" s="279" t="s">
        <v>3250</v>
      </c>
      <c r="C3127" s="294"/>
      <c r="D3127" s="279">
        <f t="shared" si="127"/>
        <v>19</v>
      </c>
      <c r="E3127" s="279">
        <f t="shared" si="128"/>
        <v>7</v>
      </c>
      <c r="F3127" s="281" t="str">
        <f t="shared" si="130"/>
        <v/>
      </c>
      <c r="G3127" s="282"/>
      <c r="H3127" s="280"/>
      <c r="I3127" s="280"/>
      <c r="J3127" s="280"/>
    </row>
    <row r="3128" spans="1:10" ht="14.4" x14ac:dyDescent="0.3">
      <c r="A3128" s="290" t="str">
        <f t="shared" si="129"/>
        <v>7/2008</v>
      </c>
      <c r="B3128" s="279" t="s">
        <v>3251</v>
      </c>
      <c r="C3128" s="294"/>
      <c r="D3128" s="279">
        <f t="shared" si="127"/>
        <v>20</v>
      </c>
      <c r="E3128" s="279">
        <f t="shared" si="128"/>
        <v>7</v>
      </c>
      <c r="F3128" s="281" t="str">
        <f t="shared" si="130"/>
        <v/>
      </c>
      <c r="G3128" s="282"/>
      <c r="H3128" s="280"/>
      <c r="I3128" s="280"/>
      <c r="J3128" s="280"/>
    </row>
    <row r="3129" spans="1:10" ht="14.4" x14ac:dyDescent="0.3">
      <c r="A3129" s="290" t="str">
        <f t="shared" si="129"/>
        <v>7/2008</v>
      </c>
      <c r="B3129" s="279" t="s">
        <v>3252</v>
      </c>
      <c r="C3129" s="294">
        <v>226</v>
      </c>
      <c r="D3129" s="279">
        <f t="shared" si="127"/>
        <v>21</v>
      </c>
      <c r="E3129" s="279">
        <f t="shared" si="128"/>
        <v>7</v>
      </c>
      <c r="F3129" s="281" t="str">
        <f t="shared" si="130"/>
        <v/>
      </c>
      <c r="G3129" s="282"/>
      <c r="H3129" s="280"/>
      <c r="I3129" s="280"/>
      <c r="J3129" s="280"/>
    </row>
    <row r="3130" spans="1:10" ht="14.4" x14ac:dyDescent="0.3">
      <c r="A3130" s="290" t="str">
        <f t="shared" si="129"/>
        <v>7/2008</v>
      </c>
      <c r="B3130" s="279" t="s">
        <v>3253</v>
      </c>
      <c r="C3130" s="294">
        <v>223</v>
      </c>
      <c r="D3130" s="279">
        <f t="shared" si="127"/>
        <v>22</v>
      </c>
      <c r="E3130" s="279">
        <f t="shared" si="128"/>
        <v>7</v>
      </c>
      <c r="F3130" s="281" t="str">
        <f t="shared" si="130"/>
        <v/>
      </c>
      <c r="G3130" s="282"/>
      <c r="H3130" s="280"/>
      <c r="I3130" s="280"/>
      <c r="J3130" s="280"/>
    </row>
    <row r="3131" spans="1:10" ht="14.4" x14ac:dyDescent="0.3">
      <c r="A3131" s="290" t="str">
        <f t="shared" si="129"/>
        <v>7/2008</v>
      </c>
      <c r="B3131" s="279" t="s">
        <v>3254</v>
      </c>
      <c r="C3131" s="294">
        <v>217</v>
      </c>
      <c r="D3131" s="279">
        <f t="shared" si="127"/>
        <v>23</v>
      </c>
      <c r="E3131" s="279">
        <f t="shared" si="128"/>
        <v>7</v>
      </c>
      <c r="F3131" s="281" t="str">
        <f t="shared" si="130"/>
        <v/>
      </c>
      <c r="G3131" s="282"/>
      <c r="H3131" s="280"/>
      <c r="I3131" s="280"/>
      <c r="J3131" s="280"/>
    </row>
    <row r="3132" spans="1:10" ht="14.4" x14ac:dyDescent="0.3">
      <c r="A3132" s="290" t="str">
        <f t="shared" si="129"/>
        <v>7/2008</v>
      </c>
      <c r="B3132" s="279" t="s">
        <v>3255</v>
      </c>
      <c r="C3132" s="294">
        <v>225</v>
      </c>
      <c r="D3132" s="279">
        <f t="shared" si="127"/>
        <v>24</v>
      </c>
      <c r="E3132" s="279">
        <f t="shared" si="128"/>
        <v>7</v>
      </c>
      <c r="F3132" s="281" t="str">
        <f t="shared" si="130"/>
        <v/>
      </c>
      <c r="G3132" s="282"/>
      <c r="H3132" s="280"/>
      <c r="I3132" s="280"/>
      <c r="J3132" s="280"/>
    </row>
    <row r="3133" spans="1:10" ht="14.4" x14ac:dyDescent="0.3">
      <c r="A3133" s="290" t="str">
        <f t="shared" si="129"/>
        <v>7/2008</v>
      </c>
      <c r="B3133" s="279" t="s">
        <v>3256</v>
      </c>
      <c r="C3133" s="294">
        <v>217</v>
      </c>
      <c r="D3133" s="279">
        <f t="shared" si="127"/>
        <v>25</v>
      </c>
      <c r="E3133" s="279">
        <f t="shared" si="128"/>
        <v>7</v>
      </c>
      <c r="F3133" s="281" t="str">
        <f t="shared" si="130"/>
        <v/>
      </c>
      <c r="G3133" s="282"/>
      <c r="H3133" s="280"/>
      <c r="I3133" s="280"/>
      <c r="J3133" s="280"/>
    </row>
    <row r="3134" spans="1:10" ht="14.4" x14ac:dyDescent="0.3">
      <c r="A3134" s="290" t="str">
        <f t="shared" si="129"/>
        <v>7/2008</v>
      </c>
      <c r="B3134" s="279" t="s">
        <v>3257</v>
      </c>
      <c r="C3134" s="294"/>
      <c r="D3134" s="279">
        <f t="shared" si="127"/>
        <v>26</v>
      </c>
      <c r="E3134" s="279">
        <f t="shared" si="128"/>
        <v>7</v>
      </c>
      <c r="F3134" s="281" t="str">
        <f t="shared" si="130"/>
        <v/>
      </c>
      <c r="G3134" s="282"/>
      <c r="H3134" s="280"/>
      <c r="I3134" s="280"/>
      <c r="J3134" s="280"/>
    </row>
    <row r="3135" spans="1:10" ht="14.4" x14ac:dyDescent="0.3">
      <c r="A3135" s="290" t="str">
        <f t="shared" si="129"/>
        <v>7/2008</v>
      </c>
      <c r="B3135" s="279" t="s">
        <v>3258</v>
      </c>
      <c r="C3135" s="294"/>
      <c r="D3135" s="279">
        <f t="shared" si="127"/>
        <v>27</v>
      </c>
      <c r="E3135" s="279">
        <f t="shared" si="128"/>
        <v>7</v>
      </c>
      <c r="F3135" s="281" t="str">
        <f t="shared" si="130"/>
        <v/>
      </c>
      <c r="G3135" s="282"/>
      <c r="H3135" s="280"/>
      <c r="I3135" s="280"/>
      <c r="J3135" s="280"/>
    </row>
    <row r="3136" spans="1:10" ht="14.4" x14ac:dyDescent="0.3">
      <c r="A3136" s="290" t="str">
        <f t="shared" si="129"/>
        <v>7/2008</v>
      </c>
      <c r="B3136" s="279" t="s">
        <v>3259</v>
      </c>
      <c r="C3136" s="294">
        <v>222</v>
      </c>
      <c r="D3136" s="279">
        <f t="shared" si="127"/>
        <v>28</v>
      </c>
      <c r="E3136" s="279">
        <f t="shared" si="128"/>
        <v>7</v>
      </c>
      <c r="F3136" s="281" t="str">
        <f t="shared" si="130"/>
        <v/>
      </c>
      <c r="G3136" s="282"/>
      <c r="H3136" s="280"/>
      <c r="I3136" s="280"/>
      <c r="J3136" s="280"/>
    </row>
    <row r="3137" spans="1:10" ht="14.4" x14ac:dyDescent="0.3">
      <c r="A3137" s="290" t="str">
        <f t="shared" si="129"/>
        <v>7/2008</v>
      </c>
      <c r="B3137" s="279" t="s">
        <v>3260</v>
      </c>
      <c r="C3137" s="294">
        <v>220</v>
      </c>
      <c r="D3137" s="279">
        <f t="shared" si="127"/>
        <v>29</v>
      </c>
      <c r="E3137" s="279">
        <f t="shared" si="128"/>
        <v>7</v>
      </c>
      <c r="F3137" s="281" t="str">
        <f t="shared" si="130"/>
        <v/>
      </c>
      <c r="G3137" s="282"/>
      <c r="H3137" s="280"/>
      <c r="I3137" s="280"/>
      <c r="J3137" s="280"/>
    </row>
    <row r="3138" spans="1:10" ht="14.4" x14ac:dyDescent="0.3">
      <c r="A3138" s="290" t="str">
        <f t="shared" si="129"/>
        <v>7/2008</v>
      </c>
      <c r="B3138" s="279" t="s">
        <v>3261</v>
      </c>
      <c r="C3138" s="294">
        <v>221</v>
      </c>
      <c r="D3138" s="279">
        <f t="shared" si="127"/>
        <v>30</v>
      </c>
      <c r="E3138" s="279">
        <f t="shared" si="128"/>
        <v>7</v>
      </c>
      <c r="F3138" s="281" t="str">
        <f t="shared" si="130"/>
        <v/>
      </c>
      <c r="G3138" s="282"/>
      <c r="H3138" s="280"/>
      <c r="I3138" s="280"/>
      <c r="J3138" s="280"/>
    </row>
    <row r="3139" spans="1:10" ht="14.4" x14ac:dyDescent="0.3">
      <c r="A3139" s="290" t="str">
        <f t="shared" si="129"/>
        <v>7/2008</v>
      </c>
      <c r="B3139" s="279" t="s">
        <v>3262</v>
      </c>
      <c r="C3139" s="294">
        <v>226</v>
      </c>
      <c r="D3139" s="279">
        <f t="shared" si="127"/>
        <v>31</v>
      </c>
      <c r="E3139" s="279">
        <f t="shared" si="128"/>
        <v>7</v>
      </c>
      <c r="F3139" s="281">
        <f t="shared" si="130"/>
        <v>2.2599999999999999E-2</v>
      </c>
      <c r="G3139" s="282"/>
      <c r="H3139" s="280"/>
      <c r="I3139" s="280"/>
      <c r="J3139" s="280"/>
    </row>
    <row r="3140" spans="1:10" ht="14.4" x14ac:dyDescent="0.3">
      <c r="A3140" s="290" t="str">
        <f t="shared" si="129"/>
        <v>8/2008</v>
      </c>
      <c r="B3140" s="279" t="s">
        <v>3263</v>
      </c>
      <c r="C3140" s="294">
        <v>228</v>
      </c>
      <c r="D3140" s="279">
        <f t="shared" si="127"/>
        <v>1</v>
      </c>
      <c r="E3140" s="279">
        <f t="shared" si="128"/>
        <v>8</v>
      </c>
      <c r="F3140" s="281" t="str">
        <f t="shared" si="130"/>
        <v/>
      </c>
      <c r="G3140" s="282"/>
      <c r="H3140" s="280"/>
      <c r="I3140" s="280"/>
      <c r="J3140" s="280"/>
    </row>
    <row r="3141" spans="1:10" ht="14.4" x14ac:dyDescent="0.3">
      <c r="A3141" s="290" t="str">
        <f t="shared" si="129"/>
        <v>8/2008</v>
      </c>
      <c r="B3141" s="279" t="s">
        <v>3264</v>
      </c>
      <c r="C3141" s="294"/>
      <c r="D3141" s="279">
        <f t="shared" si="127"/>
        <v>2</v>
      </c>
      <c r="E3141" s="279">
        <f t="shared" si="128"/>
        <v>8</v>
      </c>
      <c r="F3141" s="281" t="str">
        <f t="shared" si="130"/>
        <v/>
      </c>
      <c r="G3141" s="282"/>
      <c r="H3141" s="280"/>
      <c r="I3141" s="280"/>
      <c r="J3141" s="280"/>
    </row>
    <row r="3142" spans="1:10" ht="14.4" x14ac:dyDescent="0.3">
      <c r="A3142" s="290" t="str">
        <f t="shared" ref="A3142:A3205" si="131">CONCATENATE(MONTH(B3142),"/",YEAR(B3142))</f>
        <v>8/2008</v>
      </c>
      <c r="B3142" s="279" t="s">
        <v>3265</v>
      </c>
      <c r="C3142" s="294"/>
      <c r="D3142" s="279">
        <f t="shared" si="127"/>
        <v>3</v>
      </c>
      <c r="E3142" s="279">
        <f t="shared" si="128"/>
        <v>8</v>
      </c>
      <c r="F3142" s="281" t="str">
        <f t="shared" si="130"/>
        <v/>
      </c>
      <c r="G3142" s="282"/>
      <c r="H3142" s="280"/>
      <c r="I3142" s="280"/>
      <c r="J3142" s="280"/>
    </row>
    <row r="3143" spans="1:10" ht="14.4" x14ac:dyDescent="0.3">
      <c r="A3143" s="290" t="str">
        <f t="shared" si="131"/>
        <v>8/2008</v>
      </c>
      <c r="B3143" s="279" t="s">
        <v>3266</v>
      </c>
      <c r="C3143" s="294">
        <v>227</v>
      </c>
      <c r="D3143" s="279">
        <f t="shared" si="127"/>
        <v>4</v>
      </c>
      <c r="E3143" s="279">
        <f t="shared" si="128"/>
        <v>8</v>
      </c>
      <c r="F3143" s="281" t="str">
        <f t="shared" si="130"/>
        <v/>
      </c>
      <c r="G3143" s="282"/>
      <c r="H3143" s="280"/>
      <c r="I3143" s="280"/>
      <c r="J3143" s="280"/>
    </row>
    <row r="3144" spans="1:10" ht="14.4" x14ac:dyDescent="0.3">
      <c r="A3144" s="290" t="str">
        <f t="shared" si="131"/>
        <v>8/2008</v>
      </c>
      <c r="B3144" s="279" t="s">
        <v>3267</v>
      </c>
      <c r="C3144" s="294">
        <v>224</v>
      </c>
      <c r="D3144" s="279">
        <f t="shared" si="127"/>
        <v>5</v>
      </c>
      <c r="E3144" s="279">
        <f t="shared" si="128"/>
        <v>8</v>
      </c>
      <c r="F3144" s="281" t="str">
        <f t="shared" si="130"/>
        <v/>
      </c>
      <c r="G3144" s="282"/>
      <c r="H3144" s="280"/>
      <c r="I3144" s="280"/>
      <c r="J3144" s="280"/>
    </row>
    <row r="3145" spans="1:10" ht="14.4" x14ac:dyDescent="0.3">
      <c r="A3145" s="290" t="str">
        <f t="shared" si="131"/>
        <v>8/2008</v>
      </c>
      <c r="B3145" s="279" t="s">
        <v>3268</v>
      </c>
      <c r="C3145" s="294">
        <v>220</v>
      </c>
      <c r="D3145" s="279">
        <f t="shared" si="127"/>
        <v>6</v>
      </c>
      <c r="E3145" s="279">
        <f t="shared" si="128"/>
        <v>8</v>
      </c>
      <c r="F3145" s="281" t="str">
        <f t="shared" si="130"/>
        <v/>
      </c>
      <c r="G3145" s="282"/>
      <c r="H3145" s="280"/>
      <c r="I3145" s="280"/>
      <c r="J3145" s="280"/>
    </row>
    <row r="3146" spans="1:10" ht="14.4" x14ac:dyDescent="0.3">
      <c r="A3146" s="290" t="str">
        <f t="shared" si="131"/>
        <v>8/2008</v>
      </c>
      <c r="B3146" s="279" t="s">
        <v>3269</v>
      </c>
      <c r="C3146" s="294">
        <v>229</v>
      </c>
      <c r="D3146" s="279">
        <f t="shared" si="127"/>
        <v>7</v>
      </c>
      <c r="E3146" s="279">
        <f t="shared" si="128"/>
        <v>8</v>
      </c>
      <c r="F3146" s="281" t="str">
        <f t="shared" si="130"/>
        <v/>
      </c>
      <c r="G3146" s="282"/>
      <c r="H3146" s="280"/>
      <c r="I3146" s="280"/>
      <c r="J3146" s="280"/>
    </row>
    <row r="3147" spans="1:10" ht="14.4" x14ac:dyDescent="0.3">
      <c r="A3147" s="290" t="str">
        <f t="shared" si="131"/>
        <v>8/2008</v>
      </c>
      <c r="B3147" s="279" t="s">
        <v>3270</v>
      </c>
      <c r="C3147" s="294">
        <v>230</v>
      </c>
      <c r="D3147" s="279">
        <f t="shared" si="127"/>
        <v>8</v>
      </c>
      <c r="E3147" s="279">
        <f t="shared" si="128"/>
        <v>8</v>
      </c>
      <c r="F3147" s="281" t="str">
        <f t="shared" si="130"/>
        <v/>
      </c>
      <c r="G3147" s="282"/>
      <c r="H3147" s="280"/>
      <c r="I3147" s="280"/>
      <c r="J3147" s="280"/>
    </row>
    <row r="3148" spans="1:10" ht="14.4" x14ac:dyDescent="0.3">
      <c r="A3148" s="290" t="str">
        <f t="shared" si="131"/>
        <v>8/2008</v>
      </c>
      <c r="B3148" s="279" t="s">
        <v>3271</v>
      </c>
      <c r="C3148" s="294"/>
      <c r="D3148" s="279">
        <f t="shared" si="127"/>
        <v>9</v>
      </c>
      <c r="E3148" s="279">
        <f t="shared" si="128"/>
        <v>8</v>
      </c>
      <c r="F3148" s="281" t="str">
        <f t="shared" si="130"/>
        <v/>
      </c>
      <c r="G3148" s="282"/>
      <c r="H3148" s="280"/>
      <c r="I3148" s="280"/>
      <c r="J3148" s="280"/>
    </row>
    <row r="3149" spans="1:10" ht="14.4" x14ac:dyDescent="0.3">
      <c r="A3149" s="290" t="str">
        <f t="shared" si="131"/>
        <v>8/2008</v>
      </c>
      <c r="B3149" s="279" t="s">
        <v>3272</v>
      </c>
      <c r="C3149" s="294"/>
      <c r="D3149" s="279">
        <f t="shared" si="127"/>
        <v>10</v>
      </c>
      <c r="E3149" s="279">
        <f t="shared" si="128"/>
        <v>8</v>
      </c>
      <c r="F3149" s="281" t="str">
        <f t="shared" ref="F3149:F3212" si="132">IF(D3149=(D3150-1),"",IF(AND(C3149="",C3148="",C3147=""),C3146/10000,(IF(AND(C3149="",C3148=""),C3147/10000,IF(C3149="",C3148/10000,C3149/10000)))))</f>
        <v/>
      </c>
      <c r="G3149" s="282"/>
      <c r="H3149" s="280"/>
      <c r="I3149" s="280"/>
      <c r="J3149" s="280"/>
    </row>
    <row r="3150" spans="1:10" ht="14.4" x14ac:dyDescent="0.3">
      <c r="A3150" s="290" t="str">
        <f t="shared" si="131"/>
        <v>8/2008</v>
      </c>
      <c r="B3150" s="279" t="s">
        <v>3273</v>
      </c>
      <c r="C3150" s="294">
        <v>225</v>
      </c>
      <c r="D3150" s="279">
        <f t="shared" si="127"/>
        <v>11</v>
      </c>
      <c r="E3150" s="279">
        <f t="shared" si="128"/>
        <v>8</v>
      </c>
      <c r="F3150" s="281" t="str">
        <f t="shared" si="132"/>
        <v/>
      </c>
      <c r="G3150" s="282"/>
      <c r="H3150" s="280"/>
      <c r="I3150" s="280"/>
      <c r="J3150" s="280"/>
    </row>
    <row r="3151" spans="1:10" ht="14.4" x14ac:dyDescent="0.3">
      <c r="A3151" s="290" t="str">
        <f t="shared" si="131"/>
        <v>8/2008</v>
      </c>
      <c r="B3151" s="279" t="s">
        <v>3274</v>
      </c>
      <c r="C3151" s="294">
        <v>231</v>
      </c>
      <c r="D3151" s="279">
        <f t="shared" si="127"/>
        <v>12</v>
      </c>
      <c r="E3151" s="279">
        <f t="shared" si="128"/>
        <v>8</v>
      </c>
      <c r="F3151" s="281" t="str">
        <f t="shared" si="132"/>
        <v/>
      </c>
      <c r="G3151" s="282"/>
      <c r="H3151" s="280"/>
      <c r="I3151" s="280"/>
      <c r="J3151" s="280"/>
    </row>
    <row r="3152" spans="1:10" ht="14.4" x14ac:dyDescent="0.3">
      <c r="A3152" s="290" t="str">
        <f t="shared" si="131"/>
        <v>8/2008</v>
      </c>
      <c r="B3152" s="279" t="s">
        <v>3275</v>
      </c>
      <c r="C3152" s="294">
        <v>231</v>
      </c>
      <c r="D3152" s="279">
        <f t="shared" si="127"/>
        <v>13</v>
      </c>
      <c r="E3152" s="279">
        <f t="shared" si="128"/>
        <v>8</v>
      </c>
      <c r="F3152" s="281" t="str">
        <f t="shared" si="132"/>
        <v/>
      </c>
      <c r="G3152" s="282"/>
      <c r="H3152" s="280"/>
      <c r="I3152" s="280"/>
      <c r="J3152" s="280"/>
    </row>
    <row r="3153" spans="1:10" ht="14.4" x14ac:dyDescent="0.3">
      <c r="A3153" s="290" t="str">
        <f t="shared" si="131"/>
        <v>8/2008</v>
      </c>
      <c r="B3153" s="279" t="s">
        <v>3276</v>
      </c>
      <c r="C3153" s="294">
        <v>235</v>
      </c>
      <c r="D3153" s="279">
        <f t="shared" si="127"/>
        <v>14</v>
      </c>
      <c r="E3153" s="279">
        <f t="shared" si="128"/>
        <v>8</v>
      </c>
      <c r="F3153" s="281" t="str">
        <f t="shared" si="132"/>
        <v/>
      </c>
      <c r="G3153" s="282"/>
      <c r="H3153" s="280"/>
      <c r="I3153" s="280"/>
      <c r="J3153" s="280"/>
    </row>
    <row r="3154" spans="1:10" ht="14.4" x14ac:dyDescent="0.3">
      <c r="A3154" s="290" t="str">
        <f t="shared" si="131"/>
        <v>8/2008</v>
      </c>
      <c r="B3154" s="279" t="s">
        <v>3277</v>
      </c>
      <c r="C3154" s="294">
        <v>239</v>
      </c>
      <c r="D3154" s="279">
        <f t="shared" si="127"/>
        <v>15</v>
      </c>
      <c r="E3154" s="279">
        <f t="shared" si="128"/>
        <v>8</v>
      </c>
      <c r="F3154" s="281" t="str">
        <f t="shared" si="132"/>
        <v/>
      </c>
      <c r="G3154" s="282"/>
      <c r="H3154" s="280"/>
      <c r="I3154" s="280"/>
      <c r="J3154" s="280"/>
    </row>
    <row r="3155" spans="1:10" ht="14.4" x14ac:dyDescent="0.3">
      <c r="A3155" s="290" t="str">
        <f t="shared" si="131"/>
        <v>8/2008</v>
      </c>
      <c r="B3155" s="279" t="s">
        <v>3278</v>
      </c>
      <c r="C3155" s="294"/>
      <c r="D3155" s="279">
        <f t="shared" si="127"/>
        <v>16</v>
      </c>
      <c r="E3155" s="279">
        <f t="shared" si="128"/>
        <v>8</v>
      </c>
      <c r="F3155" s="281" t="str">
        <f t="shared" si="132"/>
        <v/>
      </c>
      <c r="G3155" s="282"/>
      <c r="H3155" s="280"/>
      <c r="I3155" s="280"/>
      <c r="J3155" s="280"/>
    </row>
    <row r="3156" spans="1:10" ht="14.4" x14ac:dyDescent="0.3">
      <c r="A3156" s="290" t="str">
        <f t="shared" si="131"/>
        <v>8/2008</v>
      </c>
      <c r="B3156" s="279" t="s">
        <v>3279</v>
      </c>
      <c r="C3156" s="294"/>
      <c r="D3156" s="279">
        <f t="shared" si="127"/>
        <v>17</v>
      </c>
      <c r="E3156" s="279">
        <f t="shared" si="128"/>
        <v>8</v>
      </c>
      <c r="F3156" s="281" t="str">
        <f t="shared" si="132"/>
        <v/>
      </c>
      <c r="G3156" s="282"/>
      <c r="H3156" s="280"/>
      <c r="I3156" s="280"/>
      <c r="J3156" s="280"/>
    </row>
    <row r="3157" spans="1:10" ht="14.4" x14ac:dyDescent="0.3">
      <c r="A3157" s="290" t="str">
        <f t="shared" si="131"/>
        <v>8/2008</v>
      </c>
      <c r="B3157" s="279" t="s">
        <v>3280</v>
      </c>
      <c r="C3157" s="294">
        <v>244</v>
      </c>
      <c r="D3157" s="279">
        <f t="shared" si="127"/>
        <v>18</v>
      </c>
      <c r="E3157" s="279">
        <f t="shared" si="128"/>
        <v>8</v>
      </c>
      <c r="F3157" s="281" t="str">
        <f t="shared" si="132"/>
        <v/>
      </c>
      <c r="G3157" s="282"/>
      <c r="H3157" s="280"/>
      <c r="I3157" s="280"/>
      <c r="J3157" s="280"/>
    </row>
    <row r="3158" spans="1:10" ht="14.4" x14ac:dyDescent="0.3">
      <c r="A3158" s="290" t="str">
        <f t="shared" si="131"/>
        <v>8/2008</v>
      </c>
      <c r="B3158" s="279" t="s">
        <v>3281</v>
      </c>
      <c r="C3158" s="294">
        <v>241</v>
      </c>
      <c r="D3158" s="279">
        <f t="shared" si="127"/>
        <v>19</v>
      </c>
      <c r="E3158" s="279">
        <f t="shared" si="128"/>
        <v>8</v>
      </c>
      <c r="F3158" s="281" t="str">
        <f t="shared" si="132"/>
        <v/>
      </c>
      <c r="G3158" s="282"/>
      <c r="H3158" s="280"/>
      <c r="I3158" s="280"/>
      <c r="J3158" s="280"/>
    </row>
    <row r="3159" spans="1:10" ht="14.4" x14ac:dyDescent="0.3">
      <c r="A3159" s="290" t="str">
        <f t="shared" si="131"/>
        <v>8/2008</v>
      </c>
      <c r="B3159" s="279" t="s">
        <v>3282</v>
      </c>
      <c r="C3159" s="294">
        <v>245</v>
      </c>
      <c r="D3159" s="279">
        <f t="shared" si="127"/>
        <v>20</v>
      </c>
      <c r="E3159" s="279">
        <f t="shared" si="128"/>
        <v>8</v>
      </c>
      <c r="F3159" s="281" t="str">
        <f t="shared" si="132"/>
        <v/>
      </c>
      <c r="G3159" s="282"/>
      <c r="H3159" s="280"/>
      <c r="I3159" s="280"/>
      <c r="J3159" s="280"/>
    </row>
    <row r="3160" spans="1:10" ht="14.4" x14ac:dyDescent="0.3">
      <c r="A3160" s="290" t="str">
        <f t="shared" si="131"/>
        <v>8/2008</v>
      </c>
      <c r="B3160" s="279" t="s">
        <v>3283</v>
      </c>
      <c r="C3160" s="294">
        <v>241</v>
      </c>
      <c r="D3160" s="279">
        <f t="shared" si="127"/>
        <v>21</v>
      </c>
      <c r="E3160" s="279">
        <f t="shared" si="128"/>
        <v>8</v>
      </c>
      <c r="F3160" s="281" t="str">
        <f t="shared" si="132"/>
        <v/>
      </c>
      <c r="G3160" s="282"/>
      <c r="H3160" s="280"/>
      <c r="I3160" s="280"/>
      <c r="J3160" s="280"/>
    </row>
    <row r="3161" spans="1:10" ht="14.4" x14ac:dyDescent="0.3">
      <c r="A3161" s="290" t="str">
        <f t="shared" si="131"/>
        <v>8/2008</v>
      </c>
      <c r="B3161" s="279" t="s">
        <v>3284</v>
      </c>
      <c r="C3161" s="294">
        <v>240</v>
      </c>
      <c r="D3161" s="279">
        <f t="shared" si="127"/>
        <v>22</v>
      </c>
      <c r="E3161" s="279">
        <f t="shared" si="128"/>
        <v>8</v>
      </c>
      <c r="F3161" s="281" t="str">
        <f t="shared" si="132"/>
        <v/>
      </c>
      <c r="G3161" s="282"/>
      <c r="H3161" s="280"/>
      <c r="I3161" s="280"/>
      <c r="J3161" s="280"/>
    </row>
    <row r="3162" spans="1:10" ht="14.4" x14ac:dyDescent="0.3">
      <c r="A3162" s="290" t="str">
        <f t="shared" si="131"/>
        <v>8/2008</v>
      </c>
      <c r="B3162" s="279" t="s">
        <v>3285</v>
      </c>
      <c r="C3162" s="294"/>
      <c r="D3162" s="279">
        <f t="shared" si="127"/>
        <v>23</v>
      </c>
      <c r="E3162" s="279">
        <f t="shared" si="128"/>
        <v>8</v>
      </c>
      <c r="F3162" s="281" t="str">
        <f t="shared" si="132"/>
        <v/>
      </c>
      <c r="G3162" s="282"/>
      <c r="H3162" s="280"/>
      <c r="I3162" s="280"/>
      <c r="J3162" s="280"/>
    </row>
    <row r="3163" spans="1:10" ht="14.4" x14ac:dyDescent="0.3">
      <c r="A3163" s="290" t="str">
        <f t="shared" si="131"/>
        <v>8/2008</v>
      </c>
      <c r="B3163" s="279" t="s">
        <v>3286</v>
      </c>
      <c r="C3163" s="294"/>
      <c r="D3163" s="279">
        <f t="shared" si="127"/>
        <v>24</v>
      </c>
      <c r="E3163" s="279">
        <f t="shared" si="128"/>
        <v>8</v>
      </c>
      <c r="F3163" s="281" t="str">
        <f t="shared" si="132"/>
        <v/>
      </c>
      <c r="G3163" s="282"/>
      <c r="H3163" s="280"/>
      <c r="I3163" s="280"/>
      <c r="J3163" s="280"/>
    </row>
    <row r="3164" spans="1:10" ht="14.4" x14ac:dyDescent="0.3">
      <c r="A3164" s="290" t="str">
        <f t="shared" si="131"/>
        <v>8/2008</v>
      </c>
      <c r="B3164" s="279" t="s">
        <v>3287</v>
      </c>
      <c r="C3164" s="294">
        <v>247</v>
      </c>
      <c r="D3164" s="279">
        <f t="shared" si="127"/>
        <v>25</v>
      </c>
      <c r="E3164" s="279">
        <f t="shared" si="128"/>
        <v>8</v>
      </c>
      <c r="F3164" s="281" t="str">
        <f t="shared" si="132"/>
        <v/>
      </c>
      <c r="G3164" s="282"/>
      <c r="H3164" s="280"/>
      <c r="I3164" s="280"/>
      <c r="J3164" s="280"/>
    </row>
    <row r="3165" spans="1:10" ht="14.4" x14ac:dyDescent="0.3">
      <c r="A3165" s="290" t="str">
        <f t="shared" si="131"/>
        <v>8/2008</v>
      </c>
      <c r="B3165" s="279" t="s">
        <v>3288</v>
      </c>
      <c r="C3165" s="294">
        <v>247</v>
      </c>
      <c r="D3165" s="279">
        <f t="shared" si="127"/>
        <v>26</v>
      </c>
      <c r="E3165" s="279">
        <f t="shared" si="128"/>
        <v>8</v>
      </c>
      <c r="F3165" s="281" t="str">
        <f t="shared" si="132"/>
        <v/>
      </c>
      <c r="G3165" s="282"/>
      <c r="H3165" s="280"/>
      <c r="I3165" s="280"/>
      <c r="J3165" s="280"/>
    </row>
    <row r="3166" spans="1:10" ht="14.4" x14ac:dyDescent="0.3">
      <c r="A3166" s="290" t="str">
        <f t="shared" si="131"/>
        <v>8/2008</v>
      </c>
      <c r="B3166" s="279" t="s">
        <v>3289</v>
      </c>
      <c r="C3166" s="294">
        <v>248</v>
      </c>
      <c r="D3166" s="279">
        <f t="shared" si="127"/>
        <v>27</v>
      </c>
      <c r="E3166" s="279">
        <f t="shared" si="128"/>
        <v>8</v>
      </c>
      <c r="F3166" s="281" t="str">
        <f t="shared" si="132"/>
        <v/>
      </c>
      <c r="G3166" s="282"/>
      <c r="H3166" s="280"/>
      <c r="I3166" s="280"/>
      <c r="J3166" s="280"/>
    </row>
    <row r="3167" spans="1:10" ht="14.4" x14ac:dyDescent="0.3">
      <c r="A3167" s="290" t="str">
        <f t="shared" si="131"/>
        <v>8/2008</v>
      </c>
      <c r="B3167" s="279" t="s">
        <v>3290</v>
      </c>
      <c r="C3167" s="294">
        <v>244</v>
      </c>
      <c r="D3167" s="279">
        <f t="shared" si="127"/>
        <v>28</v>
      </c>
      <c r="E3167" s="279">
        <f t="shared" si="128"/>
        <v>8</v>
      </c>
      <c r="F3167" s="281" t="str">
        <f t="shared" si="132"/>
        <v/>
      </c>
      <c r="G3167" s="282"/>
      <c r="H3167" s="280"/>
      <c r="I3167" s="280"/>
      <c r="J3167" s="280"/>
    </row>
    <row r="3168" spans="1:10" ht="14.4" x14ac:dyDescent="0.3">
      <c r="A3168" s="290" t="str">
        <f t="shared" si="131"/>
        <v>8/2008</v>
      </c>
      <c r="B3168" s="279" t="s">
        <v>3291</v>
      </c>
      <c r="C3168" s="294">
        <v>240</v>
      </c>
      <c r="D3168" s="279">
        <f t="shared" si="127"/>
        <v>29</v>
      </c>
      <c r="E3168" s="279">
        <f t="shared" si="128"/>
        <v>8</v>
      </c>
      <c r="F3168" s="281" t="str">
        <f t="shared" si="132"/>
        <v/>
      </c>
      <c r="G3168" s="282"/>
      <c r="H3168" s="280"/>
      <c r="I3168" s="280"/>
      <c r="J3168" s="280"/>
    </row>
    <row r="3169" spans="1:10" ht="14.4" x14ac:dyDescent="0.3">
      <c r="A3169" s="290" t="str">
        <f t="shared" si="131"/>
        <v>8/2008</v>
      </c>
      <c r="B3169" s="279" t="s">
        <v>3292</v>
      </c>
      <c r="C3169" s="294"/>
      <c r="D3169" s="279">
        <f t="shared" si="127"/>
        <v>30</v>
      </c>
      <c r="E3169" s="279">
        <f t="shared" si="128"/>
        <v>8</v>
      </c>
      <c r="F3169" s="281" t="str">
        <f t="shared" si="132"/>
        <v/>
      </c>
      <c r="G3169" s="282"/>
      <c r="H3169" s="280"/>
      <c r="I3169" s="280"/>
      <c r="J3169" s="280"/>
    </row>
    <row r="3170" spans="1:10" ht="14.4" x14ac:dyDescent="0.3">
      <c r="A3170" s="290" t="str">
        <f t="shared" si="131"/>
        <v>8/2008</v>
      </c>
      <c r="B3170" s="279" t="s">
        <v>3293</v>
      </c>
      <c r="C3170" s="294"/>
      <c r="D3170" s="279">
        <f t="shared" si="127"/>
        <v>31</v>
      </c>
      <c r="E3170" s="279">
        <f t="shared" si="128"/>
        <v>8</v>
      </c>
      <c r="F3170" s="281">
        <f t="shared" si="132"/>
        <v>2.4E-2</v>
      </c>
      <c r="G3170" s="282"/>
      <c r="H3170" s="280"/>
      <c r="I3170" s="280"/>
      <c r="J3170" s="280"/>
    </row>
    <row r="3171" spans="1:10" ht="14.4" x14ac:dyDescent="0.3">
      <c r="A3171" s="290" t="str">
        <f t="shared" si="131"/>
        <v>9/2008</v>
      </c>
      <c r="B3171" s="279" t="s">
        <v>3294</v>
      </c>
      <c r="C3171" s="294"/>
      <c r="D3171" s="279">
        <f t="shared" si="127"/>
        <v>1</v>
      </c>
      <c r="E3171" s="279">
        <f t="shared" si="128"/>
        <v>9</v>
      </c>
      <c r="F3171" s="281" t="str">
        <f t="shared" si="132"/>
        <v/>
      </c>
      <c r="G3171" s="282"/>
      <c r="H3171" s="280"/>
      <c r="I3171" s="280"/>
      <c r="J3171" s="280"/>
    </row>
    <row r="3172" spans="1:10" ht="14.4" x14ac:dyDescent="0.3">
      <c r="A3172" s="290" t="str">
        <f t="shared" si="131"/>
        <v>9/2008</v>
      </c>
      <c r="B3172" s="279" t="s">
        <v>3295</v>
      </c>
      <c r="C3172" s="294">
        <v>246</v>
      </c>
      <c r="D3172" s="279">
        <f t="shared" si="127"/>
        <v>2</v>
      </c>
      <c r="E3172" s="279">
        <f t="shared" si="128"/>
        <v>9</v>
      </c>
      <c r="F3172" s="281" t="str">
        <f t="shared" si="132"/>
        <v/>
      </c>
      <c r="G3172" s="282"/>
      <c r="H3172" s="280"/>
      <c r="I3172" s="280"/>
      <c r="J3172" s="280"/>
    </row>
    <row r="3173" spans="1:10" ht="14.4" x14ac:dyDescent="0.3">
      <c r="A3173" s="290" t="str">
        <f t="shared" si="131"/>
        <v>9/2008</v>
      </c>
      <c r="B3173" s="279" t="s">
        <v>3296</v>
      </c>
      <c r="C3173" s="294">
        <v>252</v>
      </c>
      <c r="D3173" s="279">
        <f t="shared" si="127"/>
        <v>3</v>
      </c>
      <c r="E3173" s="279">
        <f t="shared" si="128"/>
        <v>9</v>
      </c>
      <c r="F3173" s="281" t="str">
        <f t="shared" si="132"/>
        <v/>
      </c>
      <c r="G3173" s="282"/>
      <c r="H3173" s="280"/>
      <c r="I3173" s="280"/>
      <c r="J3173" s="280"/>
    </row>
    <row r="3174" spans="1:10" ht="14.4" x14ac:dyDescent="0.3">
      <c r="A3174" s="290" t="str">
        <f t="shared" si="131"/>
        <v>9/2008</v>
      </c>
      <c r="B3174" s="279" t="s">
        <v>3297</v>
      </c>
      <c r="C3174" s="294">
        <v>259</v>
      </c>
      <c r="D3174" s="279">
        <f t="shared" si="127"/>
        <v>4</v>
      </c>
      <c r="E3174" s="279">
        <f t="shared" si="128"/>
        <v>9</v>
      </c>
      <c r="F3174" s="281" t="str">
        <f t="shared" si="132"/>
        <v/>
      </c>
      <c r="G3174" s="282"/>
      <c r="H3174" s="280"/>
      <c r="I3174" s="280"/>
      <c r="J3174" s="280"/>
    </row>
    <row r="3175" spans="1:10" ht="14.4" x14ac:dyDescent="0.3">
      <c r="A3175" s="290" t="str">
        <f t="shared" si="131"/>
        <v>9/2008</v>
      </c>
      <c r="B3175" s="279" t="s">
        <v>3298</v>
      </c>
      <c r="C3175" s="294">
        <v>262</v>
      </c>
      <c r="D3175" s="279">
        <f t="shared" si="127"/>
        <v>5</v>
      </c>
      <c r="E3175" s="279">
        <f t="shared" si="128"/>
        <v>9</v>
      </c>
      <c r="F3175" s="281" t="str">
        <f t="shared" si="132"/>
        <v/>
      </c>
      <c r="G3175" s="282"/>
      <c r="H3175" s="280"/>
      <c r="I3175" s="280"/>
      <c r="J3175" s="280"/>
    </row>
    <row r="3176" spans="1:10" ht="14.4" x14ac:dyDescent="0.3">
      <c r="A3176" s="290" t="str">
        <f t="shared" si="131"/>
        <v>9/2008</v>
      </c>
      <c r="B3176" s="279" t="s">
        <v>3299</v>
      </c>
      <c r="C3176" s="294"/>
      <c r="D3176" s="279">
        <f t="shared" si="127"/>
        <v>6</v>
      </c>
      <c r="E3176" s="279">
        <f t="shared" si="128"/>
        <v>9</v>
      </c>
      <c r="F3176" s="281" t="str">
        <f t="shared" si="132"/>
        <v/>
      </c>
      <c r="G3176" s="282"/>
      <c r="H3176" s="280"/>
      <c r="I3176" s="280"/>
      <c r="J3176" s="280"/>
    </row>
    <row r="3177" spans="1:10" ht="14.4" x14ac:dyDescent="0.3">
      <c r="A3177" s="290" t="str">
        <f t="shared" si="131"/>
        <v>9/2008</v>
      </c>
      <c r="B3177" s="279" t="s">
        <v>3300</v>
      </c>
      <c r="C3177" s="294"/>
      <c r="D3177" s="279">
        <f t="shared" si="127"/>
        <v>7</v>
      </c>
      <c r="E3177" s="279">
        <f t="shared" si="128"/>
        <v>9</v>
      </c>
      <c r="F3177" s="281" t="str">
        <f t="shared" si="132"/>
        <v/>
      </c>
      <c r="G3177" s="282"/>
      <c r="H3177" s="280"/>
      <c r="I3177" s="280"/>
      <c r="J3177" s="280"/>
    </row>
    <row r="3178" spans="1:10" ht="14.4" x14ac:dyDescent="0.3">
      <c r="A3178" s="290" t="str">
        <f t="shared" si="131"/>
        <v>9/2008</v>
      </c>
      <c r="B3178" s="279" t="s">
        <v>3301</v>
      </c>
      <c r="C3178" s="294">
        <v>254</v>
      </c>
      <c r="D3178" s="279">
        <f t="shared" si="127"/>
        <v>8</v>
      </c>
      <c r="E3178" s="279">
        <f t="shared" si="128"/>
        <v>9</v>
      </c>
      <c r="F3178" s="281" t="str">
        <f t="shared" si="132"/>
        <v/>
      </c>
      <c r="G3178" s="282"/>
      <c r="H3178" s="280"/>
      <c r="I3178" s="280"/>
      <c r="J3178" s="280"/>
    </row>
    <row r="3179" spans="1:10" ht="14.4" x14ac:dyDescent="0.3">
      <c r="A3179" s="290" t="str">
        <f t="shared" si="131"/>
        <v>9/2008</v>
      </c>
      <c r="B3179" s="279" t="s">
        <v>3302</v>
      </c>
      <c r="C3179" s="294">
        <v>268</v>
      </c>
      <c r="D3179" s="279">
        <f t="shared" si="127"/>
        <v>9</v>
      </c>
      <c r="E3179" s="279">
        <f t="shared" si="128"/>
        <v>9</v>
      </c>
      <c r="F3179" s="281" t="str">
        <f t="shared" si="132"/>
        <v/>
      </c>
      <c r="G3179" s="282"/>
      <c r="H3179" s="280"/>
      <c r="I3179" s="280"/>
      <c r="J3179" s="280"/>
    </row>
    <row r="3180" spans="1:10" ht="14.4" x14ac:dyDescent="0.3">
      <c r="A3180" s="290" t="str">
        <f t="shared" si="131"/>
        <v>9/2008</v>
      </c>
      <c r="B3180" s="279" t="s">
        <v>3303</v>
      </c>
      <c r="C3180" s="294">
        <v>268</v>
      </c>
      <c r="D3180" s="279">
        <f t="shared" si="127"/>
        <v>10</v>
      </c>
      <c r="E3180" s="279">
        <f t="shared" si="128"/>
        <v>9</v>
      </c>
      <c r="F3180" s="281" t="str">
        <f t="shared" si="132"/>
        <v/>
      </c>
      <c r="G3180" s="282"/>
      <c r="H3180" s="280"/>
      <c r="I3180" s="280"/>
      <c r="J3180" s="280"/>
    </row>
    <row r="3181" spans="1:10" ht="14.4" x14ac:dyDescent="0.3">
      <c r="A3181" s="290" t="str">
        <f t="shared" si="131"/>
        <v>9/2008</v>
      </c>
      <c r="B3181" s="279" t="s">
        <v>3304</v>
      </c>
      <c r="C3181" s="294">
        <v>272</v>
      </c>
      <c r="D3181" s="279">
        <f t="shared" si="127"/>
        <v>11</v>
      </c>
      <c r="E3181" s="279">
        <f t="shared" si="128"/>
        <v>9</v>
      </c>
      <c r="F3181" s="281" t="str">
        <f t="shared" si="132"/>
        <v/>
      </c>
      <c r="G3181" s="282"/>
      <c r="H3181" s="280"/>
      <c r="I3181" s="280"/>
      <c r="J3181" s="280"/>
    </row>
    <row r="3182" spans="1:10" ht="14.4" x14ac:dyDescent="0.3">
      <c r="A3182" s="290" t="str">
        <f t="shared" si="131"/>
        <v>9/2008</v>
      </c>
      <c r="B3182" s="279" t="s">
        <v>3305</v>
      </c>
      <c r="C3182" s="294">
        <v>268</v>
      </c>
      <c r="D3182" s="279">
        <f t="shared" si="127"/>
        <v>12</v>
      </c>
      <c r="E3182" s="279">
        <f t="shared" si="128"/>
        <v>9</v>
      </c>
      <c r="F3182" s="281" t="str">
        <f t="shared" si="132"/>
        <v/>
      </c>
      <c r="G3182" s="282"/>
      <c r="H3182" s="280"/>
      <c r="I3182" s="280"/>
      <c r="J3182" s="280"/>
    </row>
    <row r="3183" spans="1:10" ht="14.4" x14ac:dyDescent="0.3">
      <c r="A3183" s="290" t="str">
        <f t="shared" si="131"/>
        <v>9/2008</v>
      </c>
      <c r="B3183" s="279" t="s">
        <v>3306</v>
      </c>
      <c r="C3183" s="294"/>
      <c r="D3183" s="279">
        <f t="shared" si="127"/>
        <v>13</v>
      </c>
      <c r="E3183" s="279">
        <f t="shared" si="128"/>
        <v>9</v>
      </c>
      <c r="F3183" s="281" t="str">
        <f t="shared" si="132"/>
        <v/>
      </c>
      <c r="G3183" s="282"/>
      <c r="H3183" s="280"/>
      <c r="I3183" s="280"/>
      <c r="J3183" s="280"/>
    </row>
    <row r="3184" spans="1:10" ht="14.4" x14ac:dyDescent="0.3">
      <c r="A3184" s="290" t="str">
        <f t="shared" si="131"/>
        <v>9/2008</v>
      </c>
      <c r="B3184" s="279" t="s">
        <v>3307</v>
      </c>
      <c r="C3184" s="294"/>
      <c r="D3184" s="279">
        <f t="shared" si="127"/>
        <v>14</v>
      </c>
      <c r="E3184" s="279">
        <f t="shared" si="128"/>
        <v>9</v>
      </c>
      <c r="F3184" s="281" t="str">
        <f t="shared" si="132"/>
        <v/>
      </c>
      <c r="G3184" s="282"/>
      <c r="H3184" s="280"/>
      <c r="I3184" s="280"/>
      <c r="J3184" s="280"/>
    </row>
    <row r="3185" spans="1:10" ht="14.4" x14ac:dyDescent="0.3">
      <c r="A3185" s="290" t="str">
        <f t="shared" si="131"/>
        <v>9/2008</v>
      </c>
      <c r="B3185" s="279" t="s">
        <v>3308</v>
      </c>
      <c r="C3185" s="294">
        <v>310</v>
      </c>
      <c r="D3185" s="279">
        <f t="shared" si="127"/>
        <v>15</v>
      </c>
      <c r="E3185" s="279">
        <f t="shared" si="128"/>
        <v>9</v>
      </c>
      <c r="F3185" s="281" t="str">
        <f t="shared" si="132"/>
        <v/>
      </c>
      <c r="G3185" s="282"/>
      <c r="H3185" s="280"/>
      <c r="I3185" s="280"/>
      <c r="J3185" s="280"/>
    </row>
    <row r="3186" spans="1:10" ht="14.4" x14ac:dyDescent="0.3">
      <c r="A3186" s="290" t="str">
        <f t="shared" si="131"/>
        <v>9/2008</v>
      </c>
      <c r="B3186" s="279" t="s">
        <v>3309</v>
      </c>
      <c r="C3186" s="294">
        <v>350</v>
      </c>
      <c r="D3186" s="279">
        <f t="shared" si="127"/>
        <v>16</v>
      </c>
      <c r="E3186" s="279">
        <f t="shared" si="128"/>
        <v>9</v>
      </c>
      <c r="F3186" s="281" t="str">
        <f t="shared" si="132"/>
        <v/>
      </c>
      <c r="G3186" s="282"/>
      <c r="H3186" s="280"/>
      <c r="I3186" s="280"/>
      <c r="J3186" s="280"/>
    </row>
    <row r="3187" spans="1:10" ht="14.4" x14ac:dyDescent="0.3">
      <c r="A3187" s="290" t="str">
        <f t="shared" si="131"/>
        <v>9/2008</v>
      </c>
      <c r="B3187" s="279" t="s">
        <v>3310</v>
      </c>
      <c r="C3187" s="294">
        <v>373</v>
      </c>
      <c r="D3187" s="279">
        <f t="shared" si="127"/>
        <v>17</v>
      </c>
      <c r="E3187" s="279">
        <f t="shared" si="128"/>
        <v>9</v>
      </c>
      <c r="F3187" s="281" t="str">
        <f t="shared" si="132"/>
        <v/>
      </c>
      <c r="G3187" s="282"/>
      <c r="H3187" s="280"/>
      <c r="I3187" s="280"/>
      <c r="J3187" s="280"/>
    </row>
    <row r="3188" spans="1:10" ht="14.4" x14ac:dyDescent="0.3">
      <c r="A3188" s="290" t="str">
        <f t="shared" si="131"/>
        <v>9/2008</v>
      </c>
      <c r="B3188" s="279" t="s">
        <v>3311</v>
      </c>
      <c r="C3188" s="294">
        <v>339</v>
      </c>
      <c r="D3188" s="279">
        <f t="shared" si="127"/>
        <v>18</v>
      </c>
      <c r="E3188" s="279">
        <f t="shared" si="128"/>
        <v>9</v>
      </c>
      <c r="F3188" s="281" t="str">
        <f t="shared" si="132"/>
        <v/>
      </c>
      <c r="G3188" s="282"/>
      <c r="H3188" s="280"/>
      <c r="I3188" s="280"/>
      <c r="J3188" s="280"/>
    </row>
    <row r="3189" spans="1:10" ht="14.4" x14ac:dyDescent="0.3">
      <c r="A3189" s="290" t="str">
        <f t="shared" si="131"/>
        <v>9/2008</v>
      </c>
      <c r="B3189" s="279" t="s">
        <v>3312</v>
      </c>
      <c r="C3189" s="294">
        <v>285</v>
      </c>
      <c r="D3189" s="279">
        <f t="shared" si="127"/>
        <v>19</v>
      </c>
      <c r="E3189" s="279">
        <f t="shared" si="128"/>
        <v>9</v>
      </c>
      <c r="F3189" s="281" t="str">
        <f t="shared" si="132"/>
        <v/>
      </c>
      <c r="G3189" s="282"/>
      <c r="H3189" s="280"/>
      <c r="I3189" s="280"/>
      <c r="J3189" s="280"/>
    </row>
    <row r="3190" spans="1:10" ht="14.4" x14ac:dyDescent="0.3">
      <c r="A3190" s="290" t="str">
        <f t="shared" si="131"/>
        <v>9/2008</v>
      </c>
      <c r="B3190" s="279" t="s">
        <v>3313</v>
      </c>
      <c r="C3190" s="294"/>
      <c r="D3190" s="279">
        <f t="shared" si="127"/>
        <v>20</v>
      </c>
      <c r="E3190" s="279">
        <f t="shared" si="128"/>
        <v>9</v>
      </c>
      <c r="F3190" s="281" t="str">
        <f t="shared" si="132"/>
        <v/>
      </c>
      <c r="G3190" s="282"/>
      <c r="H3190" s="280"/>
      <c r="I3190" s="280"/>
      <c r="J3190" s="280"/>
    </row>
    <row r="3191" spans="1:10" ht="14.4" x14ac:dyDescent="0.3">
      <c r="A3191" s="290" t="str">
        <f t="shared" si="131"/>
        <v>9/2008</v>
      </c>
      <c r="B3191" s="279" t="s">
        <v>3314</v>
      </c>
      <c r="C3191" s="294"/>
      <c r="D3191" s="279">
        <f t="shared" si="127"/>
        <v>21</v>
      </c>
      <c r="E3191" s="279">
        <f t="shared" si="128"/>
        <v>9</v>
      </c>
      <c r="F3191" s="281" t="str">
        <f t="shared" si="132"/>
        <v/>
      </c>
      <c r="G3191" s="282"/>
      <c r="H3191" s="280"/>
      <c r="I3191" s="280"/>
      <c r="J3191" s="280"/>
    </row>
    <row r="3192" spans="1:10" ht="14.4" x14ac:dyDescent="0.3">
      <c r="A3192" s="290" t="str">
        <f t="shared" si="131"/>
        <v>9/2008</v>
      </c>
      <c r="B3192" s="279" t="s">
        <v>3315</v>
      </c>
      <c r="C3192" s="294">
        <v>278</v>
      </c>
      <c r="D3192" s="279">
        <f t="shared" si="127"/>
        <v>22</v>
      </c>
      <c r="E3192" s="279">
        <f t="shared" si="128"/>
        <v>9</v>
      </c>
      <c r="F3192" s="281" t="str">
        <f t="shared" si="132"/>
        <v/>
      </c>
      <c r="G3192" s="282"/>
      <c r="H3192" s="280"/>
      <c r="I3192" s="280"/>
      <c r="J3192" s="280"/>
    </row>
    <row r="3193" spans="1:10" ht="14.4" x14ac:dyDescent="0.3">
      <c r="A3193" s="290" t="str">
        <f t="shared" si="131"/>
        <v>9/2008</v>
      </c>
      <c r="B3193" s="279" t="s">
        <v>3316</v>
      </c>
      <c r="C3193" s="294">
        <v>289</v>
      </c>
      <c r="D3193" s="279">
        <f t="shared" si="127"/>
        <v>23</v>
      </c>
      <c r="E3193" s="279">
        <f t="shared" si="128"/>
        <v>9</v>
      </c>
      <c r="F3193" s="281" t="str">
        <f t="shared" si="132"/>
        <v/>
      </c>
      <c r="G3193" s="282"/>
      <c r="H3193" s="280"/>
      <c r="I3193" s="280"/>
      <c r="J3193" s="280"/>
    </row>
    <row r="3194" spans="1:10" ht="14.4" x14ac:dyDescent="0.3">
      <c r="A3194" s="290" t="str">
        <f t="shared" si="131"/>
        <v>9/2008</v>
      </c>
      <c r="B3194" s="279" t="s">
        <v>3317</v>
      </c>
      <c r="C3194" s="294">
        <v>296</v>
      </c>
      <c r="D3194" s="279">
        <f t="shared" si="127"/>
        <v>24</v>
      </c>
      <c r="E3194" s="279">
        <f t="shared" si="128"/>
        <v>9</v>
      </c>
      <c r="F3194" s="281" t="str">
        <f t="shared" si="132"/>
        <v/>
      </c>
      <c r="G3194" s="282"/>
      <c r="H3194" s="280"/>
      <c r="I3194" s="280"/>
      <c r="J3194" s="280"/>
    </row>
    <row r="3195" spans="1:10" ht="14.4" x14ac:dyDescent="0.3">
      <c r="A3195" s="290" t="str">
        <f t="shared" si="131"/>
        <v>9/2008</v>
      </c>
      <c r="B3195" s="279" t="s">
        <v>3318</v>
      </c>
      <c r="C3195" s="294">
        <v>285</v>
      </c>
      <c r="D3195" s="279">
        <f t="shared" si="127"/>
        <v>25</v>
      </c>
      <c r="E3195" s="279">
        <f t="shared" si="128"/>
        <v>9</v>
      </c>
      <c r="F3195" s="281" t="str">
        <f t="shared" si="132"/>
        <v/>
      </c>
      <c r="G3195" s="282"/>
      <c r="H3195" s="280"/>
      <c r="I3195" s="280"/>
      <c r="J3195" s="280"/>
    </row>
    <row r="3196" spans="1:10" ht="14.4" x14ac:dyDescent="0.3">
      <c r="A3196" s="290" t="str">
        <f t="shared" si="131"/>
        <v>9/2008</v>
      </c>
      <c r="B3196" s="279" t="s">
        <v>3319</v>
      </c>
      <c r="C3196" s="294">
        <v>296</v>
      </c>
      <c r="D3196" s="279">
        <f t="shared" si="127"/>
        <v>26</v>
      </c>
      <c r="E3196" s="279">
        <f t="shared" si="128"/>
        <v>9</v>
      </c>
      <c r="F3196" s="281" t="str">
        <f t="shared" si="132"/>
        <v/>
      </c>
      <c r="G3196" s="282"/>
      <c r="H3196" s="280"/>
      <c r="I3196" s="280"/>
      <c r="J3196" s="280"/>
    </row>
    <row r="3197" spans="1:10" ht="14.4" x14ac:dyDescent="0.3">
      <c r="A3197" s="290" t="str">
        <f t="shared" si="131"/>
        <v>9/2008</v>
      </c>
      <c r="B3197" s="279" t="s">
        <v>3320</v>
      </c>
      <c r="C3197" s="294"/>
      <c r="D3197" s="279">
        <f t="shared" si="127"/>
        <v>27</v>
      </c>
      <c r="E3197" s="279">
        <f t="shared" si="128"/>
        <v>9</v>
      </c>
      <c r="F3197" s="281" t="str">
        <f t="shared" si="132"/>
        <v/>
      </c>
      <c r="G3197" s="282"/>
      <c r="H3197" s="280"/>
      <c r="I3197" s="280"/>
      <c r="J3197" s="280"/>
    </row>
    <row r="3198" spans="1:10" ht="14.4" x14ac:dyDescent="0.3">
      <c r="A3198" s="290" t="str">
        <f t="shared" si="131"/>
        <v>9/2008</v>
      </c>
      <c r="B3198" s="279" t="s">
        <v>3321</v>
      </c>
      <c r="C3198" s="294"/>
      <c r="D3198" s="279">
        <f t="shared" si="127"/>
        <v>28</v>
      </c>
      <c r="E3198" s="279">
        <f t="shared" si="128"/>
        <v>9</v>
      </c>
      <c r="F3198" s="281" t="str">
        <f t="shared" si="132"/>
        <v/>
      </c>
      <c r="G3198" s="282"/>
      <c r="H3198" s="280"/>
      <c r="I3198" s="280"/>
      <c r="J3198" s="280"/>
    </row>
    <row r="3199" spans="1:10" ht="14.4" x14ac:dyDescent="0.3">
      <c r="A3199" s="290" t="str">
        <f t="shared" si="131"/>
        <v>9/2008</v>
      </c>
      <c r="B3199" s="279" t="s">
        <v>3322</v>
      </c>
      <c r="C3199" s="294">
        <v>337</v>
      </c>
      <c r="D3199" s="279">
        <f t="shared" si="127"/>
        <v>29</v>
      </c>
      <c r="E3199" s="279">
        <f t="shared" si="128"/>
        <v>9</v>
      </c>
      <c r="F3199" s="281" t="str">
        <f t="shared" si="132"/>
        <v/>
      </c>
      <c r="G3199" s="282"/>
      <c r="H3199" s="280"/>
      <c r="I3199" s="280"/>
      <c r="J3199" s="280"/>
    </row>
    <row r="3200" spans="1:10" ht="14.4" x14ac:dyDescent="0.3">
      <c r="A3200" s="290" t="str">
        <f t="shared" si="131"/>
        <v>9/2008</v>
      </c>
      <c r="B3200" s="279" t="s">
        <v>3323</v>
      </c>
      <c r="C3200" s="294">
        <v>331</v>
      </c>
      <c r="D3200" s="279">
        <f t="shared" si="127"/>
        <v>30</v>
      </c>
      <c r="E3200" s="279">
        <f t="shared" si="128"/>
        <v>9</v>
      </c>
      <c r="F3200" s="281">
        <f t="shared" si="132"/>
        <v>3.3099999999999997E-2</v>
      </c>
      <c r="G3200" s="282"/>
      <c r="H3200" s="280"/>
      <c r="I3200" s="280"/>
      <c r="J3200" s="280"/>
    </row>
    <row r="3201" spans="1:10" ht="14.4" x14ac:dyDescent="0.3">
      <c r="A3201" s="290" t="str">
        <f t="shared" si="131"/>
        <v>10/2008</v>
      </c>
      <c r="B3201" s="279" t="s">
        <v>3324</v>
      </c>
      <c r="C3201" s="294">
        <v>337</v>
      </c>
      <c r="D3201" s="279">
        <f t="shared" si="127"/>
        <v>1</v>
      </c>
      <c r="E3201" s="279">
        <f t="shared" si="128"/>
        <v>10</v>
      </c>
      <c r="F3201" s="281" t="str">
        <f t="shared" si="132"/>
        <v/>
      </c>
      <c r="G3201" s="282"/>
      <c r="H3201" s="280"/>
      <c r="I3201" s="280"/>
      <c r="J3201" s="280"/>
    </row>
    <row r="3202" spans="1:10" ht="14.4" x14ac:dyDescent="0.3">
      <c r="A3202" s="290" t="str">
        <f t="shared" si="131"/>
        <v>10/2008</v>
      </c>
      <c r="B3202" s="279" t="s">
        <v>3325</v>
      </c>
      <c r="C3202" s="294">
        <v>356</v>
      </c>
      <c r="D3202" s="279">
        <f t="shared" si="127"/>
        <v>2</v>
      </c>
      <c r="E3202" s="279">
        <f t="shared" si="128"/>
        <v>10</v>
      </c>
      <c r="F3202" s="281" t="str">
        <f t="shared" si="132"/>
        <v/>
      </c>
      <c r="G3202" s="282"/>
      <c r="H3202" s="280"/>
      <c r="I3202" s="280"/>
      <c r="J3202" s="280"/>
    </row>
    <row r="3203" spans="1:10" ht="14.4" x14ac:dyDescent="0.3">
      <c r="A3203" s="290" t="str">
        <f t="shared" si="131"/>
        <v>10/2008</v>
      </c>
      <c r="B3203" s="279" t="s">
        <v>3326</v>
      </c>
      <c r="C3203" s="294">
        <v>349</v>
      </c>
      <c r="D3203" s="279">
        <f t="shared" si="127"/>
        <v>3</v>
      </c>
      <c r="E3203" s="279">
        <f t="shared" si="128"/>
        <v>10</v>
      </c>
      <c r="F3203" s="281" t="str">
        <f t="shared" si="132"/>
        <v/>
      </c>
      <c r="G3203" s="282"/>
      <c r="H3203" s="280"/>
      <c r="I3203" s="280"/>
      <c r="J3203" s="280"/>
    </row>
    <row r="3204" spans="1:10" ht="14.4" x14ac:dyDescent="0.3">
      <c r="A3204" s="290" t="str">
        <f t="shared" si="131"/>
        <v>10/2008</v>
      </c>
      <c r="B3204" s="279" t="s">
        <v>3327</v>
      </c>
      <c r="C3204" s="294"/>
      <c r="D3204" s="279">
        <f t="shared" si="127"/>
        <v>4</v>
      </c>
      <c r="E3204" s="279">
        <f t="shared" si="128"/>
        <v>10</v>
      </c>
      <c r="F3204" s="281" t="str">
        <f t="shared" si="132"/>
        <v/>
      </c>
      <c r="G3204" s="282"/>
      <c r="H3204" s="280"/>
      <c r="I3204" s="280"/>
      <c r="J3204" s="280"/>
    </row>
    <row r="3205" spans="1:10" ht="14.4" x14ac:dyDescent="0.3">
      <c r="A3205" s="290" t="str">
        <f t="shared" si="131"/>
        <v>10/2008</v>
      </c>
      <c r="B3205" s="279" t="s">
        <v>3328</v>
      </c>
      <c r="C3205" s="294"/>
      <c r="D3205" s="279">
        <f t="shared" si="127"/>
        <v>5</v>
      </c>
      <c r="E3205" s="279">
        <f t="shared" si="128"/>
        <v>10</v>
      </c>
      <c r="F3205" s="281" t="str">
        <f t="shared" si="132"/>
        <v/>
      </c>
      <c r="G3205" s="282"/>
      <c r="H3205" s="280"/>
      <c r="I3205" s="280"/>
      <c r="J3205" s="280"/>
    </row>
    <row r="3206" spans="1:10" ht="14.4" x14ac:dyDescent="0.3">
      <c r="A3206" s="290" t="str">
        <f t="shared" ref="A3206:A3269" si="133">CONCATENATE(MONTH(B3206),"/",YEAR(B3206))</f>
        <v>10/2008</v>
      </c>
      <c r="B3206" s="279" t="s">
        <v>3329</v>
      </c>
      <c r="C3206" s="294">
        <v>409</v>
      </c>
      <c r="D3206" s="279">
        <f t="shared" si="127"/>
        <v>6</v>
      </c>
      <c r="E3206" s="279">
        <f t="shared" si="128"/>
        <v>10</v>
      </c>
      <c r="F3206" s="281" t="str">
        <f t="shared" si="132"/>
        <v/>
      </c>
      <c r="G3206" s="282"/>
      <c r="H3206" s="280"/>
      <c r="I3206" s="280"/>
      <c r="J3206" s="280"/>
    </row>
    <row r="3207" spans="1:10" ht="14.4" x14ac:dyDescent="0.3">
      <c r="A3207" s="290" t="str">
        <f t="shared" si="133"/>
        <v>10/2008</v>
      </c>
      <c r="B3207" s="279" t="s">
        <v>3330</v>
      </c>
      <c r="C3207" s="294">
        <v>404</v>
      </c>
      <c r="D3207" s="279">
        <f t="shared" si="127"/>
        <v>7</v>
      </c>
      <c r="E3207" s="279">
        <f t="shared" si="128"/>
        <v>10</v>
      </c>
      <c r="F3207" s="281" t="str">
        <f t="shared" si="132"/>
        <v/>
      </c>
      <c r="G3207" s="282"/>
      <c r="H3207" s="280"/>
      <c r="I3207" s="280"/>
      <c r="J3207" s="280"/>
    </row>
    <row r="3208" spans="1:10" ht="14.4" x14ac:dyDescent="0.3">
      <c r="A3208" s="290" t="str">
        <f t="shared" si="133"/>
        <v>10/2008</v>
      </c>
      <c r="B3208" s="279" t="s">
        <v>3331</v>
      </c>
      <c r="C3208" s="294">
        <v>438</v>
      </c>
      <c r="D3208" s="279">
        <f t="shared" si="127"/>
        <v>8</v>
      </c>
      <c r="E3208" s="279">
        <f t="shared" si="128"/>
        <v>10</v>
      </c>
      <c r="F3208" s="281" t="str">
        <f t="shared" si="132"/>
        <v/>
      </c>
      <c r="G3208" s="282"/>
      <c r="H3208" s="280"/>
      <c r="I3208" s="280"/>
      <c r="J3208" s="280"/>
    </row>
    <row r="3209" spans="1:10" ht="14.4" x14ac:dyDescent="0.3">
      <c r="A3209" s="290" t="str">
        <f t="shared" si="133"/>
        <v>10/2008</v>
      </c>
      <c r="B3209" s="279" t="s">
        <v>3332</v>
      </c>
      <c r="C3209" s="294">
        <v>440</v>
      </c>
      <c r="D3209" s="279">
        <f t="shared" si="127"/>
        <v>9</v>
      </c>
      <c r="E3209" s="279">
        <f t="shared" si="128"/>
        <v>10</v>
      </c>
      <c r="F3209" s="281" t="str">
        <f t="shared" si="132"/>
        <v/>
      </c>
      <c r="G3209" s="282"/>
      <c r="H3209" s="280"/>
      <c r="I3209" s="280"/>
      <c r="J3209" s="280"/>
    </row>
    <row r="3210" spans="1:10" ht="14.4" x14ac:dyDescent="0.3">
      <c r="A3210" s="290" t="str">
        <f t="shared" si="133"/>
        <v>10/2008</v>
      </c>
      <c r="B3210" s="279" t="s">
        <v>3333</v>
      </c>
      <c r="C3210" s="294">
        <v>520</v>
      </c>
      <c r="D3210" s="279">
        <f t="shared" si="127"/>
        <v>10</v>
      </c>
      <c r="E3210" s="279">
        <f t="shared" si="128"/>
        <v>10</v>
      </c>
      <c r="F3210" s="281" t="str">
        <f t="shared" si="132"/>
        <v/>
      </c>
      <c r="G3210" s="282"/>
      <c r="H3210" s="280"/>
      <c r="I3210" s="280"/>
      <c r="J3210" s="280"/>
    </row>
    <row r="3211" spans="1:10" ht="14.4" x14ac:dyDescent="0.3">
      <c r="A3211" s="290" t="str">
        <f t="shared" si="133"/>
        <v>10/2008</v>
      </c>
      <c r="B3211" s="279" t="s">
        <v>3334</v>
      </c>
      <c r="C3211" s="294"/>
      <c r="D3211" s="279">
        <f t="shared" si="127"/>
        <v>11</v>
      </c>
      <c r="E3211" s="279">
        <f t="shared" si="128"/>
        <v>10</v>
      </c>
      <c r="F3211" s="281" t="str">
        <f t="shared" si="132"/>
        <v/>
      </c>
      <c r="G3211" s="282"/>
      <c r="H3211" s="280"/>
      <c r="I3211" s="280"/>
      <c r="J3211" s="280"/>
    </row>
    <row r="3212" spans="1:10" ht="14.4" x14ac:dyDescent="0.3">
      <c r="A3212" s="290" t="str">
        <f t="shared" si="133"/>
        <v>10/2008</v>
      </c>
      <c r="B3212" s="279" t="s">
        <v>3335</v>
      </c>
      <c r="C3212" s="294"/>
      <c r="D3212" s="279">
        <f t="shared" si="127"/>
        <v>12</v>
      </c>
      <c r="E3212" s="279">
        <f t="shared" si="128"/>
        <v>10</v>
      </c>
      <c r="F3212" s="281" t="str">
        <f t="shared" si="132"/>
        <v/>
      </c>
      <c r="G3212" s="282"/>
      <c r="H3212" s="280"/>
      <c r="I3212" s="280"/>
      <c r="J3212" s="280"/>
    </row>
    <row r="3213" spans="1:10" ht="14.4" x14ac:dyDescent="0.3">
      <c r="A3213" s="290" t="str">
        <f t="shared" si="133"/>
        <v>10/2008</v>
      </c>
      <c r="B3213" s="279" t="s">
        <v>3336</v>
      </c>
      <c r="C3213" s="294"/>
      <c r="D3213" s="279">
        <f t="shared" si="127"/>
        <v>13</v>
      </c>
      <c r="E3213" s="279">
        <f t="shared" si="128"/>
        <v>10</v>
      </c>
      <c r="F3213" s="281" t="str">
        <f t="shared" ref="F3213:F3276" si="134">IF(D3213=(D3214-1),"",IF(AND(C3213="",C3212="",C3211=""),C3210/10000,(IF(AND(C3213="",C3212=""),C3211/10000,IF(C3213="",C3212/10000,C3213/10000)))))</f>
        <v/>
      </c>
      <c r="G3213" s="282"/>
      <c r="H3213" s="280"/>
      <c r="I3213" s="280"/>
      <c r="J3213" s="280"/>
    </row>
    <row r="3214" spans="1:10" ht="14.4" x14ac:dyDescent="0.3">
      <c r="A3214" s="290" t="str">
        <f t="shared" si="133"/>
        <v>10/2008</v>
      </c>
      <c r="B3214" s="279" t="s">
        <v>3337</v>
      </c>
      <c r="C3214" s="294">
        <v>437</v>
      </c>
      <c r="D3214" s="279">
        <f t="shared" si="127"/>
        <v>14</v>
      </c>
      <c r="E3214" s="279">
        <f t="shared" si="128"/>
        <v>10</v>
      </c>
      <c r="F3214" s="281" t="str">
        <f t="shared" si="134"/>
        <v/>
      </c>
      <c r="G3214" s="282"/>
      <c r="H3214" s="280"/>
      <c r="I3214" s="280"/>
      <c r="J3214" s="280"/>
    </row>
    <row r="3215" spans="1:10" ht="14.4" x14ac:dyDescent="0.3">
      <c r="A3215" s="290" t="str">
        <f t="shared" si="133"/>
        <v>10/2008</v>
      </c>
      <c r="B3215" s="279" t="s">
        <v>3338</v>
      </c>
      <c r="C3215" s="294">
        <v>467</v>
      </c>
      <c r="D3215" s="279">
        <f t="shared" si="127"/>
        <v>15</v>
      </c>
      <c r="E3215" s="279">
        <f t="shared" si="128"/>
        <v>10</v>
      </c>
      <c r="F3215" s="281" t="str">
        <f t="shared" si="134"/>
        <v/>
      </c>
      <c r="G3215" s="282"/>
      <c r="H3215" s="280"/>
      <c r="I3215" s="280"/>
      <c r="J3215" s="280"/>
    </row>
    <row r="3216" spans="1:10" ht="14.4" x14ac:dyDescent="0.3">
      <c r="A3216" s="290" t="str">
        <f t="shared" si="133"/>
        <v>10/2008</v>
      </c>
      <c r="B3216" s="279" t="s">
        <v>3339</v>
      </c>
      <c r="C3216" s="294">
        <v>493</v>
      </c>
      <c r="D3216" s="279">
        <f t="shared" si="127"/>
        <v>16</v>
      </c>
      <c r="E3216" s="279">
        <f t="shared" si="128"/>
        <v>10</v>
      </c>
      <c r="F3216" s="281" t="str">
        <f t="shared" si="134"/>
        <v/>
      </c>
      <c r="G3216" s="282"/>
      <c r="H3216" s="280"/>
      <c r="I3216" s="280"/>
      <c r="J3216" s="280"/>
    </row>
    <row r="3217" spans="1:10" ht="14.4" x14ac:dyDescent="0.3">
      <c r="A3217" s="290" t="str">
        <f t="shared" si="133"/>
        <v>10/2008</v>
      </c>
      <c r="B3217" s="279" t="s">
        <v>3340</v>
      </c>
      <c r="C3217" s="294">
        <v>482</v>
      </c>
      <c r="D3217" s="279">
        <f t="shared" si="127"/>
        <v>17</v>
      </c>
      <c r="E3217" s="279">
        <f t="shared" si="128"/>
        <v>10</v>
      </c>
      <c r="F3217" s="281" t="str">
        <f t="shared" si="134"/>
        <v/>
      </c>
      <c r="G3217" s="282"/>
      <c r="H3217" s="280"/>
      <c r="I3217" s="280"/>
      <c r="J3217" s="280"/>
    </row>
    <row r="3218" spans="1:10" ht="14.4" x14ac:dyDescent="0.3">
      <c r="A3218" s="290" t="str">
        <f t="shared" si="133"/>
        <v>10/2008</v>
      </c>
      <c r="B3218" s="279" t="s">
        <v>3341</v>
      </c>
      <c r="C3218" s="294"/>
      <c r="D3218" s="279">
        <f t="shared" si="127"/>
        <v>18</v>
      </c>
      <c r="E3218" s="279">
        <f t="shared" si="128"/>
        <v>10</v>
      </c>
      <c r="F3218" s="281" t="str">
        <f t="shared" si="134"/>
        <v/>
      </c>
      <c r="G3218" s="282"/>
      <c r="H3218" s="280"/>
      <c r="I3218" s="280"/>
      <c r="J3218" s="280"/>
    </row>
    <row r="3219" spans="1:10" ht="14.4" x14ac:dyDescent="0.3">
      <c r="A3219" s="290" t="str">
        <f t="shared" si="133"/>
        <v>10/2008</v>
      </c>
      <c r="B3219" s="279" t="s">
        <v>3342</v>
      </c>
      <c r="C3219" s="294"/>
      <c r="D3219" s="279">
        <f t="shared" si="127"/>
        <v>19</v>
      </c>
      <c r="E3219" s="279">
        <f t="shared" si="128"/>
        <v>10</v>
      </c>
      <c r="F3219" s="281" t="str">
        <f t="shared" si="134"/>
        <v/>
      </c>
      <c r="G3219" s="282"/>
      <c r="H3219" s="280"/>
      <c r="I3219" s="280"/>
      <c r="J3219" s="280"/>
    </row>
    <row r="3220" spans="1:10" ht="14.4" x14ac:dyDescent="0.3">
      <c r="A3220" s="290" t="str">
        <f t="shared" si="133"/>
        <v>10/2008</v>
      </c>
      <c r="B3220" s="279" t="s">
        <v>3343</v>
      </c>
      <c r="C3220" s="294">
        <v>489</v>
      </c>
      <c r="D3220" s="279">
        <f t="shared" si="127"/>
        <v>20</v>
      </c>
      <c r="E3220" s="279">
        <f t="shared" si="128"/>
        <v>10</v>
      </c>
      <c r="F3220" s="281" t="str">
        <f t="shared" si="134"/>
        <v/>
      </c>
      <c r="G3220" s="282"/>
      <c r="H3220" s="280"/>
      <c r="I3220" s="280"/>
      <c r="J3220" s="280"/>
    </row>
    <row r="3221" spans="1:10" ht="14.4" x14ac:dyDescent="0.3">
      <c r="A3221" s="290" t="str">
        <f t="shared" si="133"/>
        <v>10/2008</v>
      </c>
      <c r="B3221" s="279" t="s">
        <v>3344</v>
      </c>
      <c r="C3221" s="294">
        <v>530</v>
      </c>
      <c r="D3221" s="279">
        <f t="shared" si="127"/>
        <v>21</v>
      </c>
      <c r="E3221" s="279">
        <f t="shared" si="128"/>
        <v>10</v>
      </c>
      <c r="F3221" s="281" t="str">
        <f t="shared" si="134"/>
        <v/>
      </c>
      <c r="G3221" s="282"/>
      <c r="H3221" s="280"/>
      <c r="I3221" s="280"/>
      <c r="J3221" s="280"/>
    </row>
    <row r="3222" spans="1:10" ht="14.4" x14ac:dyDescent="0.3">
      <c r="A3222" s="290" t="str">
        <f t="shared" si="133"/>
        <v>10/2008</v>
      </c>
      <c r="B3222" s="279" t="s">
        <v>3345</v>
      </c>
      <c r="C3222" s="294">
        <v>671</v>
      </c>
      <c r="D3222" s="279">
        <f t="shared" si="127"/>
        <v>22</v>
      </c>
      <c r="E3222" s="279">
        <f t="shared" si="128"/>
        <v>10</v>
      </c>
      <c r="F3222" s="281" t="str">
        <f t="shared" si="134"/>
        <v/>
      </c>
      <c r="G3222" s="282"/>
      <c r="H3222" s="280"/>
      <c r="I3222" s="280"/>
      <c r="J3222" s="280"/>
    </row>
    <row r="3223" spans="1:10" ht="14.4" x14ac:dyDescent="0.3">
      <c r="A3223" s="290" t="str">
        <f t="shared" si="133"/>
        <v>10/2008</v>
      </c>
      <c r="B3223" s="279" t="s">
        <v>3346</v>
      </c>
      <c r="C3223" s="294">
        <v>688</v>
      </c>
      <c r="D3223" s="279">
        <f t="shared" si="127"/>
        <v>23</v>
      </c>
      <c r="E3223" s="279">
        <f t="shared" si="128"/>
        <v>10</v>
      </c>
      <c r="F3223" s="281" t="str">
        <f t="shared" si="134"/>
        <v/>
      </c>
      <c r="G3223" s="282"/>
      <c r="H3223" s="280"/>
      <c r="I3223" s="280"/>
      <c r="J3223" s="280"/>
    </row>
    <row r="3224" spans="1:10" ht="14.4" x14ac:dyDescent="0.3">
      <c r="A3224" s="290" t="str">
        <f t="shared" si="133"/>
        <v>10/2008</v>
      </c>
      <c r="B3224" s="279" t="s">
        <v>3347</v>
      </c>
      <c r="C3224" s="294">
        <v>668</v>
      </c>
      <c r="D3224" s="279">
        <f t="shared" si="127"/>
        <v>24</v>
      </c>
      <c r="E3224" s="279">
        <f t="shared" si="128"/>
        <v>10</v>
      </c>
      <c r="F3224" s="281" t="str">
        <f t="shared" si="134"/>
        <v/>
      </c>
      <c r="G3224" s="282"/>
      <c r="H3224" s="280"/>
      <c r="I3224" s="280"/>
      <c r="J3224" s="280"/>
    </row>
    <row r="3225" spans="1:10" ht="14.4" x14ac:dyDescent="0.3">
      <c r="A3225" s="290" t="str">
        <f t="shared" si="133"/>
        <v>10/2008</v>
      </c>
      <c r="B3225" s="279" t="s">
        <v>3348</v>
      </c>
      <c r="C3225" s="294"/>
      <c r="D3225" s="279">
        <f t="shared" si="127"/>
        <v>25</v>
      </c>
      <c r="E3225" s="279">
        <f t="shared" si="128"/>
        <v>10</v>
      </c>
      <c r="F3225" s="281" t="str">
        <f t="shared" si="134"/>
        <v/>
      </c>
      <c r="G3225" s="282"/>
      <c r="H3225" s="280"/>
      <c r="I3225" s="280"/>
      <c r="J3225" s="280"/>
    </row>
    <row r="3226" spans="1:10" ht="14.4" x14ac:dyDescent="0.3">
      <c r="A3226" s="290" t="str">
        <f t="shared" si="133"/>
        <v>10/2008</v>
      </c>
      <c r="B3226" s="279" t="s">
        <v>3349</v>
      </c>
      <c r="C3226" s="294"/>
      <c r="D3226" s="279">
        <f t="shared" si="127"/>
        <v>26</v>
      </c>
      <c r="E3226" s="279">
        <f t="shared" si="128"/>
        <v>10</v>
      </c>
      <c r="F3226" s="281" t="str">
        <f t="shared" si="134"/>
        <v/>
      </c>
      <c r="G3226" s="282"/>
      <c r="H3226" s="280"/>
      <c r="I3226" s="280"/>
      <c r="J3226" s="280"/>
    </row>
    <row r="3227" spans="1:10" ht="14.4" x14ac:dyDescent="0.3">
      <c r="A3227" s="290" t="str">
        <f t="shared" si="133"/>
        <v>10/2008</v>
      </c>
      <c r="B3227" s="279" t="s">
        <v>3350</v>
      </c>
      <c r="C3227" s="294">
        <v>613</v>
      </c>
      <c r="D3227" s="279">
        <f t="shared" si="127"/>
        <v>27</v>
      </c>
      <c r="E3227" s="279">
        <f t="shared" si="128"/>
        <v>10</v>
      </c>
      <c r="F3227" s="281" t="str">
        <f t="shared" si="134"/>
        <v/>
      </c>
      <c r="G3227" s="282"/>
      <c r="H3227" s="280"/>
      <c r="I3227" s="280"/>
      <c r="J3227" s="280"/>
    </row>
    <row r="3228" spans="1:10" ht="14.4" x14ac:dyDescent="0.3">
      <c r="A3228" s="290" t="str">
        <f t="shared" si="133"/>
        <v>10/2008</v>
      </c>
      <c r="B3228" s="279" t="s">
        <v>3351</v>
      </c>
      <c r="C3228" s="294">
        <v>560</v>
      </c>
      <c r="D3228" s="279">
        <f t="shared" si="127"/>
        <v>28</v>
      </c>
      <c r="E3228" s="279">
        <f t="shared" si="128"/>
        <v>10</v>
      </c>
      <c r="F3228" s="281" t="str">
        <f t="shared" si="134"/>
        <v/>
      </c>
      <c r="G3228" s="282"/>
      <c r="H3228" s="280"/>
      <c r="I3228" s="280"/>
      <c r="J3228" s="280"/>
    </row>
    <row r="3229" spans="1:10" ht="14.4" x14ac:dyDescent="0.3">
      <c r="A3229" s="290" t="str">
        <f t="shared" si="133"/>
        <v>10/2008</v>
      </c>
      <c r="B3229" s="279" t="s">
        <v>3352</v>
      </c>
      <c r="C3229" s="294">
        <v>515</v>
      </c>
      <c r="D3229" s="279">
        <f t="shared" si="127"/>
        <v>29</v>
      </c>
      <c r="E3229" s="279">
        <f t="shared" si="128"/>
        <v>10</v>
      </c>
      <c r="F3229" s="281" t="str">
        <f t="shared" si="134"/>
        <v/>
      </c>
      <c r="G3229" s="282"/>
      <c r="H3229" s="280"/>
      <c r="I3229" s="280"/>
      <c r="J3229" s="280"/>
    </row>
    <row r="3230" spans="1:10" ht="14.4" x14ac:dyDescent="0.3">
      <c r="A3230" s="290" t="str">
        <f t="shared" si="133"/>
        <v>10/2008</v>
      </c>
      <c r="B3230" s="279" t="s">
        <v>3353</v>
      </c>
      <c r="C3230" s="294">
        <v>488</v>
      </c>
      <c r="D3230" s="279">
        <f t="shared" si="127"/>
        <v>30</v>
      </c>
      <c r="E3230" s="279">
        <f t="shared" si="128"/>
        <v>10</v>
      </c>
      <c r="F3230" s="281" t="str">
        <f t="shared" si="134"/>
        <v/>
      </c>
      <c r="G3230" s="282"/>
      <c r="H3230" s="280"/>
      <c r="I3230" s="280"/>
      <c r="J3230" s="280"/>
    </row>
    <row r="3231" spans="1:10" ht="14.4" x14ac:dyDescent="0.3">
      <c r="A3231" s="290" t="str">
        <f t="shared" si="133"/>
        <v>10/2008</v>
      </c>
      <c r="B3231" s="279" t="s">
        <v>3354</v>
      </c>
      <c r="C3231" s="294">
        <v>449</v>
      </c>
      <c r="D3231" s="279">
        <f t="shared" si="127"/>
        <v>31</v>
      </c>
      <c r="E3231" s="279">
        <f t="shared" si="128"/>
        <v>10</v>
      </c>
      <c r="F3231" s="281">
        <f t="shared" si="134"/>
        <v>4.4900000000000002E-2</v>
      </c>
      <c r="G3231" s="282"/>
      <c r="H3231" s="280"/>
      <c r="I3231" s="280"/>
      <c r="J3231" s="280"/>
    </row>
    <row r="3232" spans="1:10" ht="14.4" x14ac:dyDescent="0.3">
      <c r="A3232" s="290" t="str">
        <f t="shared" si="133"/>
        <v>11/2008</v>
      </c>
      <c r="B3232" s="279" t="s">
        <v>3355</v>
      </c>
      <c r="C3232" s="294"/>
      <c r="D3232" s="279">
        <f t="shared" si="127"/>
        <v>1</v>
      </c>
      <c r="E3232" s="279">
        <f t="shared" si="128"/>
        <v>11</v>
      </c>
      <c r="F3232" s="281" t="str">
        <f t="shared" si="134"/>
        <v/>
      </c>
      <c r="G3232" s="282"/>
      <c r="H3232" s="280"/>
      <c r="I3232" s="280"/>
      <c r="J3232" s="280"/>
    </row>
    <row r="3233" spans="1:10" ht="14.4" x14ac:dyDescent="0.3">
      <c r="A3233" s="290" t="str">
        <f t="shared" si="133"/>
        <v>11/2008</v>
      </c>
      <c r="B3233" s="279" t="s">
        <v>3356</v>
      </c>
      <c r="C3233" s="294"/>
      <c r="D3233" s="279">
        <f t="shared" si="127"/>
        <v>2</v>
      </c>
      <c r="E3233" s="279">
        <f t="shared" si="128"/>
        <v>11</v>
      </c>
      <c r="F3233" s="281" t="str">
        <f t="shared" si="134"/>
        <v/>
      </c>
      <c r="G3233" s="282"/>
      <c r="H3233" s="280"/>
      <c r="I3233" s="280"/>
      <c r="J3233" s="280"/>
    </row>
    <row r="3234" spans="1:10" ht="14.4" x14ac:dyDescent="0.3">
      <c r="A3234" s="290" t="str">
        <f t="shared" si="133"/>
        <v>11/2008</v>
      </c>
      <c r="B3234" s="279" t="s">
        <v>3357</v>
      </c>
      <c r="C3234" s="294">
        <v>439</v>
      </c>
      <c r="D3234" s="279">
        <f t="shared" si="127"/>
        <v>3</v>
      </c>
      <c r="E3234" s="279">
        <f t="shared" si="128"/>
        <v>11</v>
      </c>
      <c r="F3234" s="281" t="str">
        <f t="shared" si="134"/>
        <v/>
      </c>
      <c r="G3234" s="282"/>
      <c r="H3234" s="280"/>
      <c r="I3234" s="280"/>
      <c r="J3234" s="280"/>
    </row>
    <row r="3235" spans="1:10" ht="14.4" x14ac:dyDescent="0.3">
      <c r="A3235" s="290" t="str">
        <f t="shared" si="133"/>
        <v>11/2008</v>
      </c>
      <c r="B3235" s="279" t="s">
        <v>3358</v>
      </c>
      <c r="C3235" s="294">
        <v>418</v>
      </c>
      <c r="D3235" s="279">
        <f t="shared" si="127"/>
        <v>4</v>
      </c>
      <c r="E3235" s="279">
        <f t="shared" si="128"/>
        <v>11</v>
      </c>
      <c r="F3235" s="281" t="str">
        <f t="shared" si="134"/>
        <v/>
      </c>
      <c r="G3235" s="282"/>
      <c r="H3235" s="280"/>
      <c r="I3235" s="280"/>
      <c r="J3235" s="280"/>
    </row>
    <row r="3236" spans="1:10" ht="14.4" x14ac:dyDescent="0.3">
      <c r="A3236" s="290" t="str">
        <f t="shared" si="133"/>
        <v>11/2008</v>
      </c>
      <c r="B3236" s="279" t="s">
        <v>3359</v>
      </c>
      <c r="C3236" s="294">
        <v>443</v>
      </c>
      <c r="D3236" s="279">
        <f t="shared" si="127"/>
        <v>5</v>
      </c>
      <c r="E3236" s="279">
        <f t="shared" si="128"/>
        <v>11</v>
      </c>
      <c r="F3236" s="281" t="str">
        <f t="shared" si="134"/>
        <v/>
      </c>
      <c r="G3236" s="282"/>
      <c r="H3236" s="280"/>
      <c r="I3236" s="280"/>
      <c r="J3236" s="280"/>
    </row>
    <row r="3237" spans="1:10" ht="14.4" x14ac:dyDescent="0.3">
      <c r="A3237" s="290" t="str">
        <f t="shared" si="133"/>
        <v>11/2008</v>
      </c>
      <c r="B3237" s="279" t="s">
        <v>3360</v>
      </c>
      <c r="C3237" s="294">
        <v>451</v>
      </c>
      <c r="D3237" s="279">
        <f t="shared" si="127"/>
        <v>6</v>
      </c>
      <c r="E3237" s="279">
        <f t="shared" si="128"/>
        <v>11</v>
      </c>
      <c r="F3237" s="281" t="str">
        <f t="shared" si="134"/>
        <v/>
      </c>
      <c r="G3237" s="282"/>
      <c r="H3237" s="280"/>
      <c r="I3237" s="280"/>
      <c r="J3237" s="280"/>
    </row>
    <row r="3238" spans="1:10" ht="14.4" x14ac:dyDescent="0.3">
      <c r="A3238" s="290" t="str">
        <f t="shared" si="133"/>
        <v>11/2008</v>
      </c>
      <c r="B3238" s="279" t="s">
        <v>3361</v>
      </c>
      <c r="C3238" s="294">
        <v>440</v>
      </c>
      <c r="D3238" s="279">
        <f t="shared" si="127"/>
        <v>7</v>
      </c>
      <c r="E3238" s="279">
        <f t="shared" si="128"/>
        <v>11</v>
      </c>
      <c r="F3238" s="281" t="str">
        <f t="shared" si="134"/>
        <v/>
      </c>
      <c r="G3238" s="282"/>
      <c r="H3238" s="280"/>
      <c r="I3238" s="280"/>
      <c r="J3238" s="280"/>
    </row>
    <row r="3239" spans="1:10" ht="14.4" x14ac:dyDescent="0.3">
      <c r="A3239" s="290" t="str">
        <f t="shared" si="133"/>
        <v>11/2008</v>
      </c>
      <c r="B3239" s="279" t="s">
        <v>3362</v>
      </c>
      <c r="C3239" s="294"/>
      <c r="D3239" s="279">
        <f t="shared" si="127"/>
        <v>8</v>
      </c>
      <c r="E3239" s="279">
        <f t="shared" si="128"/>
        <v>11</v>
      </c>
      <c r="F3239" s="281" t="str">
        <f t="shared" si="134"/>
        <v/>
      </c>
      <c r="G3239" s="282"/>
      <c r="H3239" s="280"/>
      <c r="I3239" s="280"/>
      <c r="J3239" s="280"/>
    </row>
    <row r="3240" spans="1:10" ht="14.4" x14ac:dyDescent="0.3">
      <c r="A3240" s="290" t="str">
        <f t="shared" si="133"/>
        <v>11/2008</v>
      </c>
      <c r="B3240" s="279" t="s">
        <v>3363</v>
      </c>
      <c r="C3240" s="294"/>
      <c r="D3240" s="279">
        <f t="shared" si="127"/>
        <v>9</v>
      </c>
      <c r="E3240" s="279">
        <f t="shared" si="128"/>
        <v>11</v>
      </c>
      <c r="F3240" s="281" t="str">
        <f t="shared" si="134"/>
        <v/>
      </c>
      <c r="G3240" s="282"/>
      <c r="H3240" s="280"/>
      <c r="I3240" s="280"/>
      <c r="J3240" s="280"/>
    </row>
    <row r="3241" spans="1:10" ht="14.4" x14ac:dyDescent="0.3">
      <c r="A3241" s="290" t="str">
        <f t="shared" si="133"/>
        <v>11/2008</v>
      </c>
      <c r="B3241" s="279" t="s">
        <v>3364</v>
      </c>
      <c r="C3241" s="294">
        <v>434</v>
      </c>
      <c r="D3241" s="279">
        <f t="shared" si="127"/>
        <v>10</v>
      </c>
      <c r="E3241" s="279">
        <f t="shared" si="128"/>
        <v>11</v>
      </c>
      <c r="F3241" s="281" t="str">
        <f t="shared" si="134"/>
        <v/>
      </c>
      <c r="G3241" s="282"/>
      <c r="H3241" s="280"/>
      <c r="I3241" s="280"/>
      <c r="J3241" s="280"/>
    </row>
    <row r="3242" spans="1:10" ht="14.4" x14ac:dyDescent="0.3">
      <c r="A3242" s="290" t="str">
        <f t="shared" si="133"/>
        <v>11/2008</v>
      </c>
      <c r="B3242" s="279" t="s">
        <v>3365</v>
      </c>
      <c r="C3242" s="294"/>
      <c r="D3242" s="279">
        <f t="shared" si="127"/>
        <v>11</v>
      </c>
      <c r="E3242" s="279">
        <f t="shared" si="128"/>
        <v>11</v>
      </c>
      <c r="F3242" s="281" t="str">
        <f t="shared" si="134"/>
        <v/>
      </c>
      <c r="G3242" s="282"/>
      <c r="H3242" s="280"/>
      <c r="I3242" s="280"/>
      <c r="J3242" s="280"/>
    </row>
    <row r="3243" spans="1:10" ht="14.4" x14ac:dyDescent="0.3">
      <c r="A3243" s="290" t="str">
        <f t="shared" si="133"/>
        <v>11/2008</v>
      </c>
      <c r="B3243" s="279" t="s">
        <v>3366</v>
      </c>
      <c r="C3243" s="294">
        <v>461</v>
      </c>
      <c r="D3243" s="279">
        <f t="shared" si="127"/>
        <v>12</v>
      </c>
      <c r="E3243" s="279">
        <f t="shared" si="128"/>
        <v>11</v>
      </c>
      <c r="F3243" s="281" t="str">
        <f t="shared" si="134"/>
        <v/>
      </c>
      <c r="G3243" s="282"/>
      <c r="H3243" s="280"/>
      <c r="I3243" s="280"/>
      <c r="J3243" s="280"/>
    </row>
    <row r="3244" spans="1:10" ht="14.4" x14ac:dyDescent="0.3">
      <c r="A3244" s="290" t="str">
        <f t="shared" si="133"/>
        <v>11/2008</v>
      </c>
      <c r="B3244" s="279" t="s">
        <v>3367</v>
      </c>
      <c r="C3244" s="294">
        <v>460</v>
      </c>
      <c r="D3244" s="279">
        <f t="shared" si="127"/>
        <v>13</v>
      </c>
      <c r="E3244" s="279">
        <f t="shared" si="128"/>
        <v>11</v>
      </c>
      <c r="F3244" s="281" t="str">
        <f t="shared" si="134"/>
        <v/>
      </c>
      <c r="G3244" s="282"/>
      <c r="H3244" s="280"/>
      <c r="I3244" s="280"/>
      <c r="J3244" s="280"/>
    </row>
    <row r="3245" spans="1:10" ht="14.4" x14ac:dyDescent="0.3">
      <c r="A3245" s="290" t="str">
        <f t="shared" si="133"/>
        <v>11/2008</v>
      </c>
      <c r="B3245" s="279" t="s">
        <v>3368</v>
      </c>
      <c r="C3245" s="294">
        <v>460</v>
      </c>
      <c r="D3245" s="279">
        <f t="shared" si="127"/>
        <v>14</v>
      </c>
      <c r="E3245" s="279">
        <f t="shared" si="128"/>
        <v>11</v>
      </c>
      <c r="F3245" s="281" t="str">
        <f t="shared" si="134"/>
        <v/>
      </c>
      <c r="G3245" s="282"/>
      <c r="H3245" s="280"/>
      <c r="I3245" s="280"/>
      <c r="J3245" s="280"/>
    </row>
    <row r="3246" spans="1:10" ht="14.4" x14ac:dyDescent="0.3">
      <c r="A3246" s="290" t="str">
        <f t="shared" si="133"/>
        <v>11/2008</v>
      </c>
      <c r="B3246" s="279" t="s">
        <v>3369</v>
      </c>
      <c r="C3246" s="294"/>
      <c r="D3246" s="279">
        <f t="shared" si="127"/>
        <v>15</v>
      </c>
      <c r="E3246" s="279">
        <f t="shared" si="128"/>
        <v>11</v>
      </c>
      <c r="F3246" s="281" t="str">
        <f t="shared" si="134"/>
        <v/>
      </c>
      <c r="G3246" s="282"/>
      <c r="H3246" s="280"/>
      <c r="I3246" s="280"/>
      <c r="J3246" s="280"/>
    </row>
    <row r="3247" spans="1:10" ht="14.4" x14ac:dyDescent="0.3">
      <c r="A3247" s="290" t="str">
        <f t="shared" si="133"/>
        <v>11/2008</v>
      </c>
      <c r="B3247" s="279" t="s">
        <v>3370</v>
      </c>
      <c r="C3247" s="294"/>
      <c r="D3247" s="279">
        <f t="shared" si="127"/>
        <v>16</v>
      </c>
      <c r="E3247" s="279">
        <f t="shared" si="128"/>
        <v>11</v>
      </c>
      <c r="F3247" s="281" t="str">
        <f t="shared" si="134"/>
        <v/>
      </c>
      <c r="G3247" s="282"/>
      <c r="H3247" s="280"/>
      <c r="I3247" s="280"/>
      <c r="J3247" s="280"/>
    </row>
    <row r="3248" spans="1:10" ht="14.4" x14ac:dyDescent="0.3">
      <c r="A3248" s="290" t="str">
        <f t="shared" si="133"/>
        <v>11/2008</v>
      </c>
      <c r="B3248" s="279" t="s">
        <v>3371</v>
      </c>
      <c r="C3248" s="294">
        <v>451</v>
      </c>
      <c r="D3248" s="279">
        <f t="shared" si="127"/>
        <v>17</v>
      </c>
      <c r="E3248" s="279">
        <f t="shared" si="128"/>
        <v>11</v>
      </c>
      <c r="F3248" s="281" t="str">
        <f t="shared" si="134"/>
        <v/>
      </c>
      <c r="G3248" s="282"/>
      <c r="H3248" s="280"/>
      <c r="I3248" s="280"/>
      <c r="J3248" s="280"/>
    </row>
    <row r="3249" spans="1:10" ht="14.4" x14ac:dyDescent="0.3">
      <c r="A3249" s="290" t="str">
        <f t="shared" si="133"/>
        <v>11/2008</v>
      </c>
      <c r="B3249" s="279" t="s">
        <v>3372</v>
      </c>
      <c r="C3249" s="294">
        <v>465</v>
      </c>
      <c r="D3249" s="279">
        <f t="shared" si="127"/>
        <v>18</v>
      </c>
      <c r="E3249" s="279">
        <f t="shared" si="128"/>
        <v>11</v>
      </c>
      <c r="F3249" s="281" t="str">
        <f t="shared" si="134"/>
        <v/>
      </c>
      <c r="G3249" s="282"/>
      <c r="H3249" s="280"/>
      <c r="I3249" s="280"/>
      <c r="J3249" s="280"/>
    </row>
    <row r="3250" spans="1:10" ht="14.4" x14ac:dyDescent="0.3">
      <c r="A3250" s="290" t="str">
        <f t="shared" si="133"/>
        <v>11/2008</v>
      </c>
      <c r="B3250" s="279" t="s">
        <v>3373</v>
      </c>
      <c r="C3250" s="294">
        <v>495</v>
      </c>
      <c r="D3250" s="279">
        <f t="shared" si="127"/>
        <v>19</v>
      </c>
      <c r="E3250" s="279">
        <f t="shared" si="128"/>
        <v>11</v>
      </c>
      <c r="F3250" s="281" t="str">
        <f t="shared" si="134"/>
        <v/>
      </c>
      <c r="G3250" s="282"/>
      <c r="H3250" s="280"/>
      <c r="I3250" s="280"/>
      <c r="J3250" s="280"/>
    </row>
    <row r="3251" spans="1:10" ht="14.4" x14ac:dyDescent="0.3">
      <c r="A3251" s="290" t="str">
        <f t="shared" si="133"/>
        <v>11/2008</v>
      </c>
      <c r="B3251" s="279" t="s">
        <v>3374</v>
      </c>
      <c r="C3251" s="294">
        <v>534</v>
      </c>
      <c r="D3251" s="279">
        <f t="shared" si="127"/>
        <v>20</v>
      </c>
      <c r="E3251" s="279">
        <f t="shared" si="128"/>
        <v>11</v>
      </c>
      <c r="F3251" s="281" t="str">
        <f t="shared" si="134"/>
        <v/>
      </c>
      <c r="G3251" s="282"/>
      <c r="H3251" s="280"/>
      <c r="I3251" s="280"/>
      <c r="J3251" s="280"/>
    </row>
    <row r="3252" spans="1:10" ht="14.4" x14ac:dyDescent="0.3">
      <c r="A3252" s="290" t="str">
        <f t="shared" si="133"/>
        <v>11/2008</v>
      </c>
      <c r="B3252" s="279" t="s">
        <v>3375</v>
      </c>
      <c r="C3252" s="294">
        <v>539</v>
      </c>
      <c r="D3252" s="279">
        <f t="shared" si="127"/>
        <v>21</v>
      </c>
      <c r="E3252" s="279">
        <f t="shared" si="128"/>
        <v>11</v>
      </c>
      <c r="F3252" s="281" t="str">
        <f t="shared" si="134"/>
        <v/>
      </c>
      <c r="G3252" s="282"/>
      <c r="H3252" s="280"/>
      <c r="I3252" s="280"/>
      <c r="J3252" s="280"/>
    </row>
    <row r="3253" spans="1:10" ht="14.4" x14ac:dyDescent="0.3">
      <c r="A3253" s="290" t="str">
        <f t="shared" si="133"/>
        <v>11/2008</v>
      </c>
      <c r="B3253" s="279" t="s">
        <v>3376</v>
      </c>
      <c r="C3253" s="294"/>
      <c r="D3253" s="279">
        <f t="shared" si="127"/>
        <v>22</v>
      </c>
      <c r="E3253" s="279">
        <f t="shared" si="128"/>
        <v>11</v>
      </c>
      <c r="F3253" s="281" t="str">
        <f t="shared" si="134"/>
        <v/>
      </c>
      <c r="G3253" s="282"/>
      <c r="H3253" s="280"/>
      <c r="I3253" s="280"/>
      <c r="J3253" s="280"/>
    </row>
    <row r="3254" spans="1:10" ht="14.4" x14ac:dyDescent="0.3">
      <c r="A3254" s="290" t="str">
        <f t="shared" si="133"/>
        <v>11/2008</v>
      </c>
      <c r="B3254" s="279" t="s">
        <v>3377</v>
      </c>
      <c r="C3254" s="294"/>
      <c r="D3254" s="279">
        <f t="shared" si="127"/>
        <v>23</v>
      </c>
      <c r="E3254" s="279">
        <f t="shared" si="128"/>
        <v>11</v>
      </c>
      <c r="F3254" s="281" t="str">
        <f t="shared" si="134"/>
        <v/>
      </c>
      <c r="G3254" s="282"/>
      <c r="H3254" s="280"/>
      <c r="I3254" s="280"/>
      <c r="J3254" s="280"/>
    </row>
    <row r="3255" spans="1:10" ht="14.4" x14ac:dyDescent="0.3">
      <c r="A3255" s="290" t="str">
        <f t="shared" si="133"/>
        <v>11/2008</v>
      </c>
      <c r="B3255" s="279" t="s">
        <v>3378</v>
      </c>
      <c r="C3255" s="294">
        <v>499</v>
      </c>
      <c r="D3255" s="279">
        <f t="shared" si="127"/>
        <v>24</v>
      </c>
      <c r="E3255" s="279">
        <f t="shared" si="128"/>
        <v>11</v>
      </c>
      <c r="F3255" s="281" t="str">
        <f t="shared" si="134"/>
        <v/>
      </c>
      <c r="G3255" s="282"/>
      <c r="H3255" s="280"/>
      <c r="I3255" s="280"/>
      <c r="J3255" s="280"/>
    </row>
    <row r="3256" spans="1:10" ht="14.4" x14ac:dyDescent="0.3">
      <c r="A3256" s="290" t="str">
        <f t="shared" si="133"/>
        <v>11/2008</v>
      </c>
      <c r="B3256" s="279" t="s">
        <v>3379</v>
      </c>
      <c r="C3256" s="294">
        <v>483</v>
      </c>
      <c r="D3256" s="279">
        <f t="shared" si="127"/>
        <v>25</v>
      </c>
      <c r="E3256" s="279">
        <f t="shared" si="128"/>
        <v>11</v>
      </c>
      <c r="F3256" s="281" t="str">
        <f t="shared" si="134"/>
        <v/>
      </c>
      <c r="G3256" s="282"/>
      <c r="H3256" s="280"/>
      <c r="I3256" s="280"/>
      <c r="J3256" s="280"/>
    </row>
    <row r="3257" spans="1:10" ht="14.4" x14ac:dyDescent="0.3">
      <c r="A3257" s="290" t="str">
        <f t="shared" si="133"/>
        <v>11/2008</v>
      </c>
      <c r="B3257" s="279" t="s">
        <v>3380</v>
      </c>
      <c r="C3257" s="294">
        <v>488</v>
      </c>
      <c r="D3257" s="279">
        <f t="shared" si="127"/>
        <v>26</v>
      </c>
      <c r="E3257" s="279">
        <f t="shared" si="128"/>
        <v>11</v>
      </c>
      <c r="F3257" s="281" t="str">
        <f t="shared" si="134"/>
        <v/>
      </c>
      <c r="G3257" s="282"/>
      <c r="H3257" s="280"/>
      <c r="I3257" s="280"/>
      <c r="J3257" s="280"/>
    </row>
    <row r="3258" spans="1:10" ht="14.4" x14ac:dyDescent="0.3">
      <c r="A3258" s="290" t="str">
        <f t="shared" si="133"/>
        <v>11/2008</v>
      </c>
      <c r="B3258" s="279" t="s">
        <v>3381</v>
      </c>
      <c r="C3258" s="294"/>
      <c r="D3258" s="279">
        <f t="shared" si="127"/>
        <v>27</v>
      </c>
      <c r="E3258" s="279">
        <f t="shared" si="128"/>
        <v>11</v>
      </c>
      <c r="F3258" s="281" t="str">
        <f t="shared" si="134"/>
        <v/>
      </c>
      <c r="G3258" s="282"/>
      <c r="H3258" s="280"/>
      <c r="I3258" s="280"/>
      <c r="J3258" s="280"/>
    </row>
    <row r="3259" spans="1:10" ht="14.4" x14ac:dyDescent="0.3">
      <c r="A3259" s="290" t="str">
        <f t="shared" si="133"/>
        <v>11/2008</v>
      </c>
      <c r="B3259" s="279" t="s">
        <v>3382</v>
      </c>
      <c r="C3259" s="294">
        <v>489</v>
      </c>
      <c r="D3259" s="279">
        <f t="shared" si="127"/>
        <v>28</v>
      </c>
      <c r="E3259" s="279">
        <f t="shared" si="128"/>
        <v>11</v>
      </c>
      <c r="F3259" s="281" t="str">
        <f t="shared" si="134"/>
        <v/>
      </c>
      <c r="G3259" s="282"/>
      <c r="H3259" s="280"/>
      <c r="I3259" s="280"/>
      <c r="J3259" s="280"/>
    </row>
    <row r="3260" spans="1:10" ht="14.4" x14ac:dyDescent="0.3">
      <c r="A3260" s="290" t="str">
        <f t="shared" si="133"/>
        <v>11/2008</v>
      </c>
      <c r="B3260" s="279" t="s">
        <v>3383</v>
      </c>
      <c r="C3260" s="294"/>
      <c r="D3260" s="279">
        <f t="shared" si="127"/>
        <v>29</v>
      </c>
      <c r="E3260" s="279">
        <f t="shared" si="128"/>
        <v>11</v>
      </c>
      <c r="F3260" s="281" t="str">
        <f t="shared" si="134"/>
        <v/>
      </c>
      <c r="G3260" s="282"/>
      <c r="H3260" s="280"/>
      <c r="I3260" s="280"/>
      <c r="J3260" s="280"/>
    </row>
    <row r="3261" spans="1:10" ht="14.4" x14ac:dyDescent="0.3">
      <c r="A3261" s="290" t="str">
        <f t="shared" si="133"/>
        <v>11/2008</v>
      </c>
      <c r="B3261" s="279" t="s">
        <v>3384</v>
      </c>
      <c r="C3261" s="294"/>
      <c r="D3261" s="279">
        <f t="shared" si="127"/>
        <v>30</v>
      </c>
      <c r="E3261" s="279">
        <f t="shared" si="128"/>
        <v>11</v>
      </c>
      <c r="F3261" s="281">
        <f t="shared" si="134"/>
        <v>4.8899999999999999E-2</v>
      </c>
      <c r="G3261" s="282"/>
      <c r="H3261" s="280"/>
      <c r="I3261" s="280"/>
      <c r="J3261" s="280"/>
    </row>
    <row r="3262" spans="1:10" ht="14.4" x14ac:dyDescent="0.3">
      <c r="A3262" s="290" t="str">
        <f t="shared" si="133"/>
        <v>12/2008</v>
      </c>
      <c r="B3262" s="279" t="s">
        <v>3385</v>
      </c>
      <c r="C3262" s="294">
        <v>530</v>
      </c>
      <c r="D3262" s="279">
        <f t="shared" si="127"/>
        <v>1</v>
      </c>
      <c r="E3262" s="279">
        <f t="shared" si="128"/>
        <v>12</v>
      </c>
      <c r="F3262" s="281" t="str">
        <f t="shared" si="134"/>
        <v/>
      </c>
      <c r="G3262" s="282"/>
      <c r="H3262" s="280"/>
      <c r="I3262" s="280"/>
      <c r="J3262" s="280"/>
    </row>
    <row r="3263" spans="1:10" ht="14.4" x14ac:dyDescent="0.3">
      <c r="A3263" s="290" t="str">
        <f t="shared" si="133"/>
        <v>12/2008</v>
      </c>
      <c r="B3263" s="279" t="s">
        <v>3386</v>
      </c>
      <c r="C3263" s="294">
        <v>526</v>
      </c>
      <c r="D3263" s="279">
        <f t="shared" si="127"/>
        <v>2</v>
      </c>
      <c r="E3263" s="279">
        <f t="shared" si="128"/>
        <v>12</v>
      </c>
      <c r="F3263" s="281" t="str">
        <f t="shared" si="134"/>
        <v/>
      </c>
      <c r="G3263" s="282"/>
      <c r="H3263" s="280"/>
      <c r="I3263" s="280"/>
      <c r="J3263" s="280"/>
    </row>
    <row r="3264" spans="1:10" ht="14.4" x14ac:dyDescent="0.3">
      <c r="A3264" s="290" t="str">
        <f t="shared" si="133"/>
        <v>12/2008</v>
      </c>
      <c r="B3264" s="279" t="s">
        <v>3387</v>
      </c>
      <c r="C3264" s="294">
        <v>524</v>
      </c>
      <c r="D3264" s="279">
        <f t="shared" si="127"/>
        <v>3</v>
      </c>
      <c r="E3264" s="279">
        <f t="shared" si="128"/>
        <v>12</v>
      </c>
      <c r="F3264" s="281" t="str">
        <f t="shared" si="134"/>
        <v/>
      </c>
      <c r="G3264" s="282"/>
      <c r="H3264" s="280"/>
      <c r="I3264" s="280"/>
      <c r="J3264" s="280"/>
    </row>
    <row r="3265" spans="1:10" ht="14.4" x14ac:dyDescent="0.3">
      <c r="A3265" s="290" t="str">
        <f t="shared" si="133"/>
        <v>12/2008</v>
      </c>
      <c r="B3265" s="279" t="s">
        <v>3388</v>
      </c>
      <c r="C3265" s="294">
        <v>530</v>
      </c>
      <c r="D3265" s="279">
        <f t="shared" si="127"/>
        <v>4</v>
      </c>
      <c r="E3265" s="279">
        <f t="shared" si="128"/>
        <v>12</v>
      </c>
      <c r="F3265" s="281" t="str">
        <f t="shared" si="134"/>
        <v/>
      </c>
      <c r="G3265" s="282"/>
      <c r="H3265" s="280"/>
      <c r="I3265" s="280"/>
      <c r="J3265" s="280"/>
    </row>
    <row r="3266" spans="1:10" ht="14.4" x14ac:dyDescent="0.3">
      <c r="A3266" s="290" t="str">
        <f t="shared" si="133"/>
        <v>12/2008</v>
      </c>
      <c r="B3266" s="279" t="s">
        <v>3389</v>
      </c>
      <c r="C3266" s="294">
        <v>523</v>
      </c>
      <c r="D3266" s="279">
        <f t="shared" si="127"/>
        <v>5</v>
      </c>
      <c r="E3266" s="279">
        <f t="shared" si="128"/>
        <v>12</v>
      </c>
      <c r="F3266" s="281" t="str">
        <f t="shared" si="134"/>
        <v/>
      </c>
      <c r="G3266" s="282"/>
      <c r="H3266" s="280"/>
      <c r="I3266" s="280"/>
      <c r="J3266" s="280"/>
    </row>
    <row r="3267" spans="1:10" ht="14.4" x14ac:dyDescent="0.3">
      <c r="A3267" s="290" t="str">
        <f t="shared" si="133"/>
        <v>12/2008</v>
      </c>
      <c r="B3267" s="279" t="s">
        <v>3390</v>
      </c>
      <c r="C3267" s="294"/>
      <c r="D3267" s="279">
        <f t="shared" si="127"/>
        <v>6</v>
      </c>
      <c r="E3267" s="279">
        <f t="shared" si="128"/>
        <v>12</v>
      </c>
      <c r="F3267" s="281" t="str">
        <f t="shared" si="134"/>
        <v/>
      </c>
      <c r="G3267" s="282"/>
      <c r="H3267" s="280"/>
      <c r="I3267" s="280"/>
      <c r="J3267" s="280"/>
    </row>
    <row r="3268" spans="1:10" ht="14.4" x14ac:dyDescent="0.3">
      <c r="A3268" s="290" t="str">
        <f t="shared" si="133"/>
        <v>12/2008</v>
      </c>
      <c r="B3268" s="279" t="s">
        <v>3391</v>
      </c>
      <c r="C3268" s="294"/>
      <c r="D3268" s="279">
        <f t="shared" si="127"/>
        <v>7</v>
      </c>
      <c r="E3268" s="279">
        <f t="shared" si="128"/>
        <v>12</v>
      </c>
      <c r="F3268" s="281" t="str">
        <f t="shared" si="134"/>
        <v/>
      </c>
      <c r="G3268" s="282"/>
      <c r="H3268" s="280"/>
      <c r="I3268" s="280"/>
      <c r="J3268" s="280"/>
    </row>
    <row r="3269" spans="1:10" ht="14.4" x14ac:dyDescent="0.3">
      <c r="A3269" s="290" t="str">
        <f t="shared" si="133"/>
        <v>12/2008</v>
      </c>
      <c r="B3269" s="279" t="s">
        <v>3392</v>
      </c>
      <c r="C3269" s="294">
        <v>499</v>
      </c>
      <c r="D3269" s="279">
        <f t="shared" si="127"/>
        <v>8</v>
      </c>
      <c r="E3269" s="279">
        <f t="shared" si="128"/>
        <v>12</v>
      </c>
      <c r="F3269" s="281" t="str">
        <f t="shared" si="134"/>
        <v/>
      </c>
      <c r="G3269" s="282"/>
      <c r="H3269" s="280"/>
      <c r="I3269" s="280"/>
      <c r="J3269" s="280"/>
    </row>
    <row r="3270" spans="1:10" ht="14.4" x14ac:dyDescent="0.3">
      <c r="A3270" s="290" t="str">
        <f t="shared" ref="A3270:A3333" si="135">CONCATENATE(MONTH(B3270),"/",YEAR(B3270))</f>
        <v>12/2008</v>
      </c>
      <c r="B3270" s="279" t="s">
        <v>3393</v>
      </c>
      <c r="C3270" s="294">
        <v>498</v>
      </c>
      <c r="D3270" s="279">
        <f t="shared" si="127"/>
        <v>9</v>
      </c>
      <c r="E3270" s="279">
        <f t="shared" si="128"/>
        <v>12</v>
      </c>
      <c r="F3270" s="281" t="str">
        <f t="shared" si="134"/>
        <v/>
      </c>
      <c r="G3270" s="282"/>
      <c r="H3270" s="280"/>
      <c r="I3270" s="280"/>
      <c r="J3270" s="280"/>
    </row>
    <row r="3271" spans="1:10" ht="14.4" x14ac:dyDescent="0.3">
      <c r="A3271" s="290" t="str">
        <f t="shared" si="135"/>
        <v>12/2008</v>
      </c>
      <c r="B3271" s="279" t="s">
        <v>3394</v>
      </c>
      <c r="C3271" s="294">
        <v>489</v>
      </c>
      <c r="D3271" s="279">
        <f t="shared" si="127"/>
        <v>10</v>
      </c>
      <c r="E3271" s="279">
        <f t="shared" si="128"/>
        <v>12</v>
      </c>
      <c r="F3271" s="281" t="str">
        <f t="shared" si="134"/>
        <v/>
      </c>
      <c r="G3271" s="282"/>
      <c r="H3271" s="280"/>
      <c r="I3271" s="280"/>
      <c r="J3271" s="280"/>
    </row>
    <row r="3272" spans="1:10" ht="14.4" x14ac:dyDescent="0.3">
      <c r="A3272" s="290" t="str">
        <f t="shared" si="135"/>
        <v>12/2008</v>
      </c>
      <c r="B3272" s="279" t="s">
        <v>3395</v>
      </c>
      <c r="C3272" s="294">
        <v>489</v>
      </c>
      <c r="D3272" s="279">
        <f t="shared" si="127"/>
        <v>11</v>
      </c>
      <c r="E3272" s="279">
        <f t="shared" si="128"/>
        <v>12</v>
      </c>
      <c r="F3272" s="281" t="str">
        <f t="shared" si="134"/>
        <v/>
      </c>
      <c r="G3272" s="282"/>
      <c r="H3272" s="280"/>
      <c r="I3272" s="280"/>
      <c r="J3272" s="280"/>
    </row>
    <row r="3273" spans="1:10" ht="14.4" x14ac:dyDescent="0.3">
      <c r="A3273" s="290" t="str">
        <f t="shared" si="135"/>
        <v>12/2008</v>
      </c>
      <c r="B3273" s="279" t="s">
        <v>3396</v>
      </c>
      <c r="C3273" s="294">
        <v>495</v>
      </c>
      <c r="D3273" s="279">
        <f t="shared" si="127"/>
        <v>12</v>
      </c>
      <c r="E3273" s="279">
        <f t="shared" si="128"/>
        <v>12</v>
      </c>
      <c r="F3273" s="281" t="str">
        <f t="shared" si="134"/>
        <v/>
      </c>
      <c r="G3273" s="282"/>
      <c r="H3273" s="280"/>
      <c r="I3273" s="280"/>
      <c r="J3273" s="280"/>
    </row>
    <row r="3274" spans="1:10" ht="14.4" x14ac:dyDescent="0.3">
      <c r="A3274" s="290" t="str">
        <f t="shared" si="135"/>
        <v>12/2008</v>
      </c>
      <c r="B3274" s="279" t="s">
        <v>3397</v>
      </c>
      <c r="C3274" s="294"/>
      <c r="D3274" s="279">
        <f t="shared" si="127"/>
        <v>13</v>
      </c>
      <c r="E3274" s="279">
        <f t="shared" si="128"/>
        <v>12</v>
      </c>
      <c r="F3274" s="281" t="str">
        <f t="shared" si="134"/>
        <v/>
      </c>
      <c r="G3274" s="282"/>
      <c r="H3274" s="280"/>
      <c r="I3274" s="280"/>
      <c r="J3274" s="280"/>
    </row>
    <row r="3275" spans="1:10" ht="14.4" x14ac:dyDescent="0.3">
      <c r="A3275" s="290" t="str">
        <f t="shared" si="135"/>
        <v>12/2008</v>
      </c>
      <c r="B3275" s="279" t="s">
        <v>3398</v>
      </c>
      <c r="C3275" s="294"/>
      <c r="D3275" s="279">
        <f t="shared" si="127"/>
        <v>14</v>
      </c>
      <c r="E3275" s="279">
        <f t="shared" si="128"/>
        <v>12</v>
      </c>
      <c r="F3275" s="281" t="str">
        <f t="shared" si="134"/>
        <v/>
      </c>
      <c r="G3275" s="282"/>
      <c r="H3275" s="280"/>
      <c r="I3275" s="280"/>
      <c r="J3275" s="280"/>
    </row>
    <row r="3276" spans="1:10" ht="14.4" x14ac:dyDescent="0.3">
      <c r="A3276" s="290" t="str">
        <f t="shared" si="135"/>
        <v>12/2008</v>
      </c>
      <c r="B3276" s="279" t="s">
        <v>3399</v>
      </c>
      <c r="C3276" s="294">
        <v>506</v>
      </c>
      <c r="D3276" s="279">
        <f t="shared" si="127"/>
        <v>15</v>
      </c>
      <c r="E3276" s="279">
        <f t="shared" si="128"/>
        <v>12</v>
      </c>
      <c r="F3276" s="281" t="str">
        <f t="shared" si="134"/>
        <v/>
      </c>
      <c r="G3276" s="282"/>
      <c r="H3276" s="280"/>
      <c r="I3276" s="280"/>
      <c r="J3276" s="280"/>
    </row>
    <row r="3277" spans="1:10" ht="14.4" x14ac:dyDescent="0.3">
      <c r="A3277" s="290" t="str">
        <f t="shared" si="135"/>
        <v>12/2008</v>
      </c>
      <c r="B3277" s="279" t="s">
        <v>3400</v>
      </c>
      <c r="C3277" s="294">
        <v>503</v>
      </c>
      <c r="D3277" s="279">
        <f t="shared" si="127"/>
        <v>16</v>
      </c>
      <c r="E3277" s="279">
        <f t="shared" si="128"/>
        <v>12</v>
      </c>
      <c r="F3277" s="281" t="str">
        <f t="shared" ref="F3277:F3340" si="136">IF(D3277=(D3278-1),"",IF(AND(C3277="",C3276="",C3275=""),C3274/10000,(IF(AND(C3277="",C3276=""),C3275/10000,IF(C3277="",C3276/10000,C3277/10000)))))</f>
        <v/>
      </c>
      <c r="G3277" s="282"/>
      <c r="H3277" s="280"/>
      <c r="I3277" s="280"/>
      <c r="J3277" s="280"/>
    </row>
    <row r="3278" spans="1:10" ht="14.4" x14ac:dyDescent="0.3">
      <c r="A3278" s="290" t="str">
        <f t="shared" si="135"/>
        <v>12/2008</v>
      </c>
      <c r="B3278" s="279" t="s">
        <v>3401</v>
      </c>
      <c r="C3278" s="294">
        <v>463</v>
      </c>
      <c r="D3278" s="279">
        <f t="shared" si="127"/>
        <v>17</v>
      </c>
      <c r="E3278" s="279">
        <f t="shared" si="128"/>
        <v>12</v>
      </c>
      <c r="F3278" s="281" t="str">
        <f t="shared" si="136"/>
        <v/>
      </c>
      <c r="G3278" s="282"/>
      <c r="H3278" s="280"/>
      <c r="I3278" s="280"/>
      <c r="J3278" s="280"/>
    </row>
    <row r="3279" spans="1:10" ht="14.4" x14ac:dyDescent="0.3">
      <c r="A3279" s="290" t="str">
        <f t="shared" si="135"/>
        <v>12/2008</v>
      </c>
      <c r="B3279" s="279" t="s">
        <v>3402</v>
      </c>
      <c r="C3279" s="294">
        <v>453</v>
      </c>
      <c r="D3279" s="279">
        <f t="shared" si="127"/>
        <v>18</v>
      </c>
      <c r="E3279" s="279">
        <f t="shared" si="128"/>
        <v>12</v>
      </c>
      <c r="F3279" s="281" t="str">
        <f t="shared" si="136"/>
        <v/>
      </c>
      <c r="G3279" s="282"/>
      <c r="H3279" s="280"/>
      <c r="I3279" s="280"/>
      <c r="J3279" s="280"/>
    </row>
    <row r="3280" spans="1:10" ht="14.4" x14ac:dyDescent="0.3">
      <c r="A3280" s="290" t="str">
        <f t="shared" si="135"/>
        <v>12/2008</v>
      </c>
      <c r="B3280" s="279" t="s">
        <v>3403</v>
      </c>
      <c r="C3280" s="294">
        <v>448</v>
      </c>
      <c r="D3280" s="279">
        <f t="shared" si="127"/>
        <v>19</v>
      </c>
      <c r="E3280" s="279">
        <f t="shared" si="128"/>
        <v>12</v>
      </c>
      <c r="F3280" s="281" t="str">
        <f t="shared" si="136"/>
        <v/>
      </c>
      <c r="G3280" s="282"/>
      <c r="H3280" s="280"/>
      <c r="I3280" s="280"/>
      <c r="J3280" s="280"/>
    </row>
    <row r="3281" spans="1:10" ht="14.4" x14ac:dyDescent="0.3">
      <c r="A3281" s="290" t="str">
        <f t="shared" si="135"/>
        <v>12/2008</v>
      </c>
      <c r="B3281" s="279" t="s">
        <v>3404</v>
      </c>
      <c r="C3281" s="294"/>
      <c r="D3281" s="279">
        <f t="shared" si="127"/>
        <v>20</v>
      </c>
      <c r="E3281" s="279">
        <f t="shared" si="128"/>
        <v>12</v>
      </c>
      <c r="F3281" s="281" t="str">
        <f t="shared" si="136"/>
        <v/>
      </c>
      <c r="G3281" s="282"/>
      <c r="H3281" s="280"/>
      <c r="I3281" s="280"/>
      <c r="J3281" s="280"/>
    </row>
    <row r="3282" spans="1:10" ht="14.4" x14ac:dyDescent="0.3">
      <c r="A3282" s="290" t="str">
        <f t="shared" si="135"/>
        <v>12/2008</v>
      </c>
      <c r="B3282" s="279" t="s">
        <v>3405</v>
      </c>
      <c r="C3282" s="294"/>
      <c r="D3282" s="279">
        <f t="shared" si="127"/>
        <v>21</v>
      </c>
      <c r="E3282" s="279">
        <f t="shared" si="128"/>
        <v>12</v>
      </c>
      <c r="F3282" s="281" t="str">
        <f t="shared" si="136"/>
        <v/>
      </c>
      <c r="G3282" s="282"/>
      <c r="H3282" s="280"/>
      <c r="I3282" s="280"/>
      <c r="J3282" s="280"/>
    </row>
    <row r="3283" spans="1:10" ht="14.4" x14ac:dyDescent="0.3">
      <c r="A3283" s="290" t="str">
        <f t="shared" si="135"/>
        <v>12/2008</v>
      </c>
      <c r="B3283" s="279" t="s">
        <v>3406</v>
      </c>
      <c r="C3283" s="294">
        <v>445</v>
      </c>
      <c r="D3283" s="279">
        <f t="shared" si="127"/>
        <v>22</v>
      </c>
      <c r="E3283" s="279">
        <f t="shared" si="128"/>
        <v>12</v>
      </c>
      <c r="F3283" s="281" t="str">
        <f t="shared" si="136"/>
        <v/>
      </c>
      <c r="G3283" s="282"/>
      <c r="H3283" s="280"/>
      <c r="I3283" s="280"/>
      <c r="J3283" s="280"/>
    </row>
    <row r="3284" spans="1:10" ht="14.4" x14ac:dyDescent="0.3">
      <c r="A3284" s="290" t="str">
        <f t="shared" si="135"/>
        <v>12/2008</v>
      </c>
      <c r="B3284" s="279" t="s">
        <v>3407</v>
      </c>
      <c r="C3284" s="294">
        <v>437</v>
      </c>
      <c r="D3284" s="279">
        <f t="shared" si="127"/>
        <v>23</v>
      </c>
      <c r="E3284" s="279">
        <f t="shared" si="128"/>
        <v>12</v>
      </c>
      <c r="F3284" s="281" t="str">
        <f t="shared" si="136"/>
        <v/>
      </c>
      <c r="G3284" s="282"/>
      <c r="H3284" s="280"/>
      <c r="I3284" s="280"/>
      <c r="J3284" s="280"/>
    </row>
    <row r="3285" spans="1:10" ht="14.4" x14ac:dyDescent="0.3">
      <c r="A3285" s="290" t="str">
        <f t="shared" si="135"/>
        <v>12/2008</v>
      </c>
      <c r="B3285" s="279" t="s">
        <v>3408</v>
      </c>
      <c r="C3285" s="294">
        <v>436</v>
      </c>
      <c r="D3285" s="279">
        <f t="shared" si="127"/>
        <v>24</v>
      </c>
      <c r="E3285" s="279">
        <f t="shared" si="128"/>
        <v>12</v>
      </c>
      <c r="F3285" s="281" t="str">
        <f t="shared" si="136"/>
        <v/>
      </c>
      <c r="G3285" s="282"/>
      <c r="H3285" s="280"/>
      <c r="I3285" s="280"/>
      <c r="J3285" s="280"/>
    </row>
    <row r="3286" spans="1:10" ht="14.4" x14ac:dyDescent="0.3">
      <c r="A3286" s="290" t="str">
        <f t="shared" si="135"/>
        <v>12/2008</v>
      </c>
      <c r="B3286" s="279" t="s">
        <v>3409</v>
      </c>
      <c r="C3286" s="294"/>
      <c r="D3286" s="279">
        <f t="shared" si="127"/>
        <v>25</v>
      </c>
      <c r="E3286" s="279">
        <f t="shared" si="128"/>
        <v>12</v>
      </c>
      <c r="F3286" s="281" t="str">
        <f t="shared" si="136"/>
        <v/>
      </c>
      <c r="G3286" s="282"/>
      <c r="H3286" s="280"/>
      <c r="I3286" s="280"/>
      <c r="J3286" s="280"/>
    </row>
    <row r="3287" spans="1:10" ht="14.4" x14ac:dyDescent="0.3">
      <c r="A3287" s="290" t="str">
        <f t="shared" si="135"/>
        <v>12/2008</v>
      </c>
      <c r="B3287" s="279" t="s">
        <v>3410</v>
      </c>
      <c r="C3287" s="294">
        <v>437</v>
      </c>
      <c r="D3287" s="279">
        <f t="shared" si="127"/>
        <v>26</v>
      </c>
      <c r="E3287" s="279">
        <f t="shared" si="128"/>
        <v>12</v>
      </c>
      <c r="F3287" s="281" t="str">
        <f t="shared" si="136"/>
        <v/>
      </c>
      <c r="G3287" s="282"/>
      <c r="H3287" s="280"/>
      <c r="I3287" s="280"/>
      <c r="J3287" s="280"/>
    </row>
    <row r="3288" spans="1:10" ht="14.4" x14ac:dyDescent="0.3">
      <c r="A3288" s="290" t="str">
        <f t="shared" si="135"/>
        <v>12/2008</v>
      </c>
      <c r="B3288" s="279" t="s">
        <v>3411</v>
      </c>
      <c r="C3288" s="294"/>
      <c r="D3288" s="279">
        <f t="shared" si="127"/>
        <v>27</v>
      </c>
      <c r="E3288" s="279">
        <f t="shared" si="128"/>
        <v>12</v>
      </c>
      <c r="F3288" s="281" t="str">
        <f t="shared" si="136"/>
        <v/>
      </c>
      <c r="G3288" s="282"/>
      <c r="H3288" s="280"/>
      <c r="I3288" s="280"/>
      <c r="J3288" s="280"/>
    </row>
    <row r="3289" spans="1:10" ht="14.4" x14ac:dyDescent="0.3">
      <c r="A3289" s="290" t="str">
        <f t="shared" si="135"/>
        <v>12/2008</v>
      </c>
      <c r="B3289" s="279" t="s">
        <v>3412</v>
      </c>
      <c r="C3289" s="294"/>
      <c r="D3289" s="279">
        <f t="shared" si="127"/>
        <v>28</v>
      </c>
      <c r="E3289" s="279">
        <f t="shared" si="128"/>
        <v>12</v>
      </c>
      <c r="F3289" s="281" t="str">
        <f t="shared" si="136"/>
        <v/>
      </c>
      <c r="G3289" s="282"/>
      <c r="H3289" s="280"/>
      <c r="I3289" s="280"/>
      <c r="J3289" s="280"/>
    </row>
    <row r="3290" spans="1:10" ht="14.4" x14ac:dyDescent="0.3">
      <c r="A3290" s="290" t="str">
        <f t="shared" si="135"/>
        <v>12/2008</v>
      </c>
      <c r="B3290" s="279" t="s">
        <v>3413</v>
      </c>
      <c r="C3290" s="294">
        <v>439</v>
      </c>
      <c r="D3290" s="279">
        <f t="shared" si="127"/>
        <v>29</v>
      </c>
      <c r="E3290" s="279">
        <f t="shared" si="128"/>
        <v>12</v>
      </c>
      <c r="F3290" s="281" t="str">
        <f t="shared" si="136"/>
        <v/>
      </c>
      <c r="G3290" s="282"/>
      <c r="H3290" s="280"/>
      <c r="I3290" s="280"/>
      <c r="J3290" s="280"/>
    </row>
    <row r="3291" spans="1:10" ht="14.4" x14ac:dyDescent="0.3">
      <c r="A3291" s="290" t="str">
        <f t="shared" si="135"/>
        <v>12/2008</v>
      </c>
      <c r="B3291" s="279" t="s">
        <v>3414</v>
      </c>
      <c r="C3291" s="294">
        <v>430</v>
      </c>
      <c r="D3291" s="279">
        <f t="shared" si="127"/>
        <v>30</v>
      </c>
      <c r="E3291" s="279">
        <f t="shared" si="128"/>
        <v>12</v>
      </c>
      <c r="F3291" s="281" t="str">
        <f t="shared" si="136"/>
        <v/>
      </c>
      <c r="G3291" s="282"/>
      <c r="H3291" s="280"/>
      <c r="I3291" s="280"/>
      <c r="J3291" s="280"/>
    </row>
    <row r="3292" spans="1:10" ht="14.4" x14ac:dyDescent="0.3">
      <c r="A3292" s="290" t="str">
        <f t="shared" si="135"/>
        <v>12/2008</v>
      </c>
      <c r="B3292" s="279" t="s">
        <v>3415</v>
      </c>
      <c r="C3292" s="294">
        <v>428</v>
      </c>
      <c r="D3292" s="279">
        <f t="shared" si="127"/>
        <v>31</v>
      </c>
      <c r="E3292" s="279">
        <f t="shared" si="128"/>
        <v>12</v>
      </c>
      <c r="F3292" s="281">
        <f t="shared" si="136"/>
        <v>4.2799999999999998E-2</v>
      </c>
      <c r="G3292" s="282"/>
      <c r="H3292" s="280"/>
      <c r="I3292" s="280"/>
      <c r="J3292" s="280"/>
    </row>
    <row r="3293" spans="1:10" ht="14.4" x14ac:dyDescent="0.3">
      <c r="A3293" s="290" t="str">
        <f t="shared" si="135"/>
        <v>1/2009</v>
      </c>
      <c r="B3293" s="279" t="s">
        <v>3416</v>
      </c>
      <c r="C3293" s="294"/>
      <c r="D3293" s="279">
        <f t="shared" si="127"/>
        <v>1</v>
      </c>
      <c r="E3293" s="279">
        <f t="shared" si="128"/>
        <v>1</v>
      </c>
      <c r="F3293" s="281" t="str">
        <f t="shared" si="136"/>
        <v/>
      </c>
      <c r="G3293" s="282"/>
      <c r="H3293" s="280"/>
      <c r="I3293" s="280"/>
      <c r="J3293" s="280"/>
    </row>
    <row r="3294" spans="1:10" ht="14.4" x14ac:dyDescent="0.3">
      <c r="A3294" s="290" t="str">
        <f t="shared" si="135"/>
        <v>1/2009</v>
      </c>
      <c r="B3294" s="279" t="s">
        <v>3417</v>
      </c>
      <c r="C3294" s="294">
        <v>405</v>
      </c>
      <c r="D3294" s="279">
        <f t="shared" si="127"/>
        <v>2</v>
      </c>
      <c r="E3294" s="279">
        <f t="shared" si="128"/>
        <v>1</v>
      </c>
      <c r="F3294" s="281" t="str">
        <f t="shared" si="136"/>
        <v/>
      </c>
      <c r="G3294" s="282"/>
      <c r="H3294" s="280"/>
      <c r="I3294" s="280"/>
      <c r="J3294" s="280"/>
    </row>
    <row r="3295" spans="1:10" ht="14.4" x14ac:dyDescent="0.3">
      <c r="A3295" s="290" t="str">
        <f t="shared" si="135"/>
        <v>1/2009</v>
      </c>
      <c r="B3295" s="279" t="s">
        <v>3418</v>
      </c>
      <c r="C3295" s="294"/>
      <c r="D3295" s="279">
        <f t="shared" si="127"/>
        <v>3</v>
      </c>
      <c r="E3295" s="279">
        <f t="shared" si="128"/>
        <v>1</v>
      </c>
      <c r="F3295" s="281" t="str">
        <f t="shared" si="136"/>
        <v/>
      </c>
      <c r="G3295" s="282"/>
      <c r="H3295" s="280"/>
      <c r="I3295" s="280"/>
      <c r="J3295" s="280"/>
    </row>
    <row r="3296" spans="1:10" ht="14.4" x14ac:dyDescent="0.3">
      <c r="A3296" s="290" t="str">
        <f t="shared" si="135"/>
        <v>1/2009</v>
      </c>
      <c r="B3296" s="279" t="s">
        <v>3419</v>
      </c>
      <c r="C3296" s="294"/>
      <c r="D3296" s="279">
        <f t="shared" si="127"/>
        <v>4</v>
      </c>
      <c r="E3296" s="279">
        <f t="shared" si="128"/>
        <v>1</v>
      </c>
      <c r="F3296" s="281" t="str">
        <f t="shared" si="136"/>
        <v/>
      </c>
      <c r="G3296" s="282"/>
      <c r="H3296" s="280"/>
      <c r="I3296" s="280"/>
      <c r="J3296" s="280"/>
    </row>
    <row r="3297" spans="1:10" ht="14.4" x14ac:dyDescent="0.3">
      <c r="A3297" s="290" t="str">
        <f t="shared" si="135"/>
        <v>1/2009</v>
      </c>
      <c r="B3297" s="279" t="s">
        <v>3420</v>
      </c>
      <c r="C3297" s="294">
        <v>393</v>
      </c>
      <c r="D3297" s="279">
        <f t="shared" si="127"/>
        <v>5</v>
      </c>
      <c r="E3297" s="279">
        <f t="shared" si="128"/>
        <v>1</v>
      </c>
      <c r="F3297" s="281" t="str">
        <f t="shared" si="136"/>
        <v/>
      </c>
      <c r="G3297" s="282"/>
      <c r="H3297" s="280"/>
      <c r="I3297" s="280"/>
      <c r="J3297" s="280"/>
    </row>
    <row r="3298" spans="1:10" ht="14.4" x14ac:dyDescent="0.3">
      <c r="A3298" s="290" t="str">
        <f t="shared" si="135"/>
        <v>1/2009</v>
      </c>
      <c r="B3298" s="279" t="s">
        <v>3421</v>
      </c>
      <c r="C3298" s="294">
        <v>388</v>
      </c>
      <c r="D3298" s="279">
        <f t="shared" si="127"/>
        <v>6</v>
      </c>
      <c r="E3298" s="279">
        <f t="shared" si="128"/>
        <v>1</v>
      </c>
      <c r="F3298" s="281" t="str">
        <f t="shared" si="136"/>
        <v/>
      </c>
      <c r="G3298" s="282"/>
      <c r="H3298" s="280"/>
      <c r="I3298" s="280"/>
      <c r="J3298" s="280"/>
    </row>
    <row r="3299" spans="1:10" ht="14.4" x14ac:dyDescent="0.3">
      <c r="A3299" s="290" t="str">
        <f t="shared" si="135"/>
        <v>1/2009</v>
      </c>
      <c r="B3299" s="279" t="s">
        <v>3422</v>
      </c>
      <c r="C3299" s="294">
        <v>402</v>
      </c>
      <c r="D3299" s="279">
        <f t="shared" si="127"/>
        <v>7</v>
      </c>
      <c r="E3299" s="279">
        <f t="shared" si="128"/>
        <v>1</v>
      </c>
      <c r="F3299" s="281" t="str">
        <f t="shared" si="136"/>
        <v/>
      </c>
      <c r="G3299" s="282"/>
      <c r="H3299" s="280"/>
      <c r="I3299" s="280"/>
      <c r="J3299" s="280"/>
    </row>
    <row r="3300" spans="1:10" ht="14.4" x14ac:dyDescent="0.3">
      <c r="A3300" s="290" t="str">
        <f t="shared" si="135"/>
        <v>1/2009</v>
      </c>
      <c r="B3300" s="279" t="s">
        <v>3423</v>
      </c>
      <c r="C3300" s="294">
        <v>426</v>
      </c>
      <c r="D3300" s="279">
        <f t="shared" si="127"/>
        <v>8</v>
      </c>
      <c r="E3300" s="279">
        <f t="shared" si="128"/>
        <v>1</v>
      </c>
      <c r="F3300" s="281" t="str">
        <f t="shared" si="136"/>
        <v/>
      </c>
      <c r="G3300" s="282"/>
      <c r="H3300" s="280"/>
      <c r="I3300" s="280"/>
      <c r="J3300" s="280"/>
    </row>
    <row r="3301" spans="1:10" ht="14.4" x14ac:dyDescent="0.3">
      <c r="A3301" s="290" t="str">
        <f t="shared" si="135"/>
        <v>1/2009</v>
      </c>
      <c r="B3301" s="279" t="s">
        <v>3424</v>
      </c>
      <c r="C3301" s="294">
        <v>423</v>
      </c>
      <c r="D3301" s="279">
        <f t="shared" si="127"/>
        <v>9</v>
      </c>
      <c r="E3301" s="279">
        <f t="shared" si="128"/>
        <v>1</v>
      </c>
      <c r="F3301" s="281" t="str">
        <f t="shared" si="136"/>
        <v/>
      </c>
      <c r="G3301" s="282"/>
      <c r="H3301" s="280"/>
      <c r="I3301" s="280"/>
      <c r="J3301" s="280"/>
    </row>
    <row r="3302" spans="1:10" ht="14.4" x14ac:dyDescent="0.3">
      <c r="A3302" s="290" t="str">
        <f t="shared" si="135"/>
        <v>1/2009</v>
      </c>
      <c r="B3302" s="279" t="s">
        <v>3425</v>
      </c>
      <c r="C3302" s="294"/>
      <c r="D3302" s="279">
        <f t="shared" si="127"/>
        <v>10</v>
      </c>
      <c r="E3302" s="279">
        <f t="shared" si="128"/>
        <v>1</v>
      </c>
      <c r="F3302" s="281" t="str">
        <f t="shared" si="136"/>
        <v/>
      </c>
      <c r="G3302" s="282"/>
      <c r="H3302" s="280"/>
      <c r="I3302" s="280"/>
      <c r="J3302" s="280"/>
    </row>
    <row r="3303" spans="1:10" ht="14.4" x14ac:dyDescent="0.3">
      <c r="A3303" s="290" t="str">
        <f t="shared" si="135"/>
        <v>1/2009</v>
      </c>
      <c r="B3303" s="279" t="s">
        <v>3426</v>
      </c>
      <c r="C3303" s="294"/>
      <c r="D3303" s="279">
        <f t="shared" si="127"/>
        <v>11</v>
      </c>
      <c r="E3303" s="279">
        <f t="shared" si="128"/>
        <v>1</v>
      </c>
      <c r="F3303" s="281" t="str">
        <f t="shared" si="136"/>
        <v/>
      </c>
      <c r="G3303" s="282"/>
      <c r="H3303" s="280"/>
      <c r="I3303" s="280"/>
      <c r="J3303" s="280"/>
    </row>
    <row r="3304" spans="1:10" ht="14.4" x14ac:dyDescent="0.3">
      <c r="A3304" s="290" t="str">
        <f t="shared" si="135"/>
        <v>1/2009</v>
      </c>
      <c r="B3304" s="279" t="s">
        <v>3427</v>
      </c>
      <c r="C3304" s="294">
        <v>445</v>
      </c>
      <c r="D3304" s="279">
        <f t="shared" si="127"/>
        <v>12</v>
      </c>
      <c r="E3304" s="279">
        <f t="shared" si="128"/>
        <v>1</v>
      </c>
      <c r="F3304" s="281" t="str">
        <f t="shared" si="136"/>
        <v/>
      </c>
      <c r="G3304" s="282"/>
      <c r="H3304" s="280"/>
      <c r="I3304" s="280"/>
      <c r="J3304" s="280"/>
    </row>
    <row r="3305" spans="1:10" ht="14.4" x14ac:dyDescent="0.3">
      <c r="A3305" s="290" t="str">
        <f t="shared" si="135"/>
        <v>1/2009</v>
      </c>
      <c r="B3305" s="279" t="s">
        <v>3428</v>
      </c>
      <c r="C3305" s="294">
        <v>446</v>
      </c>
      <c r="D3305" s="279">
        <f t="shared" si="127"/>
        <v>13</v>
      </c>
      <c r="E3305" s="279">
        <f t="shared" si="128"/>
        <v>1</v>
      </c>
      <c r="F3305" s="281" t="str">
        <f t="shared" si="136"/>
        <v/>
      </c>
      <c r="G3305" s="282"/>
      <c r="H3305" s="280"/>
      <c r="I3305" s="280"/>
      <c r="J3305" s="280"/>
    </row>
    <row r="3306" spans="1:10" ht="14.4" x14ac:dyDescent="0.3">
      <c r="A3306" s="290" t="str">
        <f t="shared" si="135"/>
        <v>1/2009</v>
      </c>
      <c r="B3306" s="279" t="s">
        <v>3429</v>
      </c>
      <c r="C3306" s="294">
        <v>459</v>
      </c>
      <c r="D3306" s="279">
        <f t="shared" si="127"/>
        <v>14</v>
      </c>
      <c r="E3306" s="279">
        <f t="shared" si="128"/>
        <v>1</v>
      </c>
      <c r="F3306" s="281" t="str">
        <f t="shared" si="136"/>
        <v/>
      </c>
      <c r="G3306" s="282"/>
      <c r="H3306" s="280"/>
      <c r="I3306" s="280"/>
      <c r="J3306" s="280"/>
    </row>
    <row r="3307" spans="1:10" ht="14.4" x14ac:dyDescent="0.3">
      <c r="A3307" s="290" t="str">
        <f t="shared" si="135"/>
        <v>1/2009</v>
      </c>
      <c r="B3307" s="279" t="s">
        <v>3430</v>
      </c>
      <c r="C3307" s="294">
        <v>465</v>
      </c>
      <c r="D3307" s="279">
        <f t="shared" si="127"/>
        <v>15</v>
      </c>
      <c r="E3307" s="279">
        <f t="shared" si="128"/>
        <v>1</v>
      </c>
      <c r="F3307" s="281" t="str">
        <f t="shared" si="136"/>
        <v/>
      </c>
      <c r="G3307" s="282"/>
      <c r="H3307" s="280"/>
      <c r="I3307" s="280"/>
      <c r="J3307" s="280"/>
    </row>
    <row r="3308" spans="1:10" ht="14.4" x14ac:dyDescent="0.3">
      <c r="A3308" s="290" t="str">
        <f t="shared" si="135"/>
        <v>1/2009</v>
      </c>
      <c r="B3308" s="279" t="s">
        <v>3431</v>
      </c>
      <c r="C3308" s="294">
        <v>450</v>
      </c>
      <c r="D3308" s="279">
        <f t="shared" si="127"/>
        <v>16</v>
      </c>
      <c r="E3308" s="279">
        <f t="shared" si="128"/>
        <v>1</v>
      </c>
      <c r="F3308" s="281" t="str">
        <f t="shared" si="136"/>
        <v/>
      </c>
      <c r="G3308" s="282"/>
      <c r="H3308" s="280"/>
      <c r="I3308" s="280"/>
      <c r="J3308" s="280"/>
    </row>
    <row r="3309" spans="1:10" ht="14.4" x14ac:dyDescent="0.3">
      <c r="A3309" s="290" t="str">
        <f t="shared" si="135"/>
        <v>1/2009</v>
      </c>
      <c r="B3309" s="279" t="s">
        <v>3432</v>
      </c>
      <c r="C3309" s="294"/>
      <c r="D3309" s="279">
        <f t="shared" si="127"/>
        <v>17</v>
      </c>
      <c r="E3309" s="279">
        <f t="shared" si="128"/>
        <v>1</v>
      </c>
      <c r="F3309" s="281" t="str">
        <f t="shared" si="136"/>
        <v/>
      </c>
      <c r="G3309" s="282"/>
      <c r="H3309" s="280"/>
      <c r="I3309" s="280"/>
      <c r="J3309" s="280"/>
    </row>
    <row r="3310" spans="1:10" ht="14.4" x14ac:dyDescent="0.3">
      <c r="A3310" s="290" t="str">
        <f t="shared" si="135"/>
        <v>1/2009</v>
      </c>
      <c r="B3310" s="279" t="s">
        <v>3433</v>
      </c>
      <c r="C3310" s="294"/>
      <c r="D3310" s="279">
        <f t="shared" si="127"/>
        <v>18</v>
      </c>
      <c r="E3310" s="279">
        <f t="shared" si="128"/>
        <v>1</v>
      </c>
      <c r="F3310" s="281" t="str">
        <f t="shared" si="136"/>
        <v/>
      </c>
      <c r="G3310" s="282"/>
      <c r="H3310" s="280"/>
      <c r="I3310" s="280"/>
      <c r="J3310" s="280"/>
    </row>
    <row r="3311" spans="1:10" ht="14.4" x14ac:dyDescent="0.3">
      <c r="A3311" s="290" t="str">
        <f t="shared" si="135"/>
        <v>1/2009</v>
      </c>
      <c r="B3311" s="279" t="s">
        <v>3434</v>
      </c>
      <c r="C3311" s="294"/>
      <c r="D3311" s="279">
        <f t="shared" si="127"/>
        <v>19</v>
      </c>
      <c r="E3311" s="279">
        <f t="shared" si="128"/>
        <v>1</v>
      </c>
      <c r="F3311" s="281" t="str">
        <f t="shared" si="136"/>
        <v/>
      </c>
      <c r="G3311" s="282"/>
      <c r="H3311" s="280"/>
      <c r="I3311" s="280"/>
      <c r="J3311" s="280"/>
    </row>
    <row r="3312" spans="1:10" ht="14.4" x14ac:dyDescent="0.3">
      <c r="A3312" s="290" t="str">
        <f t="shared" si="135"/>
        <v>1/2009</v>
      </c>
      <c r="B3312" s="279" t="s">
        <v>3435</v>
      </c>
      <c r="C3312" s="294">
        <v>460</v>
      </c>
      <c r="D3312" s="279">
        <f t="shared" si="127"/>
        <v>20</v>
      </c>
      <c r="E3312" s="279">
        <f t="shared" si="128"/>
        <v>1</v>
      </c>
      <c r="F3312" s="281" t="str">
        <f t="shared" si="136"/>
        <v/>
      </c>
      <c r="G3312" s="282"/>
      <c r="H3312" s="280"/>
      <c r="I3312" s="280"/>
      <c r="J3312" s="280"/>
    </row>
    <row r="3313" spans="1:10" ht="14.4" x14ac:dyDescent="0.3">
      <c r="A3313" s="290" t="str">
        <f t="shared" si="135"/>
        <v>1/2009</v>
      </c>
      <c r="B3313" s="279" t="s">
        <v>3436</v>
      </c>
      <c r="C3313" s="294">
        <v>448</v>
      </c>
      <c r="D3313" s="279">
        <f t="shared" si="127"/>
        <v>21</v>
      </c>
      <c r="E3313" s="279">
        <f t="shared" si="128"/>
        <v>1</v>
      </c>
      <c r="F3313" s="281" t="str">
        <f t="shared" si="136"/>
        <v/>
      </c>
      <c r="G3313" s="282"/>
      <c r="H3313" s="280"/>
      <c r="I3313" s="280"/>
      <c r="J3313" s="280"/>
    </row>
    <row r="3314" spans="1:10" ht="14.4" x14ac:dyDescent="0.3">
      <c r="A3314" s="290" t="str">
        <f t="shared" si="135"/>
        <v>1/2009</v>
      </c>
      <c r="B3314" s="279" t="s">
        <v>3437</v>
      </c>
      <c r="C3314" s="294">
        <v>438</v>
      </c>
      <c r="D3314" s="279">
        <f t="shared" si="127"/>
        <v>22</v>
      </c>
      <c r="E3314" s="279">
        <f t="shared" si="128"/>
        <v>1</v>
      </c>
      <c r="F3314" s="281" t="str">
        <f t="shared" si="136"/>
        <v/>
      </c>
      <c r="G3314" s="282"/>
      <c r="H3314" s="280"/>
      <c r="I3314" s="280"/>
      <c r="J3314" s="280"/>
    </row>
    <row r="3315" spans="1:10" ht="14.4" x14ac:dyDescent="0.3">
      <c r="A3315" s="290" t="str">
        <f t="shared" si="135"/>
        <v>1/2009</v>
      </c>
      <c r="B3315" s="279" t="s">
        <v>3438</v>
      </c>
      <c r="C3315" s="294">
        <v>432</v>
      </c>
      <c r="D3315" s="279">
        <f t="shared" si="127"/>
        <v>23</v>
      </c>
      <c r="E3315" s="279">
        <f t="shared" si="128"/>
        <v>1</v>
      </c>
      <c r="F3315" s="281" t="str">
        <f t="shared" si="136"/>
        <v/>
      </c>
      <c r="G3315" s="282"/>
      <c r="H3315" s="280"/>
      <c r="I3315" s="280"/>
      <c r="J3315" s="280"/>
    </row>
    <row r="3316" spans="1:10" ht="14.4" x14ac:dyDescent="0.3">
      <c r="A3316" s="290" t="str">
        <f t="shared" si="135"/>
        <v>1/2009</v>
      </c>
      <c r="B3316" s="279" t="s">
        <v>3439</v>
      </c>
      <c r="C3316" s="294"/>
      <c r="D3316" s="279">
        <f t="shared" si="127"/>
        <v>24</v>
      </c>
      <c r="E3316" s="279">
        <f t="shared" si="128"/>
        <v>1</v>
      </c>
      <c r="F3316" s="281" t="str">
        <f t="shared" si="136"/>
        <v/>
      </c>
      <c r="G3316" s="282"/>
      <c r="H3316" s="280"/>
      <c r="I3316" s="280"/>
      <c r="J3316" s="280"/>
    </row>
    <row r="3317" spans="1:10" ht="14.4" x14ac:dyDescent="0.3">
      <c r="A3317" s="290" t="str">
        <f t="shared" si="135"/>
        <v>1/2009</v>
      </c>
      <c r="B3317" s="279" t="s">
        <v>3440</v>
      </c>
      <c r="C3317" s="294"/>
      <c r="D3317" s="279">
        <f t="shared" si="127"/>
        <v>25</v>
      </c>
      <c r="E3317" s="279">
        <f t="shared" si="128"/>
        <v>1</v>
      </c>
      <c r="F3317" s="281" t="str">
        <f t="shared" si="136"/>
        <v/>
      </c>
      <c r="G3317" s="282"/>
      <c r="H3317" s="280"/>
      <c r="I3317" s="280"/>
      <c r="J3317" s="280"/>
    </row>
    <row r="3318" spans="1:10" ht="14.4" x14ac:dyDescent="0.3">
      <c r="A3318" s="290" t="str">
        <f t="shared" si="135"/>
        <v>1/2009</v>
      </c>
      <c r="B3318" s="279" t="s">
        <v>3441</v>
      </c>
      <c r="C3318" s="294">
        <v>423</v>
      </c>
      <c r="D3318" s="279">
        <f t="shared" si="127"/>
        <v>26</v>
      </c>
      <c r="E3318" s="279">
        <f t="shared" si="128"/>
        <v>1</v>
      </c>
      <c r="F3318" s="281" t="str">
        <f t="shared" si="136"/>
        <v/>
      </c>
      <c r="G3318" s="282"/>
      <c r="H3318" s="280"/>
      <c r="I3318" s="280"/>
      <c r="J3318" s="280"/>
    </row>
    <row r="3319" spans="1:10" ht="14.4" x14ac:dyDescent="0.3">
      <c r="A3319" s="290" t="str">
        <f t="shared" si="135"/>
        <v>1/2009</v>
      </c>
      <c r="B3319" s="279" t="s">
        <v>3442</v>
      </c>
      <c r="C3319" s="294">
        <v>429</v>
      </c>
      <c r="D3319" s="279">
        <f t="shared" si="127"/>
        <v>27</v>
      </c>
      <c r="E3319" s="279">
        <f t="shared" si="128"/>
        <v>1</v>
      </c>
      <c r="F3319" s="281" t="str">
        <f t="shared" si="136"/>
        <v/>
      </c>
      <c r="G3319" s="282"/>
      <c r="H3319" s="280"/>
      <c r="I3319" s="280"/>
      <c r="J3319" s="280"/>
    </row>
    <row r="3320" spans="1:10" ht="14.4" x14ac:dyDescent="0.3">
      <c r="A3320" s="290" t="str">
        <f t="shared" si="135"/>
        <v>1/2009</v>
      </c>
      <c r="B3320" s="279" t="s">
        <v>3443</v>
      </c>
      <c r="C3320" s="294">
        <v>413</v>
      </c>
      <c r="D3320" s="279">
        <f t="shared" ref="D3320:D3574" si="137">DAY(B3320)</f>
        <v>28</v>
      </c>
      <c r="E3320" s="279">
        <f t="shared" ref="E3320:E3574" si="138">MONTH(B3320)</f>
        <v>1</v>
      </c>
      <c r="F3320" s="281" t="str">
        <f t="shared" si="136"/>
        <v/>
      </c>
      <c r="G3320" s="282"/>
      <c r="H3320" s="280"/>
      <c r="I3320" s="280"/>
      <c r="J3320" s="280"/>
    </row>
    <row r="3321" spans="1:10" ht="14.4" x14ac:dyDescent="0.3">
      <c r="A3321" s="290" t="str">
        <f t="shared" si="135"/>
        <v>1/2009</v>
      </c>
      <c r="B3321" s="279" t="s">
        <v>3444</v>
      </c>
      <c r="C3321" s="294">
        <v>412</v>
      </c>
      <c r="D3321" s="279">
        <f t="shared" si="137"/>
        <v>29</v>
      </c>
      <c r="E3321" s="279">
        <f t="shared" si="138"/>
        <v>1</v>
      </c>
      <c r="F3321" s="281" t="str">
        <f t="shared" si="136"/>
        <v/>
      </c>
      <c r="G3321" s="282"/>
      <c r="H3321" s="280"/>
      <c r="I3321" s="280"/>
      <c r="J3321" s="280"/>
    </row>
    <row r="3322" spans="1:10" ht="14.4" x14ac:dyDescent="0.3">
      <c r="A3322" s="290" t="str">
        <f t="shared" si="135"/>
        <v>1/2009</v>
      </c>
      <c r="B3322" s="279" t="s">
        <v>3445</v>
      </c>
      <c r="C3322" s="294">
        <v>409</v>
      </c>
      <c r="D3322" s="279">
        <f t="shared" si="137"/>
        <v>30</v>
      </c>
      <c r="E3322" s="279">
        <f t="shared" si="138"/>
        <v>1</v>
      </c>
      <c r="F3322" s="281" t="str">
        <f t="shared" si="136"/>
        <v/>
      </c>
      <c r="G3322" s="282"/>
      <c r="H3322" s="280"/>
      <c r="I3322" s="280"/>
      <c r="J3322" s="280"/>
    </row>
    <row r="3323" spans="1:10" ht="14.4" x14ac:dyDescent="0.3">
      <c r="A3323" s="290" t="str">
        <f t="shared" si="135"/>
        <v>1/2009</v>
      </c>
      <c r="B3323" s="279" t="s">
        <v>3446</v>
      </c>
      <c r="C3323" s="294"/>
      <c r="D3323" s="279">
        <f t="shared" si="137"/>
        <v>31</v>
      </c>
      <c r="E3323" s="279">
        <f t="shared" si="138"/>
        <v>1</v>
      </c>
      <c r="F3323" s="281">
        <f t="shared" si="136"/>
        <v>4.0899999999999999E-2</v>
      </c>
      <c r="G3323" s="282"/>
      <c r="H3323" s="280"/>
      <c r="I3323" s="280"/>
      <c r="J3323" s="280"/>
    </row>
    <row r="3324" spans="1:10" ht="14.4" x14ac:dyDescent="0.3">
      <c r="A3324" s="290" t="str">
        <f t="shared" si="135"/>
        <v>2/2009</v>
      </c>
      <c r="B3324" s="279" t="s">
        <v>3447</v>
      </c>
      <c r="C3324" s="294"/>
      <c r="D3324" s="279">
        <f t="shared" si="137"/>
        <v>1</v>
      </c>
      <c r="E3324" s="279">
        <f t="shared" si="138"/>
        <v>2</v>
      </c>
      <c r="F3324" s="281" t="str">
        <f t="shared" si="136"/>
        <v/>
      </c>
      <c r="G3324" s="282"/>
      <c r="H3324" s="280"/>
      <c r="I3324" s="280"/>
      <c r="J3324" s="280"/>
    </row>
    <row r="3325" spans="1:10" ht="14.4" x14ac:dyDescent="0.3">
      <c r="A3325" s="290" t="str">
        <f t="shared" si="135"/>
        <v>2/2009</v>
      </c>
      <c r="B3325" s="279" t="s">
        <v>3448</v>
      </c>
      <c r="C3325" s="294">
        <v>426</v>
      </c>
      <c r="D3325" s="279">
        <f t="shared" si="137"/>
        <v>2</v>
      </c>
      <c r="E3325" s="279">
        <f t="shared" si="138"/>
        <v>2</v>
      </c>
      <c r="F3325" s="281" t="str">
        <f t="shared" si="136"/>
        <v/>
      </c>
      <c r="G3325" s="282"/>
      <c r="H3325" s="280"/>
      <c r="I3325" s="280"/>
      <c r="J3325" s="280"/>
    </row>
    <row r="3326" spans="1:10" ht="14.4" x14ac:dyDescent="0.3">
      <c r="A3326" s="290" t="str">
        <f t="shared" si="135"/>
        <v>2/2009</v>
      </c>
      <c r="B3326" s="279" t="s">
        <v>3449</v>
      </c>
      <c r="C3326" s="294">
        <v>413</v>
      </c>
      <c r="D3326" s="279">
        <f t="shared" si="137"/>
        <v>3</v>
      </c>
      <c r="E3326" s="279">
        <f t="shared" si="138"/>
        <v>2</v>
      </c>
      <c r="F3326" s="281" t="str">
        <f t="shared" si="136"/>
        <v/>
      </c>
      <c r="G3326" s="282"/>
      <c r="H3326" s="280"/>
      <c r="I3326" s="280"/>
      <c r="J3326" s="280"/>
    </row>
    <row r="3327" spans="1:10" ht="14.4" x14ac:dyDescent="0.3">
      <c r="A3327" s="290" t="str">
        <f t="shared" si="135"/>
        <v>2/2009</v>
      </c>
      <c r="B3327" s="279" t="s">
        <v>3450</v>
      </c>
      <c r="C3327" s="294">
        <v>418</v>
      </c>
      <c r="D3327" s="279">
        <f t="shared" si="137"/>
        <v>4</v>
      </c>
      <c r="E3327" s="279">
        <f t="shared" si="138"/>
        <v>2</v>
      </c>
      <c r="F3327" s="281" t="str">
        <f t="shared" si="136"/>
        <v/>
      </c>
      <c r="G3327" s="282"/>
      <c r="H3327" s="280"/>
      <c r="I3327" s="280"/>
      <c r="J3327" s="280"/>
    </row>
    <row r="3328" spans="1:10" ht="14.4" x14ac:dyDescent="0.3">
      <c r="A3328" s="290" t="str">
        <f t="shared" si="135"/>
        <v>2/2009</v>
      </c>
      <c r="B3328" s="279" t="s">
        <v>3451</v>
      </c>
      <c r="C3328" s="294">
        <v>429</v>
      </c>
      <c r="D3328" s="279">
        <f t="shared" si="137"/>
        <v>5</v>
      </c>
      <c r="E3328" s="279">
        <f t="shared" si="138"/>
        <v>2</v>
      </c>
      <c r="F3328" s="281" t="str">
        <f t="shared" si="136"/>
        <v/>
      </c>
      <c r="G3328" s="282"/>
      <c r="H3328" s="280"/>
      <c r="I3328" s="280"/>
      <c r="J3328" s="280"/>
    </row>
    <row r="3329" spans="1:10" ht="14.4" x14ac:dyDescent="0.3">
      <c r="A3329" s="290" t="str">
        <f t="shared" si="135"/>
        <v>2/2009</v>
      </c>
      <c r="B3329" s="279" t="s">
        <v>3452</v>
      </c>
      <c r="C3329" s="294">
        <v>413</v>
      </c>
      <c r="D3329" s="279">
        <f t="shared" si="137"/>
        <v>6</v>
      </c>
      <c r="E3329" s="279">
        <f t="shared" si="138"/>
        <v>2</v>
      </c>
      <c r="F3329" s="281" t="str">
        <f t="shared" si="136"/>
        <v/>
      </c>
      <c r="G3329" s="282"/>
      <c r="H3329" s="280"/>
      <c r="I3329" s="280"/>
      <c r="J3329" s="280"/>
    </row>
    <row r="3330" spans="1:10" ht="14.4" x14ac:dyDescent="0.3">
      <c r="A3330" s="290" t="str">
        <f t="shared" si="135"/>
        <v>2/2009</v>
      </c>
      <c r="B3330" s="279" t="s">
        <v>3453</v>
      </c>
      <c r="C3330" s="294"/>
      <c r="D3330" s="279">
        <f t="shared" si="137"/>
        <v>7</v>
      </c>
      <c r="E3330" s="279">
        <f t="shared" si="138"/>
        <v>2</v>
      </c>
      <c r="F3330" s="281" t="str">
        <f t="shared" si="136"/>
        <v/>
      </c>
      <c r="G3330" s="282"/>
      <c r="H3330" s="280"/>
      <c r="I3330" s="280"/>
      <c r="J3330" s="280"/>
    </row>
    <row r="3331" spans="1:10" ht="14.4" x14ac:dyDescent="0.3">
      <c r="A3331" s="290" t="str">
        <f t="shared" si="135"/>
        <v>2/2009</v>
      </c>
      <c r="B3331" s="279" t="s">
        <v>3454</v>
      </c>
      <c r="C3331" s="294"/>
      <c r="D3331" s="279">
        <f t="shared" si="137"/>
        <v>8</v>
      </c>
      <c r="E3331" s="279">
        <f t="shared" si="138"/>
        <v>2</v>
      </c>
      <c r="F3331" s="281" t="str">
        <f t="shared" si="136"/>
        <v/>
      </c>
      <c r="G3331" s="282"/>
      <c r="H3331" s="280"/>
      <c r="I3331" s="280"/>
      <c r="J3331" s="280"/>
    </row>
    <row r="3332" spans="1:10" ht="14.4" x14ac:dyDescent="0.3">
      <c r="A3332" s="290" t="str">
        <f t="shared" si="135"/>
        <v>2/2009</v>
      </c>
      <c r="B3332" s="279" t="s">
        <v>3455</v>
      </c>
      <c r="C3332" s="294">
        <v>408</v>
      </c>
      <c r="D3332" s="279">
        <f t="shared" si="137"/>
        <v>9</v>
      </c>
      <c r="E3332" s="279">
        <f t="shared" si="138"/>
        <v>2</v>
      </c>
      <c r="F3332" s="281" t="str">
        <f t="shared" si="136"/>
        <v/>
      </c>
      <c r="G3332" s="282"/>
      <c r="H3332" s="280"/>
      <c r="I3332" s="280"/>
      <c r="J3332" s="280"/>
    </row>
    <row r="3333" spans="1:10" ht="14.4" x14ac:dyDescent="0.3">
      <c r="A3333" s="290" t="str">
        <f t="shared" si="135"/>
        <v>2/2009</v>
      </c>
      <c r="B3333" s="279" t="s">
        <v>3456</v>
      </c>
      <c r="C3333" s="294">
        <v>426</v>
      </c>
      <c r="D3333" s="279">
        <f t="shared" si="137"/>
        <v>10</v>
      </c>
      <c r="E3333" s="279">
        <f t="shared" si="138"/>
        <v>2</v>
      </c>
      <c r="F3333" s="281" t="str">
        <f t="shared" si="136"/>
        <v/>
      </c>
      <c r="G3333" s="282"/>
      <c r="H3333" s="280"/>
      <c r="I3333" s="280"/>
      <c r="J3333" s="280"/>
    </row>
    <row r="3334" spans="1:10" ht="14.4" x14ac:dyDescent="0.3">
      <c r="A3334" s="290" t="str">
        <f t="shared" ref="A3334:A3397" si="139">CONCATENATE(MONTH(B3334),"/",YEAR(B3334))</f>
        <v>2/2009</v>
      </c>
      <c r="B3334" s="279" t="s">
        <v>3457</v>
      </c>
      <c r="C3334" s="294">
        <v>439</v>
      </c>
      <c r="D3334" s="279">
        <f t="shared" si="137"/>
        <v>11</v>
      </c>
      <c r="E3334" s="279">
        <f t="shared" si="138"/>
        <v>2</v>
      </c>
      <c r="F3334" s="281" t="str">
        <f t="shared" si="136"/>
        <v/>
      </c>
      <c r="G3334" s="282"/>
      <c r="H3334" s="280"/>
      <c r="I3334" s="280"/>
      <c r="J3334" s="280"/>
    </row>
    <row r="3335" spans="1:10" ht="14.4" x14ac:dyDescent="0.3">
      <c r="A3335" s="290" t="str">
        <f t="shared" si="139"/>
        <v>2/2009</v>
      </c>
      <c r="B3335" s="279" t="s">
        <v>3458</v>
      </c>
      <c r="C3335" s="294">
        <v>451</v>
      </c>
      <c r="D3335" s="279">
        <f t="shared" si="137"/>
        <v>12</v>
      </c>
      <c r="E3335" s="279">
        <f t="shared" si="138"/>
        <v>2</v>
      </c>
      <c r="F3335" s="281" t="str">
        <f t="shared" si="136"/>
        <v/>
      </c>
      <c r="G3335" s="282"/>
      <c r="H3335" s="280"/>
      <c r="I3335" s="280"/>
      <c r="J3335" s="280"/>
    </row>
    <row r="3336" spans="1:10" ht="14.4" x14ac:dyDescent="0.3">
      <c r="A3336" s="290" t="str">
        <f t="shared" si="139"/>
        <v>2/2009</v>
      </c>
      <c r="B3336" s="279" t="s">
        <v>3459</v>
      </c>
      <c r="C3336" s="294">
        <v>426</v>
      </c>
      <c r="D3336" s="279">
        <f t="shared" si="137"/>
        <v>13</v>
      </c>
      <c r="E3336" s="279">
        <f t="shared" si="138"/>
        <v>2</v>
      </c>
      <c r="F3336" s="281" t="str">
        <f t="shared" si="136"/>
        <v/>
      </c>
      <c r="G3336" s="282"/>
      <c r="H3336" s="280"/>
      <c r="I3336" s="280"/>
      <c r="J3336" s="280"/>
    </row>
    <row r="3337" spans="1:10" ht="14.4" x14ac:dyDescent="0.3">
      <c r="A3337" s="290" t="str">
        <f t="shared" si="139"/>
        <v>2/2009</v>
      </c>
      <c r="B3337" s="279" t="s">
        <v>3460</v>
      </c>
      <c r="C3337" s="294"/>
      <c r="D3337" s="279">
        <f t="shared" si="137"/>
        <v>14</v>
      </c>
      <c r="E3337" s="279">
        <f t="shared" si="138"/>
        <v>2</v>
      </c>
      <c r="F3337" s="281" t="str">
        <f t="shared" si="136"/>
        <v/>
      </c>
      <c r="G3337" s="282"/>
      <c r="H3337" s="280"/>
      <c r="I3337" s="280"/>
      <c r="J3337" s="280"/>
    </row>
    <row r="3338" spans="1:10" ht="14.4" x14ac:dyDescent="0.3">
      <c r="A3338" s="290" t="str">
        <f t="shared" si="139"/>
        <v>2/2009</v>
      </c>
      <c r="B3338" s="279" t="s">
        <v>3461</v>
      </c>
      <c r="C3338" s="294"/>
      <c r="D3338" s="279">
        <f t="shared" si="137"/>
        <v>15</v>
      </c>
      <c r="E3338" s="279">
        <f t="shared" si="138"/>
        <v>2</v>
      </c>
      <c r="F3338" s="281" t="str">
        <f t="shared" si="136"/>
        <v/>
      </c>
      <c r="G3338" s="282"/>
      <c r="H3338" s="280"/>
      <c r="I3338" s="280"/>
      <c r="J3338" s="280"/>
    </row>
    <row r="3339" spans="1:10" ht="14.4" x14ac:dyDescent="0.3">
      <c r="A3339" s="290" t="str">
        <f t="shared" si="139"/>
        <v>2/2009</v>
      </c>
      <c r="B3339" s="279" t="s">
        <v>3462</v>
      </c>
      <c r="C3339" s="294"/>
      <c r="D3339" s="279">
        <f t="shared" si="137"/>
        <v>16</v>
      </c>
      <c r="E3339" s="279">
        <f t="shared" si="138"/>
        <v>2</v>
      </c>
      <c r="F3339" s="281" t="str">
        <f t="shared" si="136"/>
        <v/>
      </c>
      <c r="G3339" s="282"/>
      <c r="H3339" s="280"/>
      <c r="I3339" s="280"/>
      <c r="J3339" s="280"/>
    </row>
    <row r="3340" spans="1:10" ht="14.4" x14ac:dyDescent="0.3">
      <c r="A3340" s="290" t="str">
        <f t="shared" si="139"/>
        <v>2/2009</v>
      </c>
      <c r="B3340" s="279" t="s">
        <v>3463</v>
      </c>
      <c r="C3340" s="294">
        <v>451</v>
      </c>
      <c r="D3340" s="279">
        <f t="shared" si="137"/>
        <v>17</v>
      </c>
      <c r="E3340" s="279">
        <f t="shared" si="138"/>
        <v>2</v>
      </c>
      <c r="F3340" s="281" t="str">
        <f t="shared" si="136"/>
        <v/>
      </c>
      <c r="G3340" s="282"/>
      <c r="H3340" s="280"/>
      <c r="I3340" s="280"/>
      <c r="J3340" s="280"/>
    </row>
    <row r="3341" spans="1:10" ht="14.4" x14ac:dyDescent="0.3">
      <c r="A3341" s="290" t="str">
        <f t="shared" si="139"/>
        <v>2/2009</v>
      </c>
      <c r="B3341" s="279" t="s">
        <v>3464</v>
      </c>
      <c r="C3341" s="294">
        <v>441</v>
      </c>
      <c r="D3341" s="279">
        <f t="shared" si="137"/>
        <v>18</v>
      </c>
      <c r="E3341" s="279">
        <f t="shared" si="138"/>
        <v>2</v>
      </c>
      <c r="F3341" s="281" t="str">
        <f t="shared" ref="F3341:F3404" si="140">IF(D3341=(D3342-1),"",IF(AND(C3341="",C3340="",C3339=""),C3338/10000,(IF(AND(C3341="",C3340=""),C3339/10000,IF(C3341="",C3340/10000,C3341/10000)))))</f>
        <v/>
      </c>
      <c r="G3341" s="282"/>
      <c r="H3341" s="280"/>
      <c r="I3341" s="280"/>
      <c r="J3341" s="280"/>
    </row>
    <row r="3342" spans="1:10" ht="14.4" x14ac:dyDescent="0.3">
      <c r="A3342" s="290" t="str">
        <f t="shared" si="139"/>
        <v>2/2009</v>
      </c>
      <c r="B3342" s="279" t="s">
        <v>3465</v>
      </c>
      <c r="C3342" s="294">
        <v>417</v>
      </c>
      <c r="D3342" s="279">
        <f t="shared" si="137"/>
        <v>19</v>
      </c>
      <c r="E3342" s="279">
        <f t="shared" si="138"/>
        <v>2</v>
      </c>
      <c r="F3342" s="281" t="str">
        <f t="shared" si="140"/>
        <v/>
      </c>
      <c r="G3342" s="282"/>
      <c r="H3342" s="280"/>
      <c r="I3342" s="280"/>
      <c r="J3342" s="280"/>
    </row>
    <row r="3343" spans="1:10" ht="14.4" x14ac:dyDescent="0.3">
      <c r="A3343" s="290" t="str">
        <f t="shared" si="139"/>
        <v>2/2009</v>
      </c>
      <c r="B3343" s="279" t="s">
        <v>3466</v>
      </c>
      <c r="C3343" s="294">
        <v>426</v>
      </c>
      <c r="D3343" s="279">
        <f t="shared" si="137"/>
        <v>20</v>
      </c>
      <c r="E3343" s="279">
        <f t="shared" si="138"/>
        <v>2</v>
      </c>
      <c r="F3343" s="281" t="str">
        <f t="shared" si="140"/>
        <v/>
      </c>
      <c r="G3343" s="282"/>
      <c r="H3343" s="280"/>
      <c r="I3343" s="280"/>
      <c r="J3343" s="280"/>
    </row>
    <row r="3344" spans="1:10" ht="14.4" x14ac:dyDescent="0.3">
      <c r="A3344" s="290" t="str">
        <f t="shared" si="139"/>
        <v>2/2009</v>
      </c>
      <c r="B3344" s="279" t="s">
        <v>3467</v>
      </c>
      <c r="C3344" s="294"/>
      <c r="D3344" s="279">
        <f t="shared" si="137"/>
        <v>21</v>
      </c>
      <c r="E3344" s="279">
        <f t="shared" si="138"/>
        <v>2</v>
      </c>
      <c r="F3344" s="281" t="str">
        <f t="shared" si="140"/>
        <v/>
      </c>
      <c r="G3344" s="282"/>
      <c r="H3344" s="280"/>
      <c r="I3344" s="280"/>
      <c r="J3344" s="280"/>
    </row>
    <row r="3345" spans="1:10" ht="14.4" x14ac:dyDescent="0.3">
      <c r="A3345" s="290" t="str">
        <f t="shared" si="139"/>
        <v>2/2009</v>
      </c>
      <c r="B3345" s="279" t="s">
        <v>3468</v>
      </c>
      <c r="C3345" s="294"/>
      <c r="D3345" s="279">
        <f t="shared" si="137"/>
        <v>22</v>
      </c>
      <c r="E3345" s="279">
        <f t="shared" si="138"/>
        <v>2</v>
      </c>
      <c r="F3345" s="281" t="str">
        <f t="shared" si="140"/>
        <v/>
      </c>
      <c r="G3345" s="282"/>
      <c r="H3345" s="280"/>
      <c r="I3345" s="280"/>
      <c r="J3345" s="280"/>
    </row>
    <row r="3346" spans="1:10" ht="14.4" x14ac:dyDescent="0.3">
      <c r="A3346" s="290" t="str">
        <f t="shared" si="139"/>
        <v>2/2009</v>
      </c>
      <c r="B3346" s="279" t="s">
        <v>3469</v>
      </c>
      <c r="C3346" s="294">
        <v>439</v>
      </c>
      <c r="D3346" s="279">
        <f t="shared" si="137"/>
        <v>23</v>
      </c>
      <c r="E3346" s="279">
        <f t="shared" si="138"/>
        <v>2</v>
      </c>
      <c r="F3346" s="281" t="str">
        <f t="shared" si="140"/>
        <v/>
      </c>
      <c r="G3346" s="282"/>
      <c r="H3346" s="280"/>
      <c r="I3346" s="280"/>
      <c r="J3346" s="280"/>
    </row>
    <row r="3347" spans="1:10" ht="14.4" x14ac:dyDescent="0.3">
      <c r="A3347" s="290" t="str">
        <f t="shared" si="139"/>
        <v>2/2009</v>
      </c>
      <c r="B3347" s="279" t="s">
        <v>3470</v>
      </c>
      <c r="C3347" s="294">
        <v>431</v>
      </c>
      <c r="D3347" s="279">
        <f t="shared" si="137"/>
        <v>24</v>
      </c>
      <c r="E3347" s="279">
        <f t="shared" si="138"/>
        <v>2</v>
      </c>
      <c r="F3347" s="281" t="str">
        <f t="shared" si="140"/>
        <v/>
      </c>
      <c r="G3347" s="282"/>
      <c r="H3347" s="280"/>
      <c r="I3347" s="280"/>
      <c r="J3347" s="280"/>
    </row>
    <row r="3348" spans="1:10" ht="14.4" x14ac:dyDescent="0.3">
      <c r="A3348" s="290" t="str">
        <f t="shared" si="139"/>
        <v>2/2009</v>
      </c>
      <c r="B3348" s="279" t="s">
        <v>3471</v>
      </c>
      <c r="C3348" s="294">
        <v>420</v>
      </c>
      <c r="D3348" s="279">
        <f t="shared" si="137"/>
        <v>25</v>
      </c>
      <c r="E3348" s="279">
        <f t="shared" si="138"/>
        <v>2</v>
      </c>
      <c r="F3348" s="281" t="str">
        <f t="shared" si="140"/>
        <v/>
      </c>
      <c r="G3348" s="282"/>
      <c r="H3348" s="280"/>
      <c r="I3348" s="280"/>
      <c r="J3348" s="280"/>
    </row>
    <row r="3349" spans="1:10" ht="14.4" x14ac:dyDescent="0.3">
      <c r="A3349" s="290" t="str">
        <f t="shared" si="139"/>
        <v>2/2009</v>
      </c>
      <c r="B3349" s="279" t="s">
        <v>3472</v>
      </c>
      <c r="C3349" s="294">
        <v>419</v>
      </c>
      <c r="D3349" s="279">
        <f t="shared" si="137"/>
        <v>26</v>
      </c>
      <c r="E3349" s="279">
        <f t="shared" si="138"/>
        <v>2</v>
      </c>
      <c r="F3349" s="281" t="str">
        <f t="shared" si="140"/>
        <v/>
      </c>
      <c r="G3349" s="282"/>
      <c r="H3349" s="280"/>
      <c r="I3349" s="280"/>
      <c r="J3349" s="280"/>
    </row>
    <row r="3350" spans="1:10" ht="14.4" x14ac:dyDescent="0.3">
      <c r="A3350" s="290" t="str">
        <f t="shared" si="139"/>
        <v>2/2009</v>
      </c>
      <c r="B3350" s="279" t="s">
        <v>3473</v>
      </c>
      <c r="C3350" s="294">
        <v>421</v>
      </c>
      <c r="D3350" s="279">
        <f t="shared" si="137"/>
        <v>27</v>
      </c>
      <c r="E3350" s="279">
        <f t="shared" si="138"/>
        <v>2</v>
      </c>
      <c r="F3350" s="281" t="str">
        <f t="shared" si="140"/>
        <v/>
      </c>
      <c r="G3350" s="282"/>
      <c r="H3350" s="280"/>
      <c r="I3350" s="280"/>
      <c r="J3350" s="280"/>
    </row>
    <row r="3351" spans="1:10" ht="14.4" x14ac:dyDescent="0.3">
      <c r="A3351" s="290" t="str">
        <f t="shared" si="139"/>
        <v>2/2009</v>
      </c>
      <c r="B3351" s="279" t="s">
        <v>3474</v>
      </c>
      <c r="C3351" s="294"/>
      <c r="D3351" s="279">
        <f t="shared" si="137"/>
        <v>28</v>
      </c>
      <c r="E3351" s="279">
        <f t="shared" si="138"/>
        <v>2</v>
      </c>
      <c r="F3351" s="281">
        <f t="shared" si="140"/>
        <v>4.2099999999999999E-2</v>
      </c>
      <c r="G3351" s="282"/>
      <c r="H3351" s="280"/>
      <c r="I3351" s="280"/>
      <c r="J3351" s="280"/>
    </row>
    <row r="3352" spans="1:10" ht="14.4" x14ac:dyDescent="0.3">
      <c r="A3352" s="290" t="str">
        <f t="shared" si="139"/>
        <v>3/2009</v>
      </c>
      <c r="B3352" s="279" t="s">
        <v>3475</v>
      </c>
      <c r="C3352" s="294"/>
      <c r="D3352" s="279">
        <f t="shared" si="137"/>
        <v>1</v>
      </c>
      <c r="E3352" s="279">
        <f t="shared" si="138"/>
        <v>3</v>
      </c>
      <c r="F3352" s="281" t="str">
        <f t="shared" si="140"/>
        <v/>
      </c>
      <c r="G3352" s="282"/>
      <c r="H3352" s="280"/>
      <c r="I3352" s="280"/>
      <c r="J3352" s="280"/>
    </row>
    <row r="3353" spans="1:10" ht="14.4" x14ac:dyDescent="0.3">
      <c r="A3353" s="290" t="str">
        <f t="shared" si="139"/>
        <v>3/2009</v>
      </c>
      <c r="B3353" s="279" t="s">
        <v>3476</v>
      </c>
      <c r="C3353" s="294">
        <v>442</v>
      </c>
      <c r="D3353" s="279">
        <f t="shared" si="137"/>
        <v>2</v>
      </c>
      <c r="E3353" s="279">
        <f t="shared" si="138"/>
        <v>3</v>
      </c>
      <c r="F3353" s="281" t="str">
        <f t="shared" si="140"/>
        <v/>
      </c>
      <c r="G3353" s="282"/>
      <c r="H3353" s="280"/>
      <c r="I3353" s="280"/>
      <c r="J3353" s="280"/>
    </row>
    <row r="3354" spans="1:10" ht="14.4" x14ac:dyDescent="0.3">
      <c r="A3354" s="290" t="str">
        <f t="shared" si="139"/>
        <v>3/2009</v>
      </c>
      <c r="B3354" s="279" t="s">
        <v>3477</v>
      </c>
      <c r="C3354" s="294">
        <v>441</v>
      </c>
      <c r="D3354" s="279">
        <f t="shared" si="137"/>
        <v>3</v>
      </c>
      <c r="E3354" s="279">
        <f t="shared" si="138"/>
        <v>3</v>
      </c>
      <c r="F3354" s="281" t="str">
        <f t="shared" si="140"/>
        <v/>
      </c>
      <c r="G3354" s="282"/>
      <c r="H3354" s="280"/>
      <c r="I3354" s="280"/>
      <c r="J3354" s="280"/>
    </row>
    <row r="3355" spans="1:10" ht="14.4" x14ac:dyDescent="0.3">
      <c r="A3355" s="290" t="str">
        <f t="shared" si="139"/>
        <v>3/2009</v>
      </c>
      <c r="B3355" s="279" t="s">
        <v>3478</v>
      </c>
      <c r="C3355" s="294">
        <v>434</v>
      </c>
      <c r="D3355" s="279">
        <f t="shared" si="137"/>
        <v>4</v>
      </c>
      <c r="E3355" s="279">
        <f t="shared" si="138"/>
        <v>3</v>
      </c>
      <c r="F3355" s="281" t="str">
        <f t="shared" si="140"/>
        <v/>
      </c>
      <c r="G3355" s="282"/>
      <c r="H3355" s="280"/>
      <c r="I3355" s="280"/>
      <c r="J3355" s="280"/>
    </row>
    <row r="3356" spans="1:10" ht="14.4" x14ac:dyDescent="0.3">
      <c r="A3356" s="290" t="str">
        <f t="shared" si="139"/>
        <v>3/2009</v>
      </c>
      <c r="B3356" s="279" t="s">
        <v>3479</v>
      </c>
      <c r="C3356" s="294">
        <v>458</v>
      </c>
      <c r="D3356" s="279">
        <f t="shared" si="137"/>
        <v>5</v>
      </c>
      <c r="E3356" s="279">
        <f t="shared" si="138"/>
        <v>3</v>
      </c>
      <c r="F3356" s="281" t="str">
        <f t="shared" si="140"/>
        <v/>
      </c>
      <c r="G3356" s="282"/>
      <c r="H3356" s="280"/>
      <c r="I3356" s="280"/>
      <c r="J3356" s="280"/>
    </row>
    <row r="3357" spans="1:10" ht="14.4" x14ac:dyDescent="0.3">
      <c r="A3357" s="290" t="str">
        <f t="shared" si="139"/>
        <v>3/2009</v>
      </c>
      <c r="B3357" s="279" t="s">
        <v>3480</v>
      </c>
      <c r="C3357" s="294">
        <v>457</v>
      </c>
      <c r="D3357" s="279">
        <f t="shared" si="137"/>
        <v>6</v>
      </c>
      <c r="E3357" s="279">
        <f t="shared" si="138"/>
        <v>3</v>
      </c>
      <c r="F3357" s="281" t="str">
        <f t="shared" si="140"/>
        <v/>
      </c>
      <c r="G3357" s="282"/>
      <c r="H3357" s="280"/>
      <c r="I3357" s="280"/>
      <c r="J3357" s="280"/>
    </row>
    <row r="3358" spans="1:10" ht="14.4" x14ac:dyDescent="0.3">
      <c r="A3358" s="290" t="str">
        <f t="shared" si="139"/>
        <v>3/2009</v>
      </c>
      <c r="B3358" s="279" t="s">
        <v>3481</v>
      </c>
      <c r="C3358" s="294"/>
      <c r="D3358" s="279">
        <f t="shared" si="137"/>
        <v>7</v>
      </c>
      <c r="E3358" s="279">
        <f t="shared" si="138"/>
        <v>3</v>
      </c>
      <c r="F3358" s="281" t="str">
        <f t="shared" si="140"/>
        <v/>
      </c>
      <c r="G3358" s="282"/>
      <c r="H3358" s="280"/>
      <c r="I3358" s="280"/>
      <c r="J3358" s="280"/>
    </row>
    <row r="3359" spans="1:10" ht="14.4" x14ac:dyDescent="0.3">
      <c r="A3359" s="290" t="str">
        <f t="shared" si="139"/>
        <v>3/2009</v>
      </c>
      <c r="B3359" s="279" t="s">
        <v>3482</v>
      </c>
      <c r="C3359" s="294"/>
      <c r="D3359" s="279">
        <f t="shared" si="137"/>
        <v>8</v>
      </c>
      <c r="E3359" s="279">
        <f t="shared" si="138"/>
        <v>3</v>
      </c>
      <c r="F3359" s="281" t="str">
        <f t="shared" si="140"/>
        <v/>
      </c>
      <c r="G3359" s="282"/>
      <c r="H3359" s="280"/>
      <c r="I3359" s="280"/>
      <c r="J3359" s="280"/>
    </row>
    <row r="3360" spans="1:10" ht="14.4" x14ac:dyDescent="0.3">
      <c r="A3360" s="290" t="str">
        <f t="shared" si="139"/>
        <v>3/2009</v>
      </c>
      <c r="B3360" s="279" t="s">
        <v>3483</v>
      </c>
      <c r="C3360" s="294">
        <v>453</v>
      </c>
      <c r="D3360" s="279">
        <f t="shared" si="137"/>
        <v>9</v>
      </c>
      <c r="E3360" s="279">
        <f t="shared" si="138"/>
        <v>3</v>
      </c>
      <c r="F3360" s="281" t="str">
        <f t="shared" si="140"/>
        <v/>
      </c>
      <c r="G3360" s="282"/>
      <c r="H3360" s="280"/>
      <c r="I3360" s="280"/>
      <c r="J3360" s="280"/>
    </row>
    <row r="3361" spans="1:10" ht="14.4" x14ac:dyDescent="0.3">
      <c r="A3361" s="290" t="str">
        <f t="shared" si="139"/>
        <v>3/2009</v>
      </c>
      <c r="B3361" s="279" t="s">
        <v>3484</v>
      </c>
      <c r="C3361" s="294">
        <v>442</v>
      </c>
      <c r="D3361" s="279">
        <f t="shared" si="137"/>
        <v>10</v>
      </c>
      <c r="E3361" s="279">
        <f t="shared" si="138"/>
        <v>3</v>
      </c>
      <c r="F3361" s="281" t="str">
        <f t="shared" si="140"/>
        <v/>
      </c>
      <c r="G3361" s="282"/>
      <c r="H3361" s="280"/>
      <c r="I3361" s="280"/>
      <c r="J3361" s="280"/>
    </row>
    <row r="3362" spans="1:10" ht="14.4" x14ac:dyDescent="0.3">
      <c r="A3362" s="290" t="str">
        <f t="shared" si="139"/>
        <v>3/2009</v>
      </c>
      <c r="B3362" s="279" t="s">
        <v>3485</v>
      </c>
      <c r="C3362" s="294">
        <v>446</v>
      </c>
      <c r="D3362" s="279">
        <f t="shared" si="137"/>
        <v>11</v>
      </c>
      <c r="E3362" s="279">
        <f t="shared" si="138"/>
        <v>3</v>
      </c>
      <c r="F3362" s="281" t="str">
        <f t="shared" si="140"/>
        <v/>
      </c>
      <c r="G3362" s="282"/>
      <c r="H3362" s="280"/>
      <c r="I3362" s="280"/>
      <c r="J3362" s="280"/>
    </row>
    <row r="3363" spans="1:10" ht="14.4" x14ac:dyDescent="0.3">
      <c r="A3363" s="290" t="str">
        <f t="shared" si="139"/>
        <v>3/2009</v>
      </c>
      <c r="B3363" s="279" t="s">
        <v>3486</v>
      </c>
      <c r="C3363" s="294">
        <v>446</v>
      </c>
      <c r="D3363" s="279">
        <f t="shared" si="137"/>
        <v>12</v>
      </c>
      <c r="E3363" s="279">
        <f t="shared" si="138"/>
        <v>3</v>
      </c>
      <c r="F3363" s="281" t="str">
        <f t="shared" si="140"/>
        <v/>
      </c>
      <c r="G3363" s="282"/>
      <c r="H3363" s="280"/>
      <c r="I3363" s="280"/>
      <c r="J3363" s="280"/>
    </row>
    <row r="3364" spans="1:10" ht="14.4" x14ac:dyDescent="0.3">
      <c r="A3364" s="290" t="str">
        <f t="shared" si="139"/>
        <v>3/2009</v>
      </c>
      <c r="B3364" s="279" t="s">
        <v>3487</v>
      </c>
      <c r="C3364" s="294">
        <v>442</v>
      </c>
      <c r="D3364" s="279">
        <f t="shared" si="137"/>
        <v>13</v>
      </c>
      <c r="E3364" s="279">
        <f t="shared" si="138"/>
        <v>3</v>
      </c>
      <c r="F3364" s="281" t="str">
        <f t="shared" si="140"/>
        <v/>
      </c>
      <c r="G3364" s="282"/>
      <c r="H3364" s="280"/>
      <c r="I3364" s="280"/>
      <c r="J3364" s="280"/>
    </row>
    <row r="3365" spans="1:10" ht="14.4" x14ac:dyDescent="0.3">
      <c r="A3365" s="290" t="str">
        <f t="shared" si="139"/>
        <v>3/2009</v>
      </c>
      <c r="B3365" s="279" t="s">
        <v>3488</v>
      </c>
      <c r="C3365" s="294"/>
      <c r="D3365" s="279">
        <f t="shared" si="137"/>
        <v>14</v>
      </c>
      <c r="E3365" s="279">
        <f t="shared" si="138"/>
        <v>3</v>
      </c>
      <c r="F3365" s="281" t="str">
        <f t="shared" si="140"/>
        <v/>
      </c>
      <c r="G3365" s="282"/>
      <c r="H3365" s="280"/>
      <c r="I3365" s="280"/>
      <c r="J3365" s="280"/>
    </row>
    <row r="3366" spans="1:10" ht="14.4" x14ac:dyDescent="0.3">
      <c r="A3366" s="290" t="str">
        <f t="shared" si="139"/>
        <v>3/2009</v>
      </c>
      <c r="B3366" s="279" t="s">
        <v>3489</v>
      </c>
      <c r="C3366" s="294"/>
      <c r="D3366" s="279">
        <f t="shared" si="137"/>
        <v>15</v>
      </c>
      <c r="E3366" s="279">
        <f t="shared" si="138"/>
        <v>3</v>
      </c>
      <c r="F3366" s="281" t="str">
        <f t="shared" si="140"/>
        <v/>
      </c>
      <c r="G3366" s="282"/>
      <c r="H3366" s="280"/>
      <c r="I3366" s="280"/>
      <c r="J3366" s="280"/>
    </row>
    <row r="3367" spans="1:10" ht="14.4" x14ac:dyDescent="0.3">
      <c r="A3367" s="290" t="str">
        <f t="shared" si="139"/>
        <v>3/2009</v>
      </c>
      <c r="B3367" s="279" t="s">
        <v>3490</v>
      </c>
      <c r="C3367" s="294">
        <v>431</v>
      </c>
      <c r="D3367" s="279">
        <f t="shared" si="137"/>
        <v>16</v>
      </c>
      <c r="E3367" s="279">
        <f t="shared" si="138"/>
        <v>3</v>
      </c>
      <c r="F3367" s="281" t="str">
        <f t="shared" si="140"/>
        <v/>
      </c>
      <c r="G3367" s="282"/>
      <c r="H3367" s="280"/>
      <c r="I3367" s="280"/>
      <c r="J3367" s="280"/>
    </row>
    <row r="3368" spans="1:10" ht="14.4" x14ac:dyDescent="0.3">
      <c r="A3368" s="290" t="str">
        <f t="shared" si="139"/>
        <v>3/2009</v>
      </c>
      <c r="B3368" s="279" t="s">
        <v>3491</v>
      </c>
      <c r="C3368" s="294">
        <v>428</v>
      </c>
      <c r="D3368" s="279">
        <f t="shared" si="137"/>
        <v>17</v>
      </c>
      <c r="E3368" s="279">
        <f t="shared" si="138"/>
        <v>3</v>
      </c>
      <c r="F3368" s="281" t="str">
        <f t="shared" si="140"/>
        <v/>
      </c>
      <c r="G3368" s="282"/>
      <c r="H3368" s="280"/>
      <c r="I3368" s="280"/>
      <c r="J3368" s="280"/>
    </row>
    <row r="3369" spans="1:10" ht="14.4" x14ac:dyDescent="0.3">
      <c r="A3369" s="290" t="str">
        <f t="shared" si="139"/>
        <v>3/2009</v>
      </c>
      <c r="B3369" s="279" t="s">
        <v>3492</v>
      </c>
      <c r="C3369" s="294">
        <v>438</v>
      </c>
      <c r="D3369" s="279">
        <f t="shared" si="137"/>
        <v>18</v>
      </c>
      <c r="E3369" s="279">
        <f t="shared" si="138"/>
        <v>3</v>
      </c>
      <c r="F3369" s="281" t="str">
        <f t="shared" si="140"/>
        <v/>
      </c>
      <c r="G3369" s="282"/>
      <c r="H3369" s="280"/>
      <c r="I3369" s="280"/>
      <c r="J3369" s="280"/>
    </row>
    <row r="3370" spans="1:10" ht="14.4" x14ac:dyDescent="0.3">
      <c r="A3370" s="290" t="str">
        <f t="shared" si="139"/>
        <v>3/2009</v>
      </c>
      <c r="B3370" s="279" t="s">
        <v>3493</v>
      </c>
      <c r="C3370" s="294">
        <v>423</v>
      </c>
      <c r="D3370" s="279">
        <f t="shared" si="137"/>
        <v>19</v>
      </c>
      <c r="E3370" s="279">
        <f t="shared" si="138"/>
        <v>3</v>
      </c>
      <c r="F3370" s="281" t="str">
        <f t="shared" si="140"/>
        <v/>
      </c>
      <c r="G3370" s="282"/>
      <c r="H3370" s="280"/>
      <c r="I3370" s="280"/>
      <c r="J3370" s="280"/>
    </row>
    <row r="3371" spans="1:10" ht="14.4" x14ac:dyDescent="0.3">
      <c r="A3371" s="290" t="str">
        <f t="shared" si="139"/>
        <v>3/2009</v>
      </c>
      <c r="B3371" s="279" t="s">
        <v>3494</v>
      </c>
      <c r="C3371" s="294">
        <v>426</v>
      </c>
      <c r="D3371" s="279">
        <f t="shared" si="137"/>
        <v>20</v>
      </c>
      <c r="E3371" s="279">
        <f t="shared" si="138"/>
        <v>3</v>
      </c>
      <c r="F3371" s="281" t="str">
        <f t="shared" si="140"/>
        <v/>
      </c>
      <c r="G3371" s="282"/>
      <c r="H3371" s="280"/>
      <c r="I3371" s="280"/>
      <c r="J3371" s="280"/>
    </row>
    <row r="3372" spans="1:10" ht="14.4" x14ac:dyDescent="0.3">
      <c r="A3372" s="290" t="str">
        <f t="shared" si="139"/>
        <v>3/2009</v>
      </c>
      <c r="B3372" s="279" t="s">
        <v>3495</v>
      </c>
      <c r="C3372" s="294"/>
      <c r="D3372" s="279">
        <f t="shared" si="137"/>
        <v>21</v>
      </c>
      <c r="E3372" s="279">
        <f t="shared" si="138"/>
        <v>3</v>
      </c>
      <c r="F3372" s="281" t="str">
        <f t="shared" si="140"/>
        <v/>
      </c>
      <c r="G3372" s="282"/>
      <c r="H3372" s="280"/>
      <c r="I3372" s="280"/>
      <c r="J3372" s="280"/>
    </row>
    <row r="3373" spans="1:10" ht="14.4" x14ac:dyDescent="0.3">
      <c r="A3373" s="290" t="str">
        <f t="shared" si="139"/>
        <v>3/2009</v>
      </c>
      <c r="B3373" s="279" t="s">
        <v>3496</v>
      </c>
      <c r="C3373" s="294"/>
      <c r="D3373" s="279">
        <f t="shared" si="137"/>
        <v>22</v>
      </c>
      <c r="E3373" s="279">
        <f t="shared" si="138"/>
        <v>3</v>
      </c>
      <c r="F3373" s="281" t="str">
        <f t="shared" si="140"/>
        <v/>
      </c>
      <c r="G3373" s="282"/>
      <c r="H3373" s="280"/>
      <c r="I3373" s="280"/>
      <c r="J3373" s="280"/>
    </row>
    <row r="3374" spans="1:10" ht="14.4" x14ac:dyDescent="0.3">
      <c r="A3374" s="290" t="str">
        <f t="shared" si="139"/>
        <v>3/2009</v>
      </c>
      <c r="B3374" s="279" t="s">
        <v>3497</v>
      </c>
      <c r="C3374" s="294">
        <v>419</v>
      </c>
      <c r="D3374" s="279">
        <f t="shared" si="137"/>
        <v>23</v>
      </c>
      <c r="E3374" s="279">
        <f t="shared" si="138"/>
        <v>3</v>
      </c>
      <c r="F3374" s="281" t="str">
        <f t="shared" si="140"/>
        <v/>
      </c>
      <c r="G3374" s="282"/>
      <c r="H3374" s="280"/>
      <c r="I3374" s="280"/>
      <c r="J3374" s="280"/>
    </row>
    <row r="3375" spans="1:10" ht="14.4" x14ac:dyDescent="0.3">
      <c r="A3375" s="290" t="str">
        <f t="shared" si="139"/>
        <v>3/2009</v>
      </c>
      <c r="B3375" s="279" t="s">
        <v>3498</v>
      </c>
      <c r="C3375" s="294">
        <v>421</v>
      </c>
      <c r="D3375" s="279">
        <f t="shared" si="137"/>
        <v>24</v>
      </c>
      <c r="E3375" s="279">
        <f t="shared" si="138"/>
        <v>3</v>
      </c>
      <c r="F3375" s="281" t="str">
        <f t="shared" si="140"/>
        <v/>
      </c>
      <c r="G3375" s="282"/>
      <c r="H3375" s="280"/>
      <c r="I3375" s="280"/>
      <c r="J3375" s="280"/>
    </row>
    <row r="3376" spans="1:10" ht="14.4" x14ac:dyDescent="0.3">
      <c r="A3376" s="290" t="str">
        <f t="shared" si="139"/>
        <v>3/2009</v>
      </c>
      <c r="B3376" s="279" t="s">
        <v>3499</v>
      </c>
      <c r="C3376" s="294">
        <v>417</v>
      </c>
      <c r="D3376" s="279">
        <f t="shared" si="137"/>
        <v>25</v>
      </c>
      <c r="E3376" s="279">
        <f t="shared" si="138"/>
        <v>3</v>
      </c>
      <c r="F3376" s="281" t="str">
        <f t="shared" si="140"/>
        <v/>
      </c>
      <c r="G3376" s="282"/>
      <c r="H3376" s="280"/>
      <c r="I3376" s="280"/>
      <c r="J3376" s="280"/>
    </row>
    <row r="3377" spans="1:10" ht="14.4" x14ac:dyDescent="0.3">
      <c r="A3377" s="290" t="str">
        <f t="shared" si="139"/>
        <v>3/2009</v>
      </c>
      <c r="B3377" s="279" t="s">
        <v>3500</v>
      </c>
      <c r="C3377" s="294">
        <v>411</v>
      </c>
      <c r="D3377" s="279">
        <f t="shared" si="137"/>
        <v>26</v>
      </c>
      <c r="E3377" s="279">
        <f t="shared" si="138"/>
        <v>3</v>
      </c>
      <c r="F3377" s="281" t="str">
        <f t="shared" si="140"/>
        <v/>
      </c>
      <c r="G3377" s="282"/>
      <c r="H3377" s="280"/>
      <c r="I3377" s="280"/>
      <c r="J3377" s="280"/>
    </row>
    <row r="3378" spans="1:10" ht="14.4" x14ac:dyDescent="0.3">
      <c r="A3378" s="290" t="str">
        <f t="shared" si="139"/>
        <v>3/2009</v>
      </c>
      <c r="B3378" s="279" t="s">
        <v>3501</v>
      </c>
      <c r="C3378" s="294">
        <v>414</v>
      </c>
      <c r="D3378" s="279">
        <f t="shared" si="137"/>
        <v>27</v>
      </c>
      <c r="E3378" s="279">
        <f t="shared" si="138"/>
        <v>3</v>
      </c>
      <c r="F3378" s="281" t="str">
        <f t="shared" si="140"/>
        <v/>
      </c>
      <c r="G3378" s="282"/>
      <c r="H3378" s="280"/>
      <c r="I3378" s="280"/>
      <c r="J3378" s="280"/>
    </row>
    <row r="3379" spans="1:10" ht="14.4" x14ac:dyDescent="0.3">
      <c r="A3379" s="290" t="str">
        <f t="shared" si="139"/>
        <v>3/2009</v>
      </c>
      <c r="B3379" s="279" t="s">
        <v>3502</v>
      </c>
      <c r="C3379" s="294"/>
      <c r="D3379" s="279">
        <f t="shared" si="137"/>
        <v>28</v>
      </c>
      <c r="E3379" s="279">
        <f t="shared" si="138"/>
        <v>3</v>
      </c>
      <c r="F3379" s="281" t="str">
        <f t="shared" si="140"/>
        <v/>
      </c>
      <c r="G3379" s="282"/>
      <c r="H3379" s="280"/>
      <c r="I3379" s="280"/>
      <c r="J3379" s="280"/>
    </row>
    <row r="3380" spans="1:10" ht="14.4" x14ac:dyDescent="0.3">
      <c r="A3380" s="290" t="str">
        <f t="shared" si="139"/>
        <v>3/2009</v>
      </c>
      <c r="B3380" s="279" t="s">
        <v>3503</v>
      </c>
      <c r="C3380" s="294"/>
      <c r="D3380" s="279">
        <f t="shared" si="137"/>
        <v>29</v>
      </c>
      <c r="E3380" s="279">
        <f t="shared" si="138"/>
        <v>3</v>
      </c>
      <c r="F3380" s="281" t="str">
        <f t="shared" si="140"/>
        <v/>
      </c>
      <c r="G3380" s="282"/>
      <c r="H3380" s="280"/>
      <c r="I3380" s="280"/>
      <c r="J3380" s="280"/>
    </row>
    <row r="3381" spans="1:10" ht="14.4" x14ac:dyDescent="0.3">
      <c r="A3381" s="290" t="str">
        <f t="shared" si="139"/>
        <v>3/2009</v>
      </c>
      <c r="B3381" s="279" t="s">
        <v>3504</v>
      </c>
      <c r="C3381" s="294">
        <v>427</v>
      </c>
      <c r="D3381" s="279">
        <f t="shared" si="137"/>
        <v>30</v>
      </c>
      <c r="E3381" s="279">
        <f t="shared" si="138"/>
        <v>3</v>
      </c>
      <c r="F3381" s="281" t="str">
        <f t="shared" si="140"/>
        <v/>
      </c>
      <c r="G3381" s="282"/>
      <c r="H3381" s="280"/>
      <c r="I3381" s="280"/>
      <c r="J3381" s="280"/>
    </row>
    <row r="3382" spans="1:10" ht="14.4" x14ac:dyDescent="0.3">
      <c r="A3382" s="290" t="str">
        <f t="shared" si="139"/>
        <v>3/2009</v>
      </c>
      <c r="B3382" s="279" t="s">
        <v>3505</v>
      </c>
      <c r="C3382" s="294">
        <v>425</v>
      </c>
      <c r="D3382" s="279">
        <f t="shared" si="137"/>
        <v>31</v>
      </c>
      <c r="E3382" s="279">
        <f t="shared" si="138"/>
        <v>3</v>
      </c>
      <c r="F3382" s="281">
        <f t="shared" si="140"/>
        <v>4.2500000000000003E-2</v>
      </c>
      <c r="G3382" s="282"/>
      <c r="H3382" s="280"/>
      <c r="I3382" s="280"/>
      <c r="J3382" s="280"/>
    </row>
    <row r="3383" spans="1:10" ht="14.4" x14ac:dyDescent="0.3">
      <c r="A3383" s="290" t="str">
        <f t="shared" si="139"/>
        <v>4/2009</v>
      </c>
      <c r="B3383" s="279" t="s">
        <v>3506</v>
      </c>
      <c r="C3383" s="294">
        <v>427</v>
      </c>
      <c r="D3383" s="279">
        <f t="shared" si="137"/>
        <v>1</v>
      </c>
      <c r="E3383" s="279">
        <f t="shared" si="138"/>
        <v>4</v>
      </c>
      <c r="F3383" s="281" t="str">
        <f t="shared" si="140"/>
        <v/>
      </c>
      <c r="G3383" s="282"/>
      <c r="H3383" s="280"/>
      <c r="I3383" s="280"/>
      <c r="J3383" s="280"/>
    </row>
    <row r="3384" spans="1:10" ht="14.4" x14ac:dyDescent="0.3">
      <c r="A3384" s="290" t="str">
        <f t="shared" si="139"/>
        <v>4/2009</v>
      </c>
      <c r="B3384" s="279" t="s">
        <v>3507</v>
      </c>
      <c r="C3384" s="294">
        <v>412</v>
      </c>
      <c r="D3384" s="279">
        <f t="shared" si="137"/>
        <v>2</v>
      </c>
      <c r="E3384" s="279">
        <f t="shared" si="138"/>
        <v>4</v>
      </c>
      <c r="F3384" s="281" t="str">
        <f t="shared" si="140"/>
        <v/>
      </c>
      <c r="G3384" s="282"/>
      <c r="H3384" s="280"/>
      <c r="I3384" s="280"/>
      <c r="J3384" s="280"/>
    </row>
    <row r="3385" spans="1:10" ht="14.4" x14ac:dyDescent="0.3">
      <c r="A3385" s="290" t="str">
        <f t="shared" si="139"/>
        <v>4/2009</v>
      </c>
      <c r="B3385" s="279" t="s">
        <v>3508</v>
      </c>
      <c r="C3385" s="294">
        <v>384</v>
      </c>
      <c r="D3385" s="279">
        <f t="shared" si="137"/>
        <v>3</v>
      </c>
      <c r="E3385" s="279">
        <f t="shared" si="138"/>
        <v>4</v>
      </c>
      <c r="F3385" s="281" t="str">
        <f t="shared" si="140"/>
        <v/>
      </c>
      <c r="G3385" s="282"/>
      <c r="H3385" s="280"/>
      <c r="I3385" s="280"/>
      <c r="J3385" s="280"/>
    </row>
    <row r="3386" spans="1:10" ht="14.4" x14ac:dyDescent="0.3">
      <c r="A3386" s="290" t="str">
        <f t="shared" si="139"/>
        <v>4/2009</v>
      </c>
      <c r="B3386" s="279" t="s">
        <v>3509</v>
      </c>
      <c r="C3386" s="294"/>
      <c r="D3386" s="279">
        <f t="shared" si="137"/>
        <v>4</v>
      </c>
      <c r="E3386" s="279">
        <f t="shared" si="138"/>
        <v>4</v>
      </c>
      <c r="F3386" s="281" t="str">
        <f t="shared" si="140"/>
        <v/>
      </c>
      <c r="G3386" s="282"/>
      <c r="H3386" s="280"/>
      <c r="I3386" s="280"/>
      <c r="J3386" s="280"/>
    </row>
    <row r="3387" spans="1:10" ht="14.4" x14ac:dyDescent="0.3">
      <c r="A3387" s="290" t="str">
        <f t="shared" si="139"/>
        <v>4/2009</v>
      </c>
      <c r="B3387" s="279" t="s">
        <v>3510</v>
      </c>
      <c r="C3387" s="294"/>
      <c r="D3387" s="279">
        <f t="shared" si="137"/>
        <v>5</v>
      </c>
      <c r="E3387" s="279">
        <f t="shared" si="138"/>
        <v>4</v>
      </c>
      <c r="F3387" s="281" t="str">
        <f t="shared" si="140"/>
        <v/>
      </c>
      <c r="G3387" s="282"/>
      <c r="H3387" s="280"/>
      <c r="I3387" s="280"/>
      <c r="J3387" s="280"/>
    </row>
    <row r="3388" spans="1:10" ht="14.4" x14ac:dyDescent="0.3">
      <c r="A3388" s="290" t="str">
        <f t="shared" si="139"/>
        <v>4/2009</v>
      </c>
      <c r="B3388" s="279" t="s">
        <v>3511</v>
      </c>
      <c r="C3388" s="294">
        <v>378</v>
      </c>
      <c r="D3388" s="279">
        <f t="shared" si="137"/>
        <v>6</v>
      </c>
      <c r="E3388" s="279">
        <f t="shared" si="138"/>
        <v>4</v>
      </c>
      <c r="F3388" s="281" t="str">
        <f t="shared" si="140"/>
        <v/>
      </c>
      <c r="G3388" s="282"/>
      <c r="H3388" s="280"/>
      <c r="I3388" s="280"/>
      <c r="J3388" s="280"/>
    </row>
    <row r="3389" spans="1:10" ht="14.4" x14ac:dyDescent="0.3">
      <c r="A3389" s="290" t="str">
        <f t="shared" si="139"/>
        <v>4/2009</v>
      </c>
      <c r="B3389" s="279" t="s">
        <v>3512</v>
      </c>
      <c r="C3389" s="294">
        <v>383</v>
      </c>
      <c r="D3389" s="279">
        <f t="shared" si="137"/>
        <v>7</v>
      </c>
      <c r="E3389" s="279">
        <f t="shared" si="138"/>
        <v>4</v>
      </c>
      <c r="F3389" s="281" t="str">
        <f t="shared" si="140"/>
        <v/>
      </c>
      <c r="G3389" s="282"/>
      <c r="H3389" s="280"/>
      <c r="I3389" s="280"/>
      <c r="J3389" s="280"/>
    </row>
    <row r="3390" spans="1:10" ht="14.4" x14ac:dyDescent="0.3">
      <c r="A3390" s="290" t="str">
        <f t="shared" si="139"/>
        <v>4/2009</v>
      </c>
      <c r="B3390" s="279" t="s">
        <v>3513</v>
      </c>
      <c r="C3390" s="294">
        <v>376</v>
      </c>
      <c r="D3390" s="279">
        <f t="shared" si="137"/>
        <v>8</v>
      </c>
      <c r="E3390" s="279">
        <f t="shared" si="138"/>
        <v>4</v>
      </c>
      <c r="F3390" s="281" t="str">
        <f t="shared" si="140"/>
        <v/>
      </c>
      <c r="G3390" s="282"/>
      <c r="H3390" s="280"/>
      <c r="I3390" s="280"/>
      <c r="J3390" s="280"/>
    </row>
    <row r="3391" spans="1:10" ht="14.4" x14ac:dyDescent="0.3">
      <c r="A3391" s="290" t="str">
        <f t="shared" si="139"/>
        <v>4/2009</v>
      </c>
      <c r="B3391" s="279" t="s">
        <v>3514</v>
      </c>
      <c r="C3391" s="294">
        <v>368</v>
      </c>
      <c r="D3391" s="279">
        <f t="shared" si="137"/>
        <v>9</v>
      </c>
      <c r="E3391" s="279">
        <f t="shared" si="138"/>
        <v>4</v>
      </c>
      <c r="F3391" s="281" t="str">
        <f t="shared" si="140"/>
        <v/>
      </c>
      <c r="G3391" s="282"/>
      <c r="H3391" s="280"/>
      <c r="I3391" s="280"/>
      <c r="J3391" s="280"/>
    </row>
    <row r="3392" spans="1:10" ht="14.4" x14ac:dyDescent="0.3">
      <c r="A3392" s="290" t="str">
        <f t="shared" si="139"/>
        <v>4/2009</v>
      </c>
      <c r="B3392" s="279" t="s">
        <v>3515</v>
      </c>
      <c r="C3392" s="294"/>
      <c r="D3392" s="279">
        <f t="shared" si="137"/>
        <v>10</v>
      </c>
      <c r="E3392" s="279">
        <f t="shared" si="138"/>
        <v>4</v>
      </c>
      <c r="F3392" s="281" t="str">
        <f t="shared" si="140"/>
        <v/>
      </c>
      <c r="G3392" s="282"/>
      <c r="H3392" s="280"/>
      <c r="I3392" s="280"/>
      <c r="J3392" s="280"/>
    </row>
    <row r="3393" spans="1:10" ht="14.4" x14ac:dyDescent="0.3">
      <c r="A3393" s="290" t="str">
        <f t="shared" si="139"/>
        <v>4/2009</v>
      </c>
      <c r="B3393" s="279" t="s">
        <v>3516</v>
      </c>
      <c r="C3393" s="294"/>
      <c r="D3393" s="279">
        <f t="shared" si="137"/>
        <v>11</v>
      </c>
      <c r="E3393" s="279">
        <f t="shared" si="138"/>
        <v>4</v>
      </c>
      <c r="F3393" s="281" t="str">
        <f t="shared" si="140"/>
        <v/>
      </c>
      <c r="G3393" s="282"/>
      <c r="H3393" s="280"/>
      <c r="I3393" s="280"/>
      <c r="J3393" s="280"/>
    </row>
    <row r="3394" spans="1:10" ht="14.4" x14ac:dyDescent="0.3">
      <c r="A3394" s="290" t="str">
        <f t="shared" si="139"/>
        <v>4/2009</v>
      </c>
      <c r="B3394" s="279" t="s">
        <v>3517</v>
      </c>
      <c r="C3394" s="294"/>
      <c r="D3394" s="279">
        <f t="shared" si="137"/>
        <v>12</v>
      </c>
      <c r="E3394" s="279">
        <f t="shared" si="138"/>
        <v>4</v>
      </c>
      <c r="F3394" s="281" t="str">
        <f t="shared" si="140"/>
        <v/>
      </c>
      <c r="G3394" s="282"/>
      <c r="H3394" s="280"/>
      <c r="I3394" s="280"/>
      <c r="J3394" s="280"/>
    </row>
    <row r="3395" spans="1:10" ht="14.4" x14ac:dyDescent="0.3">
      <c r="A3395" s="290" t="str">
        <f t="shared" si="139"/>
        <v>4/2009</v>
      </c>
      <c r="B3395" s="279" t="s">
        <v>3518</v>
      </c>
      <c r="C3395" s="294">
        <v>368</v>
      </c>
      <c r="D3395" s="279">
        <f t="shared" si="137"/>
        <v>13</v>
      </c>
      <c r="E3395" s="279">
        <f t="shared" si="138"/>
        <v>4</v>
      </c>
      <c r="F3395" s="281" t="str">
        <f t="shared" si="140"/>
        <v/>
      </c>
      <c r="G3395" s="282"/>
      <c r="H3395" s="280"/>
      <c r="I3395" s="280"/>
      <c r="J3395" s="280"/>
    </row>
    <row r="3396" spans="1:10" ht="14.4" x14ac:dyDescent="0.3">
      <c r="A3396" s="290" t="str">
        <f t="shared" si="139"/>
        <v>4/2009</v>
      </c>
      <c r="B3396" s="279" t="s">
        <v>3519</v>
      </c>
      <c r="C3396" s="294">
        <v>380</v>
      </c>
      <c r="D3396" s="279">
        <f t="shared" si="137"/>
        <v>14</v>
      </c>
      <c r="E3396" s="279">
        <f t="shared" si="138"/>
        <v>4</v>
      </c>
      <c r="F3396" s="281" t="str">
        <f t="shared" si="140"/>
        <v/>
      </c>
      <c r="G3396" s="282"/>
      <c r="H3396" s="280"/>
      <c r="I3396" s="280"/>
      <c r="J3396" s="280"/>
    </row>
    <row r="3397" spans="1:10" ht="14.4" x14ac:dyDescent="0.3">
      <c r="A3397" s="290" t="str">
        <f t="shared" si="139"/>
        <v>4/2009</v>
      </c>
      <c r="B3397" s="279" t="s">
        <v>3520</v>
      </c>
      <c r="C3397" s="294">
        <v>388</v>
      </c>
      <c r="D3397" s="279">
        <f t="shared" si="137"/>
        <v>15</v>
      </c>
      <c r="E3397" s="279">
        <f t="shared" si="138"/>
        <v>4</v>
      </c>
      <c r="F3397" s="281" t="str">
        <f t="shared" si="140"/>
        <v/>
      </c>
      <c r="G3397" s="282"/>
      <c r="H3397" s="280"/>
      <c r="I3397" s="280"/>
      <c r="J3397" s="280"/>
    </row>
    <row r="3398" spans="1:10" ht="14.4" x14ac:dyDescent="0.3">
      <c r="A3398" s="290" t="str">
        <f t="shared" ref="A3398:A3461" si="141">CONCATENATE(MONTH(B3398),"/",YEAR(B3398))</f>
        <v>4/2009</v>
      </c>
      <c r="B3398" s="279" t="s">
        <v>3521</v>
      </c>
      <c r="C3398" s="294">
        <v>388</v>
      </c>
      <c r="D3398" s="279">
        <f t="shared" si="137"/>
        <v>16</v>
      </c>
      <c r="E3398" s="279">
        <f t="shared" si="138"/>
        <v>4</v>
      </c>
      <c r="F3398" s="281" t="str">
        <f t="shared" si="140"/>
        <v/>
      </c>
      <c r="G3398" s="282"/>
      <c r="H3398" s="280"/>
      <c r="I3398" s="280"/>
      <c r="J3398" s="280"/>
    </row>
    <row r="3399" spans="1:10" ht="14.4" x14ac:dyDescent="0.3">
      <c r="A3399" s="290" t="str">
        <f t="shared" si="141"/>
        <v>4/2009</v>
      </c>
      <c r="B3399" s="279" t="s">
        <v>3522</v>
      </c>
      <c r="C3399" s="294">
        <v>381</v>
      </c>
      <c r="D3399" s="279">
        <f t="shared" si="137"/>
        <v>17</v>
      </c>
      <c r="E3399" s="279">
        <f t="shared" si="138"/>
        <v>4</v>
      </c>
      <c r="F3399" s="281" t="str">
        <f t="shared" si="140"/>
        <v/>
      </c>
      <c r="G3399" s="282"/>
      <c r="H3399" s="280"/>
      <c r="I3399" s="280"/>
      <c r="J3399" s="280"/>
    </row>
    <row r="3400" spans="1:10" ht="14.4" x14ac:dyDescent="0.3">
      <c r="A3400" s="290" t="str">
        <f t="shared" si="141"/>
        <v>4/2009</v>
      </c>
      <c r="B3400" s="279" t="s">
        <v>3523</v>
      </c>
      <c r="C3400" s="294"/>
      <c r="D3400" s="279">
        <f t="shared" si="137"/>
        <v>18</v>
      </c>
      <c r="E3400" s="279">
        <f t="shared" si="138"/>
        <v>4</v>
      </c>
      <c r="F3400" s="281" t="str">
        <f t="shared" si="140"/>
        <v/>
      </c>
      <c r="G3400" s="282"/>
      <c r="H3400" s="280"/>
      <c r="I3400" s="280"/>
      <c r="J3400" s="280"/>
    </row>
    <row r="3401" spans="1:10" ht="14.4" x14ac:dyDescent="0.3">
      <c r="A3401" s="290" t="str">
        <f t="shared" si="141"/>
        <v>4/2009</v>
      </c>
      <c r="B3401" s="279" t="s">
        <v>3524</v>
      </c>
      <c r="C3401" s="294"/>
      <c r="D3401" s="279">
        <f t="shared" si="137"/>
        <v>19</v>
      </c>
      <c r="E3401" s="279">
        <f t="shared" si="138"/>
        <v>4</v>
      </c>
      <c r="F3401" s="281" t="str">
        <f t="shared" si="140"/>
        <v/>
      </c>
      <c r="G3401" s="282"/>
      <c r="H3401" s="280"/>
      <c r="I3401" s="280"/>
      <c r="J3401" s="280"/>
    </row>
    <row r="3402" spans="1:10" ht="14.4" x14ac:dyDescent="0.3">
      <c r="A3402" s="290" t="str">
        <f t="shared" si="141"/>
        <v>4/2009</v>
      </c>
      <c r="B3402" s="279" t="s">
        <v>3525</v>
      </c>
      <c r="C3402" s="294">
        <v>399</v>
      </c>
      <c r="D3402" s="279">
        <f t="shared" si="137"/>
        <v>20</v>
      </c>
      <c r="E3402" s="279">
        <f t="shared" si="138"/>
        <v>4</v>
      </c>
      <c r="F3402" s="281" t="str">
        <f t="shared" si="140"/>
        <v/>
      </c>
      <c r="G3402" s="282"/>
      <c r="H3402" s="280"/>
      <c r="I3402" s="280"/>
      <c r="J3402" s="280"/>
    </row>
    <row r="3403" spans="1:10" ht="14.4" x14ac:dyDescent="0.3">
      <c r="A3403" s="290" t="str">
        <f t="shared" si="141"/>
        <v>4/2009</v>
      </c>
      <c r="B3403" s="279" t="s">
        <v>3526</v>
      </c>
      <c r="C3403" s="294">
        <v>391</v>
      </c>
      <c r="D3403" s="279">
        <f t="shared" si="137"/>
        <v>21</v>
      </c>
      <c r="E3403" s="279">
        <f t="shared" si="138"/>
        <v>4</v>
      </c>
      <c r="F3403" s="281" t="str">
        <f t="shared" si="140"/>
        <v/>
      </c>
      <c r="G3403" s="282"/>
      <c r="H3403" s="280"/>
      <c r="I3403" s="280"/>
      <c r="J3403" s="280"/>
    </row>
    <row r="3404" spans="1:10" ht="14.4" x14ac:dyDescent="0.3">
      <c r="A3404" s="290" t="str">
        <f t="shared" si="141"/>
        <v>4/2009</v>
      </c>
      <c r="B3404" s="279" t="s">
        <v>3527</v>
      </c>
      <c r="C3404" s="294">
        <v>386</v>
      </c>
      <c r="D3404" s="279">
        <f t="shared" si="137"/>
        <v>22</v>
      </c>
      <c r="E3404" s="279">
        <f t="shared" si="138"/>
        <v>4</v>
      </c>
      <c r="F3404" s="281" t="str">
        <f t="shared" si="140"/>
        <v/>
      </c>
      <c r="G3404" s="282"/>
      <c r="H3404" s="280"/>
      <c r="I3404" s="280"/>
      <c r="J3404" s="280"/>
    </row>
    <row r="3405" spans="1:10" ht="14.4" x14ac:dyDescent="0.3">
      <c r="A3405" s="290" t="str">
        <f t="shared" si="141"/>
        <v>4/2009</v>
      </c>
      <c r="B3405" s="279" t="s">
        <v>3528</v>
      </c>
      <c r="C3405" s="294">
        <v>389</v>
      </c>
      <c r="D3405" s="279">
        <f t="shared" si="137"/>
        <v>23</v>
      </c>
      <c r="E3405" s="279">
        <f t="shared" si="138"/>
        <v>4</v>
      </c>
      <c r="F3405" s="281" t="str">
        <f t="shared" ref="F3405:F3468" si="142">IF(D3405=(D3406-1),"",IF(AND(C3405="",C3404="",C3403=""),C3402/10000,(IF(AND(C3405="",C3404=""),C3403/10000,IF(C3405="",C3404/10000,C3405/10000)))))</f>
        <v/>
      </c>
      <c r="G3405" s="282"/>
      <c r="H3405" s="280"/>
      <c r="I3405" s="280"/>
      <c r="J3405" s="280"/>
    </row>
    <row r="3406" spans="1:10" ht="14.4" x14ac:dyDescent="0.3">
      <c r="A3406" s="290" t="str">
        <f t="shared" si="141"/>
        <v>4/2009</v>
      </c>
      <c r="B3406" s="279" t="s">
        <v>3529</v>
      </c>
      <c r="C3406" s="294">
        <v>376</v>
      </c>
      <c r="D3406" s="279">
        <f t="shared" si="137"/>
        <v>24</v>
      </c>
      <c r="E3406" s="279">
        <f t="shared" si="138"/>
        <v>4</v>
      </c>
      <c r="F3406" s="281" t="str">
        <f t="shared" si="142"/>
        <v/>
      </c>
      <c r="G3406" s="282"/>
      <c r="H3406" s="280"/>
      <c r="I3406" s="280"/>
      <c r="J3406" s="280"/>
    </row>
    <row r="3407" spans="1:10" ht="14.4" x14ac:dyDescent="0.3">
      <c r="A3407" s="290" t="str">
        <f t="shared" si="141"/>
        <v>4/2009</v>
      </c>
      <c r="B3407" s="279" t="s">
        <v>3530</v>
      </c>
      <c r="C3407" s="294"/>
      <c r="D3407" s="279">
        <f t="shared" si="137"/>
        <v>25</v>
      </c>
      <c r="E3407" s="279">
        <f t="shared" si="138"/>
        <v>4</v>
      </c>
      <c r="F3407" s="281" t="str">
        <f t="shared" si="142"/>
        <v/>
      </c>
      <c r="G3407" s="282"/>
      <c r="H3407" s="280"/>
      <c r="I3407" s="280"/>
      <c r="J3407" s="280"/>
    </row>
    <row r="3408" spans="1:10" ht="14.4" x14ac:dyDescent="0.3">
      <c r="A3408" s="290" t="str">
        <f t="shared" si="141"/>
        <v>4/2009</v>
      </c>
      <c r="B3408" s="279" t="s">
        <v>3531</v>
      </c>
      <c r="C3408" s="294"/>
      <c r="D3408" s="279">
        <f t="shared" si="137"/>
        <v>26</v>
      </c>
      <c r="E3408" s="279">
        <f t="shared" si="138"/>
        <v>4</v>
      </c>
      <c r="F3408" s="281" t="str">
        <f t="shared" si="142"/>
        <v/>
      </c>
      <c r="G3408" s="282"/>
      <c r="H3408" s="280"/>
      <c r="I3408" s="280"/>
      <c r="J3408" s="280"/>
    </row>
    <row r="3409" spans="1:10" ht="14.4" x14ac:dyDescent="0.3">
      <c r="A3409" s="290" t="str">
        <f t="shared" si="141"/>
        <v>4/2009</v>
      </c>
      <c r="B3409" s="279" t="s">
        <v>3532</v>
      </c>
      <c r="C3409" s="294">
        <v>384</v>
      </c>
      <c r="D3409" s="279">
        <f t="shared" si="137"/>
        <v>27</v>
      </c>
      <c r="E3409" s="279">
        <f t="shared" si="138"/>
        <v>4</v>
      </c>
      <c r="F3409" s="281" t="str">
        <f t="shared" si="142"/>
        <v/>
      </c>
      <c r="G3409" s="282"/>
      <c r="H3409" s="280"/>
      <c r="I3409" s="280"/>
      <c r="J3409" s="280"/>
    </row>
    <row r="3410" spans="1:10" ht="14.4" x14ac:dyDescent="0.3">
      <c r="A3410" s="290" t="str">
        <f t="shared" si="141"/>
        <v>4/2009</v>
      </c>
      <c r="B3410" s="279" t="s">
        <v>3533</v>
      </c>
      <c r="C3410" s="294">
        <v>370</v>
      </c>
      <c r="D3410" s="279">
        <f t="shared" si="137"/>
        <v>28</v>
      </c>
      <c r="E3410" s="279">
        <f t="shared" si="138"/>
        <v>4</v>
      </c>
      <c r="F3410" s="281" t="str">
        <f t="shared" si="142"/>
        <v/>
      </c>
      <c r="G3410" s="282"/>
      <c r="H3410" s="280"/>
      <c r="I3410" s="280"/>
      <c r="J3410" s="280"/>
    </row>
    <row r="3411" spans="1:10" ht="14.4" x14ac:dyDescent="0.3">
      <c r="A3411" s="290" t="str">
        <f t="shared" si="141"/>
        <v>4/2009</v>
      </c>
      <c r="B3411" s="279" t="s">
        <v>3534</v>
      </c>
      <c r="C3411" s="294">
        <v>359</v>
      </c>
      <c r="D3411" s="279">
        <f t="shared" si="137"/>
        <v>29</v>
      </c>
      <c r="E3411" s="279">
        <f t="shared" si="138"/>
        <v>4</v>
      </c>
      <c r="F3411" s="281" t="str">
        <f t="shared" si="142"/>
        <v/>
      </c>
      <c r="G3411" s="282"/>
      <c r="H3411" s="280"/>
      <c r="I3411" s="280"/>
      <c r="J3411" s="280"/>
    </row>
    <row r="3412" spans="1:10" ht="14.4" x14ac:dyDescent="0.3">
      <c r="A3412" s="290" t="str">
        <f t="shared" si="141"/>
        <v>4/2009</v>
      </c>
      <c r="B3412" s="279" t="s">
        <v>3535</v>
      </c>
      <c r="C3412" s="294">
        <v>355</v>
      </c>
      <c r="D3412" s="279">
        <f t="shared" si="137"/>
        <v>30</v>
      </c>
      <c r="E3412" s="279">
        <f t="shared" si="138"/>
        <v>4</v>
      </c>
      <c r="F3412" s="281">
        <f t="shared" si="142"/>
        <v>3.5499999999999997E-2</v>
      </c>
      <c r="G3412" s="282"/>
      <c r="H3412" s="280"/>
      <c r="I3412" s="280"/>
      <c r="J3412" s="280"/>
    </row>
    <row r="3413" spans="1:10" ht="14.4" x14ac:dyDescent="0.3">
      <c r="A3413" s="290" t="str">
        <f t="shared" si="141"/>
        <v>5/2009</v>
      </c>
      <c r="B3413" s="279" t="s">
        <v>3536</v>
      </c>
      <c r="C3413" s="294">
        <v>351</v>
      </c>
      <c r="D3413" s="279">
        <f t="shared" si="137"/>
        <v>1</v>
      </c>
      <c r="E3413" s="279">
        <f t="shared" si="138"/>
        <v>5</v>
      </c>
      <c r="F3413" s="281" t="str">
        <f t="shared" si="142"/>
        <v/>
      </c>
      <c r="G3413" s="282"/>
      <c r="H3413" s="280"/>
      <c r="I3413" s="280"/>
      <c r="J3413" s="280"/>
    </row>
    <row r="3414" spans="1:10" ht="14.4" x14ac:dyDescent="0.3">
      <c r="A3414" s="290" t="str">
        <f t="shared" si="141"/>
        <v>5/2009</v>
      </c>
      <c r="B3414" s="279" t="s">
        <v>3537</v>
      </c>
      <c r="C3414" s="294"/>
      <c r="D3414" s="279">
        <f t="shared" si="137"/>
        <v>2</v>
      </c>
      <c r="E3414" s="279">
        <f t="shared" si="138"/>
        <v>5</v>
      </c>
      <c r="F3414" s="281" t="str">
        <f t="shared" si="142"/>
        <v/>
      </c>
      <c r="G3414" s="282"/>
      <c r="H3414" s="280"/>
      <c r="I3414" s="280"/>
      <c r="J3414" s="280"/>
    </row>
    <row r="3415" spans="1:10" ht="14.4" x14ac:dyDescent="0.3">
      <c r="A3415" s="290" t="str">
        <f t="shared" si="141"/>
        <v>5/2009</v>
      </c>
      <c r="B3415" s="279" t="s">
        <v>3538</v>
      </c>
      <c r="C3415" s="294"/>
      <c r="D3415" s="279">
        <f t="shared" si="137"/>
        <v>3</v>
      </c>
      <c r="E3415" s="279">
        <f t="shared" si="138"/>
        <v>5</v>
      </c>
      <c r="F3415" s="281" t="str">
        <f t="shared" si="142"/>
        <v/>
      </c>
      <c r="G3415" s="282"/>
      <c r="H3415" s="280"/>
      <c r="I3415" s="280"/>
      <c r="J3415" s="280"/>
    </row>
    <row r="3416" spans="1:10" ht="14.4" x14ac:dyDescent="0.3">
      <c r="A3416" s="290" t="str">
        <f t="shared" si="141"/>
        <v>5/2009</v>
      </c>
      <c r="B3416" s="279" t="s">
        <v>3539</v>
      </c>
      <c r="C3416" s="294">
        <v>342</v>
      </c>
      <c r="D3416" s="279">
        <f t="shared" si="137"/>
        <v>4</v>
      </c>
      <c r="E3416" s="279">
        <f t="shared" si="138"/>
        <v>5</v>
      </c>
      <c r="F3416" s="281" t="str">
        <f t="shared" si="142"/>
        <v/>
      </c>
      <c r="G3416" s="282"/>
      <c r="H3416" s="280"/>
      <c r="I3416" s="280"/>
      <c r="J3416" s="280"/>
    </row>
    <row r="3417" spans="1:10" ht="14.4" x14ac:dyDescent="0.3">
      <c r="A3417" s="290" t="str">
        <f t="shared" si="141"/>
        <v>5/2009</v>
      </c>
      <c r="B3417" s="279" t="s">
        <v>3540</v>
      </c>
      <c r="C3417" s="294">
        <v>330</v>
      </c>
      <c r="D3417" s="279">
        <f t="shared" si="137"/>
        <v>5</v>
      </c>
      <c r="E3417" s="279">
        <f t="shared" si="138"/>
        <v>5</v>
      </c>
      <c r="F3417" s="281" t="str">
        <f t="shared" si="142"/>
        <v/>
      </c>
      <c r="G3417" s="282"/>
      <c r="H3417" s="280"/>
      <c r="I3417" s="280"/>
      <c r="J3417" s="280"/>
    </row>
    <row r="3418" spans="1:10" ht="14.4" x14ac:dyDescent="0.3">
      <c r="A3418" s="290" t="str">
        <f t="shared" si="141"/>
        <v>5/2009</v>
      </c>
      <c r="B3418" s="279" t="s">
        <v>3541</v>
      </c>
      <c r="C3418" s="294">
        <v>314</v>
      </c>
      <c r="D3418" s="279">
        <f t="shared" si="137"/>
        <v>6</v>
      </c>
      <c r="E3418" s="279">
        <f t="shared" si="138"/>
        <v>5</v>
      </c>
      <c r="F3418" s="281" t="str">
        <f t="shared" si="142"/>
        <v/>
      </c>
      <c r="G3418" s="282"/>
      <c r="H3418" s="280"/>
      <c r="I3418" s="280"/>
      <c r="J3418" s="280"/>
    </row>
    <row r="3419" spans="1:10" ht="14.4" x14ac:dyDescent="0.3">
      <c r="A3419" s="290" t="str">
        <f t="shared" si="141"/>
        <v>5/2009</v>
      </c>
      <c r="B3419" s="279" t="s">
        <v>3542</v>
      </c>
      <c r="C3419" s="294">
        <v>305</v>
      </c>
      <c r="D3419" s="279">
        <f t="shared" si="137"/>
        <v>7</v>
      </c>
      <c r="E3419" s="279">
        <f t="shared" si="138"/>
        <v>5</v>
      </c>
      <c r="F3419" s="281" t="str">
        <f t="shared" si="142"/>
        <v/>
      </c>
      <c r="G3419" s="282"/>
      <c r="H3419" s="280"/>
      <c r="I3419" s="280"/>
      <c r="J3419" s="280"/>
    </row>
    <row r="3420" spans="1:10" ht="14.4" x14ac:dyDescent="0.3">
      <c r="A3420" s="290" t="str">
        <f t="shared" si="141"/>
        <v>5/2009</v>
      </c>
      <c r="B3420" s="279" t="s">
        <v>3543</v>
      </c>
      <c r="C3420" s="294">
        <v>310</v>
      </c>
      <c r="D3420" s="279">
        <f t="shared" si="137"/>
        <v>8</v>
      </c>
      <c r="E3420" s="279">
        <f t="shared" si="138"/>
        <v>5</v>
      </c>
      <c r="F3420" s="281" t="str">
        <f t="shared" si="142"/>
        <v/>
      </c>
      <c r="G3420" s="282"/>
      <c r="H3420" s="280"/>
      <c r="I3420" s="280"/>
      <c r="J3420" s="280"/>
    </row>
    <row r="3421" spans="1:10" ht="14.4" x14ac:dyDescent="0.3">
      <c r="A3421" s="290" t="str">
        <f t="shared" si="141"/>
        <v>5/2009</v>
      </c>
      <c r="B3421" s="279" t="s">
        <v>3544</v>
      </c>
      <c r="C3421" s="294"/>
      <c r="D3421" s="279">
        <f t="shared" si="137"/>
        <v>9</v>
      </c>
      <c r="E3421" s="279">
        <f t="shared" si="138"/>
        <v>5</v>
      </c>
      <c r="F3421" s="281" t="str">
        <f t="shared" si="142"/>
        <v/>
      </c>
      <c r="G3421" s="282"/>
      <c r="H3421" s="280"/>
      <c r="I3421" s="280"/>
      <c r="J3421" s="280"/>
    </row>
    <row r="3422" spans="1:10" ht="14.4" x14ac:dyDescent="0.3">
      <c r="A3422" s="290" t="str">
        <f t="shared" si="141"/>
        <v>5/2009</v>
      </c>
      <c r="B3422" s="279" t="s">
        <v>3545</v>
      </c>
      <c r="C3422" s="294"/>
      <c r="D3422" s="279">
        <f t="shared" si="137"/>
        <v>10</v>
      </c>
      <c r="E3422" s="279">
        <f t="shared" si="138"/>
        <v>5</v>
      </c>
      <c r="F3422" s="281" t="str">
        <f t="shared" si="142"/>
        <v/>
      </c>
      <c r="G3422" s="282"/>
      <c r="H3422" s="280"/>
      <c r="I3422" s="280"/>
      <c r="J3422" s="280"/>
    </row>
    <row r="3423" spans="1:10" ht="14.4" x14ac:dyDescent="0.3">
      <c r="A3423" s="290" t="str">
        <f t="shared" si="141"/>
        <v>5/2009</v>
      </c>
      <c r="B3423" s="279" t="s">
        <v>3546</v>
      </c>
      <c r="C3423" s="294">
        <v>324</v>
      </c>
      <c r="D3423" s="279">
        <f t="shared" si="137"/>
        <v>11</v>
      </c>
      <c r="E3423" s="279">
        <f t="shared" si="138"/>
        <v>5</v>
      </c>
      <c r="F3423" s="281" t="str">
        <f t="shared" si="142"/>
        <v/>
      </c>
      <c r="G3423" s="282"/>
      <c r="H3423" s="280"/>
      <c r="I3423" s="280"/>
      <c r="J3423" s="280"/>
    </row>
    <row r="3424" spans="1:10" ht="14.4" x14ac:dyDescent="0.3">
      <c r="A3424" s="290" t="str">
        <f t="shared" si="141"/>
        <v>5/2009</v>
      </c>
      <c r="B3424" s="279" t="s">
        <v>3547</v>
      </c>
      <c r="C3424" s="294">
        <v>326</v>
      </c>
      <c r="D3424" s="279">
        <f t="shared" si="137"/>
        <v>12</v>
      </c>
      <c r="E3424" s="279">
        <f t="shared" si="138"/>
        <v>5</v>
      </c>
      <c r="F3424" s="281" t="str">
        <f t="shared" si="142"/>
        <v/>
      </c>
      <c r="G3424" s="282"/>
      <c r="H3424" s="280"/>
      <c r="I3424" s="280"/>
      <c r="J3424" s="280"/>
    </row>
    <row r="3425" spans="1:10" ht="14.4" x14ac:dyDescent="0.3">
      <c r="A3425" s="290" t="str">
        <f t="shared" si="141"/>
        <v>5/2009</v>
      </c>
      <c r="B3425" s="279" t="s">
        <v>3548</v>
      </c>
      <c r="C3425" s="294">
        <v>337</v>
      </c>
      <c r="D3425" s="279">
        <f t="shared" si="137"/>
        <v>13</v>
      </c>
      <c r="E3425" s="279">
        <f t="shared" si="138"/>
        <v>5</v>
      </c>
      <c r="F3425" s="281" t="str">
        <f t="shared" si="142"/>
        <v/>
      </c>
      <c r="G3425" s="282"/>
      <c r="H3425" s="280"/>
      <c r="I3425" s="280"/>
      <c r="J3425" s="280"/>
    </row>
    <row r="3426" spans="1:10" ht="14.4" x14ac:dyDescent="0.3">
      <c r="A3426" s="290" t="str">
        <f t="shared" si="141"/>
        <v>5/2009</v>
      </c>
      <c r="B3426" s="279" t="s">
        <v>3549</v>
      </c>
      <c r="C3426" s="294">
        <v>333</v>
      </c>
      <c r="D3426" s="279">
        <f t="shared" si="137"/>
        <v>14</v>
      </c>
      <c r="E3426" s="279">
        <f t="shared" si="138"/>
        <v>5</v>
      </c>
      <c r="F3426" s="281" t="str">
        <f t="shared" si="142"/>
        <v/>
      </c>
      <c r="G3426" s="282"/>
      <c r="H3426" s="280"/>
      <c r="I3426" s="280"/>
      <c r="J3426" s="280"/>
    </row>
    <row r="3427" spans="1:10" ht="14.4" x14ac:dyDescent="0.3">
      <c r="A3427" s="290" t="str">
        <f t="shared" si="141"/>
        <v>5/2009</v>
      </c>
      <c r="B3427" s="279" t="s">
        <v>3550</v>
      </c>
      <c r="C3427" s="294">
        <v>330</v>
      </c>
      <c r="D3427" s="279">
        <f t="shared" si="137"/>
        <v>15</v>
      </c>
      <c r="E3427" s="279">
        <f t="shared" si="138"/>
        <v>5</v>
      </c>
      <c r="F3427" s="281" t="str">
        <f t="shared" si="142"/>
        <v/>
      </c>
      <c r="G3427" s="282"/>
      <c r="H3427" s="280"/>
      <c r="I3427" s="280"/>
      <c r="J3427" s="280"/>
    </row>
    <row r="3428" spans="1:10" ht="14.4" x14ac:dyDescent="0.3">
      <c r="A3428" s="290" t="str">
        <f t="shared" si="141"/>
        <v>5/2009</v>
      </c>
      <c r="B3428" s="279" t="s">
        <v>3551</v>
      </c>
      <c r="C3428" s="294"/>
      <c r="D3428" s="279">
        <f t="shared" si="137"/>
        <v>16</v>
      </c>
      <c r="E3428" s="279">
        <f t="shared" si="138"/>
        <v>5</v>
      </c>
      <c r="F3428" s="281" t="str">
        <f t="shared" si="142"/>
        <v/>
      </c>
      <c r="G3428" s="282"/>
      <c r="H3428" s="280"/>
      <c r="I3428" s="280"/>
      <c r="J3428" s="280"/>
    </row>
    <row r="3429" spans="1:10" ht="14.4" x14ac:dyDescent="0.3">
      <c r="A3429" s="290" t="str">
        <f t="shared" si="141"/>
        <v>5/2009</v>
      </c>
      <c r="B3429" s="279" t="s">
        <v>3552</v>
      </c>
      <c r="C3429" s="294"/>
      <c r="D3429" s="279">
        <f t="shared" si="137"/>
        <v>17</v>
      </c>
      <c r="E3429" s="279">
        <f t="shared" si="138"/>
        <v>5</v>
      </c>
      <c r="F3429" s="281" t="str">
        <f t="shared" si="142"/>
        <v/>
      </c>
      <c r="G3429" s="282"/>
      <c r="H3429" s="280"/>
      <c r="I3429" s="280"/>
      <c r="J3429" s="280"/>
    </row>
    <row r="3430" spans="1:10" ht="14.4" x14ac:dyDescent="0.3">
      <c r="A3430" s="290" t="str">
        <f t="shared" si="141"/>
        <v>5/2009</v>
      </c>
      <c r="B3430" s="279" t="s">
        <v>3553</v>
      </c>
      <c r="C3430" s="294">
        <v>316</v>
      </c>
      <c r="D3430" s="279">
        <f t="shared" si="137"/>
        <v>18</v>
      </c>
      <c r="E3430" s="279">
        <f t="shared" si="138"/>
        <v>5</v>
      </c>
      <c r="F3430" s="281" t="str">
        <f t="shared" si="142"/>
        <v/>
      </c>
      <c r="G3430" s="282"/>
      <c r="H3430" s="280"/>
      <c r="I3430" s="280"/>
      <c r="J3430" s="280"/>
    </row>
    <row r="3431" spans="1:10" ht="14.4" x14ac:dyDescent="0.3">
      <c r="A3431" s="290" t="str">
        <f t="shared" si="141"/>
        <v>5/2009</v>
      </c>
      <c r="B3431" s="279" t="s">
        <v>3554</v>
      </c>
      <c r="C3431" s="294">
        <v>309</v>
      </c>
      <c r="D3431" s="279">
        <f t="shared" si="137"/>
        <v>19</v>
      </c>
      <c r="E3431" s="279">
        <f t="shared" si="138"/>
        <v>5</v>
      </c>
      <c r="F3431" s="281" t="str">
        <f t="shared" si="142"/>
        <v/>
      </c>
      <c r="G3431" s="282"/>
      <c r="H3431" s="280"/>
      <c r="I3431" s="280"/>
      <c r="J3431" s="280"/>
    </row>
    <row r="3432" spans="1:10" ht="14.4" x14ac:dyDescent="0.3">
      <c r="A3432" s="290" t="str">
        <f t="shared" si="141"/>
        <v>5/2009</v>
      </c>
      <c r="B3432" s="279" t="s">
        <v>3555</v>
      </c>
      <c r="C3432" s="294">
        <v>310</v>
      </c>
      <c r="D3432" s="279">
        <f t="shared" si="137"/>
        <v>20</v>
      </c>
      <c r="E3432" s="279">
        <f t="shared" si="138"/>
        <v>5</v>
      </c>
      <c r="F3432" s="281" t="str">
        <f t="shared" si="142"/>
        <v/>
      </c>
      <c r="G3432" s="282"/>
      <c r="H3432" s="280"/>
      <c r="I3432" s="280"/>
      <c r="J3432" s="280"/>
    </row>
    <row r="3433" spans="1:10" ht="14.4" x14ac:dyDescent="0.3">
      <c r="A3433" s="290" t="str">
        <f t="shared" si="141"/>
        <v>5/2009</v>
      </c>
      <c r="B3433" s="279" t="s">
        <v>3556</v>
      </c>
      <c r="C3433" s="294">
        <v>306</v>
      </c>
      <c r="D3433" s="279">
        <f t="shared" si="137"/>
        <v>21</v>
      </c>
      <c r="E3433" s="279">
        <f t="shared" si="138"/>
        <v>5</v>
      </c>
      <c r="F3433" s="281" t="str">
        <f t="shared" si="142"/>
        <v/>
      </c>
      <c r="G3433" s="282"/>
      <c r="H3433" s="280"/>
      <c r="I3433" s="280"/>
      <c r="J3433" s="280"/>
    </row>
    <row r="3434" spans="1:10" ht="14.4" x14ac:dyDescent="0.3">
      <c r="A3434" s="290" t="str">
        <f t="shared" si="141"/>
        <v>5/2009</v>
      </c>
      <c r="B3434" s="279" t="s">
        <v>3557</v>
      </c>
      <c r="C3434" s="294">
        <v>300</v>
      </c>
      <c r="D3434" s="279">
        <f t="shared" si="137"/>
        <v>22</v>
      </c>
      <c r="E3434" s="279">
        <f t="shared" si="138"/>
        <v>5</v>
      </c>
      <c r="F3434" s="281" t="str">
        <f t="shared" si="142"/>
        <v/>
      </c>
      <c r="G3434" s="282"/>
      <c r="H3434" s="280"/>
      <c r="I3434" s="280"/>
      <c r="J3434" s="280"/>
    </row>
    <row r="3435" spans="1:10" ht="14.4" x14ac:dyDescent="0.3">
      <c r="A3435" s="290" t="str">
        <f t="shared" si="141"/>
        <v>5/2009</v>
      </c>
      <c r="B3435" s="279" t="s">
        <v>3558</v>
      </c>
      <c r="C3435" s="294"/>
      <c r="D3435" s="279">
        <f t="shared" si="137"/>
        <v>23</v>
      </c>
      <c r="E3435" s="279">
        <f t="shared" si="138"/>
        <v>5</v>
      </c>
      <c r="F3435" s="281" t="str">
        <f t="shared" si="142"/>
        <v/>
      </c>
      <c r="G3435" s="282"/>
      <c r="H3435" s="280"/>
      <c r="I3435" s="280"/>
      <c r="J3435" s="280"/>
    </row>
    <row r="3436" spans="1:10" ht="14.4" x14ac:dyDescent="0.3">
      <c r="A3436" s="290" t="str">
        <f t="shared" si="141"/>
        <v>5/2009</v>
      </c>
      <c r="B3436" s="279" t="s">
        <v>3559</v>
      </c>
      <c r="C3436" s="294"/>
      <c r="D3436" s="279">
        <f t="shared" si="137"/>
        <v>24</v>
      </c>
      <c r="E3436" s="279">
        <f t="shared" si="138"/>
        <v>5</v>
      </c>
      <c r="F3436" s="281" t="str">
        <f t="shared" si="142"/>
        <v/>
      </c>
      <c r="G3436" s="282"/>
      <c r="H3436" s="280"/>
      <c r="I3436" s="280"/>
      <c r="J3436" s="280"/>
    </row>
    <row r="3437" spans="1:10" ht="14.4" x14ac:dyDescent="0.3">
      <c r="A3437" s="290" t="str">
        <f t="shared" si="141"/>
        <v>5/2009</v>
      </c>
      <c r="B3437" s="279" t="s">
        <v>3560</v>
      </c>
      <c r="C3437" s="294"/>
      <c r="D3437" s="279">
        <f t="shared" si="137"/>
        <v>25</v>
      </c>
      <c r="E3437" s="279">
        <f t="shared" si="138"/>
        <v>5</v>
      </c>
      <c r="F3437" s="281" t="str">
        <f t="shared" si="142"/>
        <v/>
      </c>
      <c r="G3437" s="282"/>
      <c r="H3437" s="280"/>
      <c r="I3437" s="280"/>
      <c r="J3437" s="280"/>
    </row>
    <row r="3438" spans="1:10" ht="14.4" x14ac:dyDescent="0.3">
      <c r="A3438" s="290" t="str">
        <f t="shared" si="141"/>
        <v>5/2009</v>
      </c>
      <c r="B3438" s="279" t="s">
        <v>3561</v>
      </c>
      <c r="C3438" s="294">
        <v>291</v>
      </c>
      <c r="D3438" s="279">
        <f t="shared" si="137"/>
        <v>26</v>
      </c>
      <c r="E3438" s="279">
        <f t="shared" si="138"/>
        <v>5</v>
      </c>
      <c r="F3438" s="281" t="str">
        <f t="shared" si="142"/>
        <v/>
      </c>
      <c r="G3438" s="282"/>
      <c r="H3438" s="280"/>
      <c r="I3438" s="280"/>
      <c r="J3438" s="280"/>
    </row>
    <row r="3439" spans="1:10" ht="14.4" x14ac:dyDescent="0.3">
      <c r="A3439" s="290" t="str">
        <f t="shared" si="141"/>
        <v>5/2009</v>
      </c>
      <c r="B3439" s="279" t="s">
        <v>3562</v>
      </c>
      <c r="C3439" s="294">
        <v>278</v>
      </c>
      <c r="D3439" s="279">
        <f t="shared" si="137"/>
        <v>27</v>
      </c>
      <c r="E3439" s="279">
        <f t="shared" si="138"/>
        <v>5</v>
      </c>
      <c r="F3439" s="281" t="str">
        <f t="shared" si="142"/>
        <v/>
      </c>
      <c r="G3439" s="282"/>
      <c r="H3439" s="280"/>
      <c r="I3439" s="280"/>
      <c r="J3439" s="280"/>
    </row>
    <row r="3440" spans="1:10" ht="14.4" x14ac:dyDescent="0.3">
      <c r="A3440" s="290" t="str">
        <f t="shared" si="141"/>
        <v>5/2009</v>
      </c>
      <c r="B3440" s="279" t="s">
        <v>3563</v>
      </c>
      <c r="C3440" s="294">
        <v>282</v>
      </c>
      <c r="D3440" s="279">
        <f t="shared" si="137"/>
        <v>28</v>
      </c>
      <c r="E3440" s="279">
        <f t="shared" si="138"/>
        <v>5</v>
      </c>
      <c r="F3440" s="281" t="str">
        <f t="shared" si="142"/>
        <v/>
      </c>
      <c r="G3440" s="282"/>
      <c r="H3440" s="280"/>
      <c r="I3440" s="280"/>
      <c r="J3440" s="280"/>
    </row>
    <row r="3441" spans="1:10" ht="14.4" x14ac:dyDescent="0.3">
      <c r="A3441" s="290" t="str">
        <f t="shared" si="141"/>
        <v>5/2009</v>
      </c>
      <c r="B3441" s="279" t="s">
        <v>3564</v>
      </c>
      <c r="C3441" s="294">
        <v>294</v>
      </c>
      <c r="D3441" s="279">
        <f t="shared" si="137"/>
        <v>29</v>
      </c>
      <c r="E3441" s="279">
        <f t="shared" si="138"/>
        <v>5</v>
      </c>
      <c r="F3441" s="281" t="str">
        <f t="shared" si="142"/>
        <v/>
      </c>
      <c r="G3441" s="282"/>
      <c r="H3441" s="280"/>
      <c r="I3441" s="280"/>
      <c r="J3441" s="280"/>
    </row>
    <row r="3442" spans="1:10" ht="14.4" x14ac:dyDescent="0.3">
      <c r="A3442" s="290" t="str">
        <f t="shared" si="141"/>
        <v>5/2009</v>
      </c>
      <c r="B3442" s="279" t="s">
        <v>3565</v>
      </c>
      <c r="C3442" s="294"/>
      <c r="D3442" s="279">
        <f t="shared" si="137"/>
        <v>30</v>
      </c>
      <c r="E3442" s="279">
        <f t="shared" si="138"/>
        <v>5</v>
      </c>
      <c r="F3442" s="281" t="str">
        <f t="shared" si="142"/>
        <v/>
      </c>
      <c r="G3442" s="282"/>
      <c r="H3442" s="280"/>
      <c r="I3442" s="280"/>
      <c r="J3442" s="280"/>
    </row>
    <row r="3443" spans="1:10" ht="14.4" x14ac:dyDescent="0.3">
      <c r="A3443" s="290" t="str">
        <f t="shared" si="141"/>
        <v>5/2009</v>
      </c>
      <c r="B3443" s="279" t="s">
        <v>3566</v>
      </c>
      <c r="C3443" s="294"/>
      <c r="D3443" s="279">
        <f t="shared" si="137"/>
        <v>31</v>
      </c>
      <c r="E3443" s="279">
        <f t="shared" si="138"/>
        <v>5</v>
      </c>
      <c r="F3443" s="281">
        <f t="shared" si="142"/>
        <v>2.9399999999999999E-2</v>
      </c>
      <c r="G3443" s="282"/>
      <c r="H3443" s="280"/>
      <c r="I3443" s="280"/>
      <c r="J3443" s="280"/>
    </row>
    <row r="3444" spans="1:10" ht="14.4" x14ac:dyDescent="0.3">
      <c r="A3444" s="290" t="str">
        <f t="shared" si="141"/>
        <v>6/2009</v>
      </c>
      <c r="B3444" s="279" t="s">
        <v>3567</v>
      </c>
      <c r="C3444" s="294">
        <v>266</v>
      </c>
      <c r="D3444" s="279">
        <f t="shared" si="137"/>
        <v>1</v>
      </c>
      <c r="E3444" s="279">
        <f t="shared" si="138"/>
        <v>6</v>
      </c>
      <c r="F3444" s="281" t="str">
        <f t="shared" si="142"/>
        <v/>
      </c>
      <c r="G3444" s="282"/>
      <c r="H3444" s="280"/>
      <c r="I3444" s="280"/>
      <c r="J3444" s="280"/>
    </row>
    <row r="3445" spans="1:10" ht="14.4" x14ac:dyDescent="0.3">
      <c r="A3445" s="290" t="str">
        <f t="shared" si="141"/>
        <v>6/2009</v>
      </c>
      <c r="B3445" s="279" t="s">
        <v>3568</v>
      </c>
      <c r="C3445" s="294">
        <v>280</v>
      </c>
      <c r="D3445" s="279">
        <f t="shared" si="137"/>
        <v>2</v>
      </c>
      <c r="E3445" s="279">
        <f t="shared" si="138"/>
        <v>6</v>
      </c>
      <c r="F3445" s="281" t="str">
        <f t="shared" si="142"/>
        <v/>
      </c>
      <c r="G3445" s="282"/>
      <c r="H3445" s="280"/>
      <c r="I3445" s="280"/>
      <c r="J3445" s="280"/>
    </row>
    <row r="3446" spans="1:10" ht="14.4" x14ac:dyDescent="0.3">
      <c r="A3446" s="290" t="str">
        <f t="shared" si="141"/>
        <v>6/2009</v>
      </c>
      <c r="B3446" s="279" t="s">
        <v>3569</v>
      </c>
      <c r="C3446" s="294">
        <v>291</v>
      </c>
      <c r="D3446" s="279">
        <f t="shared" si="137"/>
        <v>3</v>
      </c>
      <c r="E3446" s="279">
        <f t="shared" si="138"/>
        <v>6</v>
      </c>
      <c r="F3446" s="281" t="str">
        <f t="shared" si="142"/>
        <v/>
      </c>
      <c r="G3446" s="282"/>
      <c r="H3446" s="280"/>
      <c r="I3446" s="280"/>
      <c r="J3446" s="280"/>
    </row>
    <row r="3447" spans="1:10" ht="14.4" x14ac:dyDescent="0.3">
      <c r="A3447" s="290" t="str">
        <f t="shared" si="141"/>
        <v>6/2009</v>
      </c>
      <c r="B3447" s="279" t="s">
        <v>3570</v>
      </c>
      <c r="C3447" s="294">
        <v>278</v>
      </c>
      <c r="D3447" s="279">
        <f t="shared" si="137"/>
        <v>4</v>
      </c>
      <c r="E3447" s="279">
        <f t="shared" si="138"/>
        <v>6</v>
      </c>
      <c r="F3447" s="281" t="str">
        <f t="shared" si="142"/>
        <v/>
      </c>
      <c r="G3447" s="282"/>
      <c r="H3447" s="280"/>
      <c r="I3447" s="280"/>
      <c r="J3447" s="280"/>
    </row>
    <row r="3448" spans="1:10" ht="14.4" x14ac:dyDescent="0.3">
      <c r="A3448" s="290" t="str">
        <f t="shared" si="141"/>
        <v>6/2009</v>
      </c>
      <c r="B3448" s="279" t="s">
        <v>3571</v>
      </c>
      <c r="C3448" s="294">
        <v>269</v>
      </c>
      <c r="D3448" s="279">
        <f t="shared" si="137"/>
        <v>5</v>
      </c>
      <c r="E3448" s="279">
        <f t="shared" si="138"/>
        <v>6</v>
      </c>
      <c r="F3448" s="281" t="str">
        <f t="shared" si="142"/>
        <v/>
      </c>
      <c r="G3448" s="282"/>
      <c r="H3448" s="280"/>
      <c r="I3448" s="280"/>
      <c r="J3448" s="280"/>
    </row>
    <row r="3449" spans="1:10" ht="14.4" x14ac:dyDescent="0.3">
      <c r="A3449" s="290" t="str">
        <f t="shared" si="141"/>
        <v>6/2009</v>
      </c>
      <c r="B3449" s="279" t="s">
        <v>3572</v>
      </c>
      <c r="C3449" s="294"/>
      <c r="D3449" s="279">
        <f t="shared" si="137"/>
        <v>6</v>
      </c>
      <c r="E3449" s="279">
        <f t="shared" si="138"/>
        <v>6</v>
      </c>
      <c r="F3449" s="281" t="str">
        <f t="shared" si="142"/>
        <v/>
      </c>
      <c r="G3449" s="282"/>
      <c r="H3449" s="280"/>
      <c r="I3449" s="280"/>
      <c r="J3449" s="280"/>
    </row>
    <row r="3450" spans="1:10" ht="14.4" x14ac:dyDescent="0.3">
      <c r="A3450" s="290" t="str">
        <f t="shared" si="141"/>
        <v>6/2009</v>
      </c>
      <c r="B3450" s="279" t="s">
        <v>3573</v>
      </c>
      <c r="C3450" s="294"/>
      <c r="D3450" s="279">
        <f t="shared" si="137"/>
        <v>7</v>
      </c>
      <c r="E3450" s="279">
        <f t="shared" si="138"/>
        <v>6</v>
      </c>
      <c r="F3450" s="281" t="str">
        <f t="shared" si="142"/>
        <v/>
      </c>
      <c r="G3450" s="282"/>
      <c r="H3450" s="280"/>
      <c r="I3450" s="280"/>
      <c r="J3450" s="280"/>
    </row>
    <row r="3451" spans="1:10" ht="14.4" x14ac:dyDescent="0.3">
      <c r="A3451" s="290" t="str">
        <f t="shared" si="141"/>
        <v>6/2009</v>
      </c>
      <c r="B3451" s="279" t="s">
        <v>3574</v>
      </c>
      <c r="C3451" s="294">
        <v>266</v>
      </c>
      <c r="D3451" s="279">
        <f t="shared" si="137"/>
        <v>8</v>
      </c>
      <c r="E3451" s="279">
        <f t="shared" si="138"/>
        <v>6</v>
      </c>
      <c r="F3451" s="281" t="str">
        <f t="shared" si="142"/>
        <v/>
      </c>
      <c r="G3451" s="282"/>
      <c r="H3451" s="280"/>
      <c r="I3451" s="280"/>
      <c r="J3451" s="280"/>
    </row>
    <row r="3452" spans="1:10" ht="14.4" x14ac:dyDescent="0.3">
      <c r="A3452" s="290" t="str">
        <f t="shared" si="141"/>
        <v>6/2009</v>
      </c>
      <c r="B3452" s="279" t="s">
        <v>3575</v>
      </c>
      <c r="C3452" s="294">
        <v>264</v>
      </c>
      <c r="D3452" s="279">
        <f t="shared" si="137"/>
        <v>9</v>
      </c>
      <c r="E3452" s="279">
        <f t="shared" si="138"/>
        <v>6</v>
      </c>
      <c r="F3452" s="281" t="str">
        <f t="shared" si="142"/>
        <v/>
      </c>
      <c r="G3452" s="282"/>
      <c r="H3452" s="280"/>
      <c r="I3452" s="280"/>
      <c r="J3452" s="280"/>
    </row>
    <row r="3453" spans="1:10" ht="14.4" x14ac:dyDescent="0.3">
      <c r="A3453" s="290" t="str">
        <f t="shared" si="141"/>
        <v>6/2009</v>
      </c>
      <c r="B3453" s="279" t="s">
        <v>3576</v>
      </c>
      <c r="C3453" s="294">
        <v>260</v>
      </c>
      <c r="D3453" s="279">
        <f t="shared" si="137"/>
        <v>10</v>
      </c>
      <c r="E3453" s="279">
        <f t="shared" si="138"/>
        <v>6</v>
      </c>
      <c r="F3453" s="281" t="str">
        <f t="shared" si="142"/>
        <v/>
      </c>
      <c r="G3453" s="282"/>
      <c r="H3453" s="280"/>
      <c r="I3453" s="280"/>
      <c r="J3453" s="280"/>
    </row>
    <row r="3454" spans="1:10" ht="14.4" x14ac:dyDescent="0.3">
      <c r="A3454" s="290" t="str">
        <f t="shared" si="141"/>
        <v>6/2009</v>
      </c>
      <c r="B3454" s="279" t="s">
        <v>3577</v>
      </c>
      <c r="C3454" s="294">
        <v>260</v>
      </c>
      <c r="D3454" s="279">
        <f t="shared" si="137"/>
        <v>11</v>
      </c>
      <c r="E3454" s="279">
        <f t="shared" si="138"/>
        <v>6</v>
      </c>
      <c r="F3454" s="281" t="str">
        <f t="shared" si="142"/>
        <v/>
      </c>
      <c r="G3454" s="282"/>
      <c r="H3454" s="280"/>
      <c r="I3454" s="280"/>
      <c r="J3454" s="280"/>
    </row>
    <row r="3455" spans="1:10" ht="14.4" x14ac:dyDescent="0.3">
      <c r="A3455" s="290" t="str">
        <f t="shared" si="141"/>
        <v>6/2009</v>
      </c>
      <c r="B3455" s="279" t="s">
        <v>3578</v>
      </c>
      <c r="C3455" s="294">
        <v>265</v>
      </c>
      <c r="D3455" s="279">
        <f t="shared" si="137"/>
        <v>12</v>
      </c>
      <c r="E3455" s="279">
        <f t="shared" si="138"/>
        <v>6</v>
      </c>
      <c r="F3455" s="281" t="str">
        <f t="shared" si="142"/>
        <v/>
      </c>
      <c r="G3455" s="282"/>
      <c r="H3455" s="280"/>
      <c r="I3455" s="280"/>
      <c r="J3455" s="280"/>
    </row>
    <row r="3456" spans="1:10" ht="14.4" x14ac:dyDescent="0.3">
      <c r="A3456" s="290" t="str">
        <f t="shared" si="141"/>
        <v>6/2009</v>
      </c>
      <c r="B3456" s="279" t="s">
        <v>3579</v>
      </c>
      <c r="C3456" s="294"/>
      <c r="D3456" s="279">
        <f t="shared" si="137"/>
        <v>13</v>
      </c>
      <c r="E3456" s="279">
        <f t="shared" si="138"/>
        <v>6</v>
      </c>
      <c r="F3456" s="281" t="str">
        <f t="shared" si="142"/>
        <v/>
      </c>
      <c r="G3456" s="282"/>
      <c r="H3456" s="280"/>
      <c r="I3456" s="280"/>
      <c r="J3456" s="280"/>
    </row>
    <row r="3457" spans="1:10" ht="14.4" x14ac:dyDescent="0.3">
      <c r="A3457" s="290" t="str">
        <f t="shared" si="141"/>
        <v>6/2009</v>
      </c>
      <c r="B3457" s="279" t="s">
        <v>3580</v>
      </c>
      <c r="C3457" s="294"/>
      <c r="D3457" s="279">
        <f t="shared" si="137"/>
        <v>14</v>
      </c>
      <c r="E3457" s="279">
        <f t="shared" si="138"/>
        <v>6</v>
      </c>
      <c r="F3457" s="281" t="str">
        <f t="shared" si="142"/>
        <v/>
      </c>
      <c r="G3457" s="282"/>
      <c r="H3457" s="280"/>
      <c r="I3457" s="280"/>
      <c r="J3457" s="280"/>
    </row>
    <row r="3458" spans="1:10" ht="14.4" x14ac:dyDescent="0.3">
      <c r="A3458" s="290" t="str">
        <f t="shared" si="141"/>
        <v>6/2009</v>
      </c>
      <c r="B3458" s="279" t="s">
        <v>3581</v>
      </c>
      <c r="C3458" s="294">
        <v>274</v>
      </c>
      <c r="D3458" s="279">
        <f t="shared" si="137"/>
        <v>15</v>
      </c>
      <c r="E3458" s="279">
        <f t="shared" si="138"/>
        <v>6</v>
      </c>
      <c r="F3458" s="281" t="str">
        <f t="shared" si="142"/>
        <v/>
      </c>
      <c r="G3458" s="282"/>
      <c r="H3458" s="280"/>
      <c r="I3458" s="280"/>
      <c r="J3458" s="280"/>
    </row>
    <row r="3459" spans="1:10" ht="14.4" x14ac:dyDescent="0.3">
      <c r="A3459" s="290" t="str">
        <f t="shared" si="141"/>
        <v>6/2009</v>
      </c>
      <c r="B3459" s="279" t="s">
        <v>3582</v>
      </c>
      <c r="C3459" s="294">
        <v>281</v>
      </c>
      <c r="D3459" s="279">
        <f t="shared" si="137"/>
        <v>16</v>
      </c>
      <c r="E3459" s="279">
        <f t="shared" si="138"/>
        <v>6</v>
      </c>
      <c r="F3459" s="281" t="str">
        <f t="shared" si="142"/>
        <v/>
      </c>
      <c r="G3459" s="282"/>
      <c r="H3459" s="280"/>
      <c r="I3459" s="280"/>
      <c r="J3459" s="280"/>
    </row>
    <row r="3460" spans="1:10" ht="14.4" x14ac:dyDescent="0.3">
      <c r="A3460" s="290" t="str">
        <f t="shared" si="141"/>
        <v>6/2009</v>
      </c>
      <c r="B3460" s="279" t="s">
        <v>3583</v>
      </c>
      <c r="C3460" s="294">
        <v>294</v>
      </c>
      <c r="D3460" s="279">
        <f t="shared" si="137"/>
        <v>17</v>
      </c>
      <c r="E3460" s="279">
        <f t="shared" si="138"/>
        <v>6</v>
      </c>
      <c r="F3460" s="281" t="str">
        <f t="shared" si="142"/>
        <v/>
      </c>
      <c r="G3460" s="282"/>
      <c r="H3460" s="280"/>
      <c r="I3460" s="280"/>
      <c r="J3460" s="280"/>
    </row>
    <row r="3461" spans="1:10" ht="14.4" x14ac:dyDescent="0.3">
      <c r="A3461" s="290" t="str">
        <f t="shared" si="141"/>
        <v>6/2009</v>
      </c>
      <c r="B3461" s="279" t="s">
        <v>3584</v>
      </c>
      <c r="C3461" s="294">
        <v>285</v>
      </c>
      <c r="D3461" s="279">
        <f t="shared" si="137"/>
        <v>18</v>
      </c>
      <c r="E3461" s="279">
        <f t="shared" si="138"/>
        <v>6</v>
      </c>
      <c r="F3461" s="281" t="str">
        <f t="shared" si="142"/>
        <v/>
      </c>
      <c r="G3461" s="282"/>
      <c r="H3461" s="280"/>
      <c r="I3461" s="280"/>
      <c r="J3461" s="280"/>
    </row>
    <row r="3462" spans="1:10" ht="14.4" x14ac:dyDescent="0.3">
      <c r="A3462" s="290" t="str">
        <f t="shared" ref="A3462:A3525" si="143">CONCATENATE(MONTH(B3462),"/",YEAR(B3462))</f>
        <v>6/2009</v>
      </c>
      <c r="B3462" s="279" t="s">
        <v>3585</v>
      </c>
      <c r="C3462" s="294">
        <v>291</v>
      </c>
      <c r="D3462" s="279">
        <f t="shared" si="137"/>
        <v>19</v>
      </c>
      <c r="E3462" s="279">
        <f t="shared" si="138"/>
        <v>6</v>
      </c>
      <c r="F3462" s="281" t="str">
        <f t="shared" si="142"/>
        <v/>
      </c>
      <c r="G3462" s="282"/>
      <c r="H3462" s="280"/>
      <c r="I3462" s="280"/>
      <c r="J3462" s="280"/>
    </row>
    <row r="3463" spans="1:10" ht="14.4" x14ac:dyDescent="0.3">
      <c r="A3463" s="290" t="str">
        <f t="shared" si="143"/>
        <v>6/2009</v>
      </c>
      <c r="B3463" s="279" t="s">
        <v>3586</v>
      </c>
      <c r="C3463" s="294"/>
      <c r="D3463" s="279">
        <f t="shared" si="137"/>
        <v>20</v>
      </c>
      <c r="E3463" s="279">
        <f t="shared" si="138"/>
        <v>6</v>
      </c>
      <c r="F3463" s="281" t="str">
        <f t="shared" si="142"/>
        <v/>
      </c>
      <c r="G3463" s="282"/>
      <c r="H3463" s="280"/>
      <c r="I3463" s="280"/>
      <c r="J3463" s="280"/>
    </row>
    <row r="3464" spans="1:10" ht="14.4" x14ac:dyDescent="0.3">
      <c r="A3464" s="290" t="str">
        <f t="shared" si="143"/>
        <v>6/2009</v>
      </c>
      <c r="B3464" s="279" t="s">
        <v>3587</v>
      </c>
      <c r="C3464" s="294"/>
      <c r="D3464" s="279">
        <f t="shared" si="137"/>
        <v>21</v>
      </c>
      <c r="E3464" s="279">
        <f t="shared" si="138"/>
        <v>6</v>
      </c>
      <c r="F3464" s="281" t="str">
        <f t="shared" si="142"/>
        <v/>
      </c>
      <c r="G3464" s="282"/>
      <c r="H3464" s="280"/>
      <c r="I3464" s="280"/>
      <c r="J3464" s="280"/>
    </row>
    <row r="3465" spans="1:10" ht="14.4" x14ac:dyDescent="0.3">
      <c r="A3465" s="290" t="str">
        <f t="shared" si="143"/>
        <v>6/2009</v>
      </c>
      <c r="B3465" s="279" t="s">
        <v>3588</v>
      </c>
      <c r="C3465" s="294">
        <v>309</v>
      </c>
      <c r="D3465" s="279">
        <f t="shared" si="137"/>
        <v>22</v>
      </c>
      <c r="E3465" s="279">
        <f t="shared" si="138"/>
        <v>6</v>
      </c>
      <c r="F3465" s="281" t="str">
        <f t="shared" si="142"/>
        <v/>
      </c>
      <c r="G3465" s="282"/>
      <c r="H3465" s="280"/>
      <c r="I3465" s="280"/>
      <c r="J3465" s="280"/>
    </row>
    <row r="3466" spans="1:10" ht="14.4" x14ac:dyDescent="0.3">
      <c r="A3466" s="290" t="str">
        <f t="shared" si="143"/>
        <v>6/2009</v>
      </c>
      <c r="B3466" s="279" t="s">
        <v>3589</v>
      </c>
      <c r="C3466" s="294">
        <v>309</v>
      </c>
      <c r="D3466" s="279">
        <f t="shared" si="137"/>
        <v>23</v>
      </c>
      <c r="E3466" s="279">
        <f t="shared" si="138"/>
        <v>6</v>
      </c>
      <c r="F3466" s="281" t="str">
        <f t="shared" si="142"/>
        <v/>
      </c>
      <c r="G3466" s="282"/>
      <c r="H3466" s="280"/>
      <c r="I3466" s="280"/>
      <c r="J3466" s="280"/>
    </row>
    <row r="3467" spans="1:10" ht="14.4" x14ac:dyDescent="0.3">
      <c r="A3467" s="290" t="str">
        <f t="shared" si="143"/>
        <v>6/2009</v>
      </c>
      <c r="B3467" s="279" t="s">
        <v>3590</v>
      </c>
      <c r="C3467" s="294">
        <v>294</v>
      </c>
      <c r="D3467" s="279">
        <f t="shared" si="137"/>
        <v>24</v>
      </c>
      <c r="E3467" s="279">
        <f t="shared" si="138"/>
        <v>6</v>
      </c>
      <c r="F3467" s="281" t="str">
        <f t="shared" si="142"/>
        <v/>
      </c>
      <c r="G3467" s="282"/>
      <c r="H3467" s="280"/>
      <c r="I3467" s="280"/>
      <c r="J3467" s="280"/>
    </row>
    <row r="3468" spans="1:10" ht="14.4" x14ac:dyDescent="0.3">
      <c r="A3468" s="290" t="str">
        <f t="shared" si="143"/>
        <v>6/2009</v>
      </c>
      <c r="B3468" s="279" t="s">
        <v>3591</v>
      </c>
      <c r="C3468" s="294">
        <v>295</v>
      </c>
      <c r="D3468" s="279">
        <f t="shared" si="137"/>
        <v>25</v>
      </c>
      <c r="E3468" s="279">
        <f t="shared" si="138"/>
        <v>6</v>
      </c>
      <c r="F3468" s="281" t="str">
        <f t="shared" si="142"/>
        <v/>
      </c>
      <c r="G3468" s="282"/>
      <c r="H3468" s="280"/>
      <c r="I3468" s="280"/>
      <c r="J3468" s="280"/>
    </row>
    <row r="3469" spans="1:10" ht="14.4" x14ac:dyDescent="0.3">
      <c r="A3469" s="290" t="str">
        <f t="shared" si="143"/>
        <v>6/2009</v>
      </c>
      <c r="B3469" s="279" t="s">
        <v>3592</v>
      </c>
      <c r="C3469" s="294">
        <v>290</v>
      </c>
      <c r="D3469" s="279">
        <f t="shared" si="137"/>
        <v>26</v>
      </c>
      <c r="E3469" s="279">
        <f t="shared" si="138"/>
        <v>6</v>
      </c>
      <c r="F3469" s="281" t="str">
        <f t="shared" ref="F3469:F3532" si="144">IF(D3469=(D3470-1),"",IF(AND(C3469="",C3468="",C3467=""),C3466/10000,(IF(AND(C3469="",C3468=""),C3467/10000,IF(C3469="",C3468/10000,C3469/10000)))))</f>
        <v/>
      </c>
      <c r="G3469" s="282"/>
      <c r="H3469" s="280"/>
      <c r="I3469" s="280"/>
      <c r="J3469" s="280"/>
    </row>
    <row r="3470" spans="1:10" ht="14.4" x14ac:dyDescent="0.3">
      <c r="A3470" s="290" t="str">
        <f t="shared" si="143"/>
        <v>6/2009</v>
      </c>
      <c r="B3470" s="279" t="s">
        <v>3593</v>
      </c>
      <c r="C3470" s="294"/>
      <c r="D3470" s="279">
        <f t="shared" si="137"/>
        <v>27</v>
      </c>
      <c r="E3470" s="279">
        <f t="shared" si="138"/>
        <v>6</v>
      </c>
      <c r="F3470" s="281" t="str">
        <f t="shared" si="144"/>
        <v/>
      </c>
      <c r="G3470" s="282"/>
      <c r="H3470" s="280"/>
      <c r="I3470" s="280"/>
      <c r="J3470" s="280"/>
    </row>
    <row r="3471" spans="1:10" ht="14.4" x14ac:dyDescent="0.3">
      <c r="A3471" s="290" t="str">
        <f t="shared" si="143"/>
        <v>6/2009</v>
      </c>
      <c r="B3471" s="279" t="s">
        <v>3594</v>
      </c>
      <c r="C3471" s="294"/>
      <c r="D3471" s="279">
        <f t="shared" si="137"/>
        <v>28</v>
      </c>
      <c r="E3471" s="279">
        <f t="shared" si="138"/>
        <v>6</v>
      </c>
      <c r="F3471" s="281" t="str">
        <f t="shared" si="144"/>
        <v/>
      </c>
      <c r="G3471" s="282"/>
      <c r="H3471" s="280"/>
      <c r="I3471" s="280"/>
      <c r="J3471" s="280"/>
    </row>
    <row r="3472" spans="1:10" ht="14.4" x14ac:dyDescent="0.3">
      <c r="A3472" s="290" t="str">
        <f t="shared" si="143"/>
        <v>6/2009</v>
      </c>
      <c r="B3472" s="279" t="s">
        <v>3595</v>
      </c>
      <c r="C3472" s="294">
        <v>279</v>
      </c>
      <c r="D3472" s="279">
        <f t="shared" si="137"/>
        <v>29</v>
      </c>
      <c r="E3472" s="279">
        <f t="shared" si="138"/>
        <v>6</v>
      </c>
      <c r="F3472" s="281" t="str">
        <f t="shared" si="144"/>
        <v/>
      </c>
      <c r="G3472" s="282"/>
      <c r="H3472" s="280"/>
      <c r="I3472" s="280"/>
      <c r="J3472" s="280"/>
    </row>
    <row r="3473" spans="1:10" ht="14.4" x14ac:dyDescent="0.3">
      <c r="A3473" s="290" t="str">
        <f t="shared" si="143"/>
        <v>6/2009</v>
      </c>
      <c r="B3473" s="279" t="s">
        <v>3596</v>
      </c>
      <c r="C3473" s="294">
        <v>284</v>
      </c>
      <c r="D3473" s="279">
        <f t="shared" si="137"/>
        <v>30</v>
      </c>
      <c r="E3473" s="279">
        <f t="shared" si="138"/>
        <v>6</v>
      </c>
      <c r="F3473" s="281">
        <f t="shared" si="144"/>
        <v>2.8400000000000002E-2</v>
      </c>
      <c r="G3473" s="282"/>
      <c r="H3473" s="280"/>
      <c r="I3473" s="280"/>
      <c r="J3473" s="280"/>
    </row>
    <row r="3474" spans="1:10" ht="14.4" x14ac:dyDescent="0.3">
      <c r="A3474" s="290" t="str">
        <f t="shared" si="143"/>
        <v>7/2009</v>
      </c>
      <c r="B3474" s="279" t="s">
        <v>3597</v>
      </c>
      <c r="C3474" s="294">
        <v>277</v>
      </c>
      <c r="D3474" s="279">
        <f t="shared" si="137"/>
        <v>1</v>
      </c>
      <c r="E3474" s="279">
        <f t="shared" si="138"/>
        <v>7</v>
      </c>
      <c r="F3474" s="281" t="str">
        <f t="shared" si="144"/>
        <v/>
      </c>
      <c r="G3474" s="282"/>
      <c r="H3474" s="280"/>
      <c r="I3474" s="280"/>
      <c r="J3474" s="280"/>
    </row>
    <row r="3475" spans="1:10" ht="14.4" x14ac:dyDescent="0.3">
      <c r="A3475" s="290" t="str">
        <f t="shared" si="143"/>
        <v>7/2009</v>
      </c>
      <c r="B3475" s="279" t="s">
        <v>3598</v>
      </c>
      <c r="C3475" s="294">
        <v>288</v>
      </c>
      <c r="D3475" s="279">
        <f t="shared" si="137"/>
        <v>2</v>
      </c>
      <c r="E3475" s="279">
        <f t="shared" si="138"/>
        <v>7</v>
      </c>
      <c r="F3475" s="281" t="str">
        <f t="shared" si="144"/>
        <v/>
      </c>
      <c r="G3475" s="282"/>
      <c r="H3475" s="280"/>
      <c r="I3475" s="280"/>
      <c r="J3475" s="280"/>
    </row>
    <row r="3476" spans="1:10" ht="14.4" x14ac:dyDescent="0.3">
      <c r="A3476" s="290" t="str">
        <f t="shared" si="143"/>
        <v>7/2009</v>
      </c>
      <c r="B3476" s="279" t="s">
        <v>3599</v>
      </c>
      <c r="C3476" s="294"/>
      <c r="D3476" s="279">
        <f t="shared" si="137"/>
        <v>3</v>
      </c>
      <c r="E3476" s="279">
        <f t="shared" si="138"/>
        <v>7</v>
      </c>
      <c r="F3476" s="281" t="str">
        <f t="shared" si="144"/>
        <v/>
      </c>
      <c r="G3476" s="282"/>
      <c r="H3476" s="280"/>
      <c r="I3476" s="280"/>
      <c r="J3476" s="280"/>
    </row>
    <row r="3477" spans="1:10" ht="14.4" x14ac:dyDescent="0.3">
      <c r="A3477" s="290" t="str">
        <f t="shared" si="143"/>
        <v>7/2009</v>
      </c>
      <c r="B3477" s="279" t="s">
        <v>3600</v>
      </c>
      <c r="C3477" s="294"/>
      <c r="D3477" s="279">
        <f t="shared" si="137"/>
        <v>4</v>
      </c>
      <c r="E3477" s="279">
        <f t="shared" si="138"/>
        <v>7</v>
      </c>
      <c r="F3477" s="281" t="str">
        <f t="shared" si="144"/>
        <v/>
      </c>
      <c r="G3477" s="282"/>
      <c r="H3477" s="280"/>
      <c r="I3477" s="280"/>
      <c r="J3477" s="280"/>
    </row>
    <row r="3478" spans="1:10" ht="14.4" x14ac:dyDescent="0.3">
      <c r="A3478" s="290" t="str">
        <f t="shared" si="143"/>
        <v>7/2009</v>
      </c>
      <c r="B3478" s="279" t="s">
        <v>3601</v>
      </c>
      <c r="C3478" s="294"/>
      <c r="D3478" s="279">
        <f t="shared" si="137"/>
        <v>5</v>
      </c>
      <c r="E3478" s="279">
        <f t="shared" si="138"/>
        <v>7</v>
      </c>
      <c r="F3478" s="281" t="str">
        <f t="shared" si="144"/>
        <v/>
      </c>
      <c r="G3478" s="282"/>
      <c r="H3478" s="280"/>
      <c r="I3478" s="280"/>
      <c r="J3478" s="280"/>
    </row>
    <row r="3479" spans="1:10" ht="14.4" x14ac:dyDescent="0.3">
      <c r="A3479" s="290" t="str">
        <f t="shared" si="143"/>
        <v>7/2009</v>
      </c>
      <c r="B3479" s="279" t="s">
        <v>3602</v>
      </c>
      <c r="C3479" s="294">
        <v>286</v>
      </c>
      <c r="D3479" s="279">
        <f t="shared" si="137"/>
        <v>6</v>
      </c>
      <c r="E3479" s="279">
        <f t="shared" si="138"/>
        <v>7</v>
      </c>
      <c r="F3479" s="281" t="str">
        <f t="shared" si="144"/>
        <v/>
      </c>
      <c r="G3479" s="282"/>
      <c r="H3479" s="280"/>
      <c r="I3479" s="280"/>
      <c r="J3479" s="280"/>
    </row>
    <row r="3480" spans="1:10" ht="14.4" x14ac:dyDescent="0.3">
      <c r="A3480" s="290" t="str">
        <f t="shared" si="143"/>
        <v>7/2009</v>
      </c>
      <c r="B3480" s="279" t="s">
        <v>3603</v>
      </c>
      <c r="C3480" s="294">
        <v>286</v>
      </c>
      <c r="D3480" s="279">
        <f t="shared" si="137"/>
        <v>7</v>
      </c>
      <c r="E3480" s="279">
        <f t="shared" si="138"/>
        <v>7</v>
      </c>
      <c r="F3480" s="281" t="str">
        <f t="shared" si="144"/>
        <v/>
      </c>
      <c r="G3480" s="282"/>
      <c r="H3480" s="280"/>
      <c r="I3480" s="280"/>
      <c r="J3480" s="280"/>
    </row>
    <row r="3481" spans="1:10" ht="14.4" x14ac:dyDescent="0.3">
      <c r="A3481" s="290" t="str">
        <f t="shared" si="143"/>
        <v>7/2009</v>
      </c>
      <c r="B3481" s="279" t="s">
        <v>3604</v>
      </c>
      <c r="C3481" s="294">
        <v>306</v>
      </c>
      <c r="D3481" s="279">
        <f t="shared" si="137"/>
        <v>8</v>
      </c>
      <c r="E3481" s="279">
        <f t="shared" si="138"/>
        <v>7</v>
      </c>
      <c r="F3481" s="281" t="str">
        <f t="shared" si="144"/>
        <v/>
      </c>
      <c r="G3481" s="282"/>
      <c r="H3481" s="280"/>
      <c r="I3481" s="280"/>
      <c r="J3481" s="280"/>
    </row>
    <row r="3482" spans="1:10" ht="14.4" x14ac:dyDescent="0.3">
      <c r="A3482" s="290" t="str">
        <f t="shared" si="143"/>
        <v>7/2009</v>
      </c>
      <c r="B3482" s="279" t="s">
        <v>3605</v>
      </c>
      <c r="C3482" s="294">
        <v>290</v>
      </c>
      <c r="D3482" s="279">
        <f t="shared" si="137"/>
        <v>9</v>
      </c>
      <c r="E3482" s="279">
        <f t="shared" si="138"/>
        <v>7</v>
      </c>
      <c r="F3482" s="281" t="str">
        <f t="shared" si="144"/>
        <v/>
      </c>
      <c r="G3482" s="282"/>
      <c r="H3482" s="280"/>
      <c r="I3482" s="280"/>
      <c r="J3482" s="280"/>
    </row>
    <row r="3483" spans="1:10" ht="14.4" x14ac:dyDescent="0.3">
      <c r="A3483" s="290" t="str">
        <f t="shared" si="143"/>
        <v>7/2009</v>
      </c>
      <c r="B3483" s="279" t="s">
        <v>3606</v>
      </c>
      <c r="C3483" s="294">
        <v>303</v>
      </c>
      <c r="D3483" s="279">
        <f t="shared" si="137"/>
        <v>10</v>
      </c>
      <c r="E3483" s="279">
        <f t="shared" si="138"/>
        <v>7</v>
      </c>
      <c r="F3483" s="281" t="str">
        <f t="shared" si="144"/>
        <v/>
      </c>
      <c r="G3483" s="282"/>
      <c r="H3483" s="280"/>
      <c r="I3483" s="280"/>
      <c r="J3483" s="280"/>
    </row>
    <row r="3484" spans="1:10" ht="14.4" x14ac:dyDescent="0.3">
      <c r="A3484" s="290" t="str">
        <f t="shared" si="143"/>
        <v>7/2009</v>
      </c>
      <c r="B3484" s="279" t="s">
        <v>3607</v>
      </c>
      <c r="C3484" s="294"/>
      <c r="D3484" s="279">
        <f t="shared" si="137"/>
        <v>11</v>
      </c>
      <c r="E3484" s="279">
        <f t="shared" si="138"/>
        <v>7</v>
      </c>
      <c r="F3484" s="281" t="str">
        <f t="shared" si="144"/>
        <v/>
      </c>
      <c r="G3484" s="282"/>
      <c r="H3484" s="280"/>
      <c r="I3484" s="280"/>
      <c r="J3484" s="280"/>
    </row>
    <row r="3485" spans="1:10" ht="14.4" x14ac:dyDescent="0.3">
      <c r="A3485" s="290" t="str">
        <f t="shared" si="143"/>
        <v>7/2009</v>
      </c>
      <c r="B3485" s="279" t="s">
        <v>3608</v>
      </c>
      <c r="C3485" s="294"/>
      <c r="D3485" s="279">
        <f t="shared" si="137"/>
        <v>12</v>
      </c>
      <c r="E3485" s="279">
        <f t="shared" si="138"/>
        <v>7</v>
      </c>
      <c r="F3485" s="281" t="str">
        <f t="shared" si="144"/>
        <v/>
      </c>
      <c r="G3485" s="282"/>
      <c r="H3485" s="280"/>
      <c r="I3485" s="280"/>
      <c r="J3485" s="280"/>
    </row>
    <row r="3486" spans="1:10" ht="14.4" x14ac:dyDescent="0.3">
      <c r="A3486" s="290" t="str">
        <f t="shared" si="143"/>
        <v>7/2009</v>
      </c>
      <c r="B3486" s="279" t="s">
        <v>3609</v>
      </c>
      <c r="C3486" s="294">
        <v>293</v>
      </c>
      <c r="D3486" s="279">
        <f t="shared" si="137"/>
        <v>13</v>
      </c>
      <c r="E3486" s="279">
        <f t="shared" si="138"/>
        <v>7</v>
      </c>
      <c r="F3486" s="281" t="str">
        <f t="shared" si="144"/>
        <v/>
      </c>
      <c r="G3486" s="282"/>
      <c r="H3486" s="280"/>
      <c r="I3486" s="280"/>
      <c r="J3486" s="280"/>
    </row>
    <row r="3487" spans="1:10" ht="14.4" x14ac:dyDescent="0.3">
      <c r="A3487" s="290" t="str">
        <f t="shared" si="143"/>
        <v>7/2009</v>
      </c>
      <c r="B3487" s="279" t="s">
        <v>3610</v>
      </c>
      <c r="C3487" s="294">
        <v>278</v>
      </c>
      <c r="D3487" s="279">
        <f t="shared" si="137"/>
        <v>14</v>
      </c>
      <c r="E3487" s="279">
        <f t="shared" si="138"/>
        <v>7</v>
      </c>
      <c r="F3487" s="281" t="str">
        <f t="shared" si="144"/>
        <v/>
      </c>
      <c r="G3487" s="282"/>
      <c r="H3487" s="280"/>
      <c r="I3487" s="280"/>
      <c r="J3487" s="280"/>
    </row>
    <row r="3488" spans="1:10" ht="14.4" x14ac:dyDescent="0.3">
      <c r="A3488" s="290" t="str">
        <f t="shared" si="143"/>
        <v>7/2009</v>
      </c>
      <c r="B3488" s="279" t="s">
        <v>3611</v>
      </c>
      <c r="C3488" s="294">
        <v>261</v>
      </c>
      <c r="D3488" s="279">
        <f t="shared" si="137"/>
        <v>15</v>
      </c>
      <c r="E3488" s="279">
        <f t="shared" si="138"/>
        <v>7</v>
      </c>
      <c r="F3488" s="281" t="str">
        <f t="shared" si="144"/>
        <v/>
      </c>
      <c r="G3488" s="282"/>
      <c r="H3488" s="280"/>
      <c r="I3488" s="280"/>
      <c r="J3488" s="280"/>
    </row>
    <row r="3489" spans="1:10" ht="14.4" x14ac:dyDescent="0.3">
      <c r="A3489" s="290" t="str">
        <f t="shared" si="143"/>
        <v>7/2009</v>
      </c>
      <c r="B3489" s="279" t="s">
        <v>3612</v>
      </c>
      <c r="C3489" s="294">
        <v>263</v>
      </c>
      <c r="D3489" s="279">
        <f t="shared" si="137"/>
        <v>16</v>
      </c>
      <c r="E3489" s="279">
        <f t="shared" si="138"/>
        <v>7</v>
      </c>
      <c r="F3489" s="281" t="str">
        <f t="shared" si="144"/>
        <v/>
      </c>
      <c r="G3489" s="282"/>
      <c r="H3489" s="280"/>
      <c r="I3489" s="280"/>
      <c r="J3489" s="280"/>
    </row>
    <row r="3490" spans="1:10" ht="14.4" x14ac:dyDescent="0.3">
      <c r="A3490" s="290" t="str">
        <f t="shared" si="143"/>
        <v>7/2009</v>
      </c>
      <c r="B3490" s="279" t="s">
        <v>3613</v>
      </c>
      <c r="C3490" s="294">
        <v>250</v>
      </c>
      <c r="D3490" s="279">
        <f t="shared" si="137"/>
        <v>17</v>
      </c>
      <c r="E3490" s="279">
        <f t="shared" si="138"/>
        <v>7</v>
      </c>
      <c r="F3490" s="281" t="str">
        <f t="shared" si="144"/>
        <v/>
      </c>
      <c r="G3490" s="282"/>
      <c r="H3490" s="280"/>
      <c r="I3490" s="280"/>
      <c r="J3490" s="280"/>
    </row>
    <row r="3491" spans="1:10" ht="14.4" x14ac:dyDescent="0.3">
      <c r="A3491" s="290" t="str">
        <f t="shared" si="143"/>
        <v>7/2009</v>
      </c>
      <c r="B3491" s="279" t="s">
        <v>3614</v>
      </c>
      <c r="C3491" s="294"/>
      <c r="D3491" s="279">
        <f t="shared" si="137"/>
        <v>18</v>
      </c>
      <c r="E3491" s="279">
        <f t="shared" si="138"/>
        <v>7</v>
      </c>
      <c r="F3491" s="281" t="str">
        <f t="shared" si="144"/>
        <v/>
      </c>
      <c r="G3491" s="282"/>
      <c r="H3491" s="280"/>
      <c r="I3491" s="280"/>
      <c r="J3491" s="280"/>
    </row>
    <row r="3492" spans="1:10" ht="14.4" x14ac:dyDescent="0.3">
      <c r="A3492" s="290" t="str">
        <f t="shared" si="143"/>
        <v>7/2009</v>
      </c>
      <c r="B3492" s="279" t="s">
        <v>3615</v>
      </c>
      <c r="C3492" s="294"/>
      <c r="D3492" s="279">
        <f t="shared" si="137"/>
        <v>19</v>
      </c>
      <c r="E3492" s="279">
        <f t="shared" si="138"/>
        <v>7</v>
      </c>
      <c r="F3492" s="281" t="str">
        <f t="shared" si="144"/>
        <v/>
      </c>
      <c r="G3492" s="282"/>
      <c r="H3492" s="280"/>
      <c r="I3492" s="280"/>
      <c r="J3492" s="280"/>
    </row>
    <row r="3493" spans="1:10" ht="14.4" x14ac:dyDescent="0.3">
      <c r="A3493" s="290" t="str">
        <f t="shared" si="143"/>
        <v>7/2009</v>
      </c>
      <c r="B3493" s="279" t="s">
        <v>3616</v>
      </c>
      <c r="C3493" s="294">
        <v>257</v>
      </c>
      <c r="D3493" s="279">
        <f t="shared" si="137"/>
        <v>20</v>
      </c>
      <c r="E3493" s="279">
        <f t="shared" si="138"/>
        <v>7</v>
      </c>
      <c r="F3493" s="281" t="str">
        <f t="shared" si="144"/>
        <v/>
      </c>
      <c r="G3493" s="282"/>
      <c r="H3493" s="280"/>
      <c r="I3493" s="280"/>
      <c r="J3493" s="280"/>
    </row>
    <row r="3494" spans="1:10" ht="14.4" x14ac:dyDescent="0.3">
      <c r="A3494" s="290" t="str">
        <f t="shared" si="143"/>
        <v>7/2009</v>
      </c>
      <c r="B3494" s="279" t="s">
        <v>3617</v>
      </c>
      <c r="C3494" s="294">
        <v>269</v>
      </c>
      <c r="D3494" s="279">
        <f t="shared" si="137"/>
        <v>21</v>
      </c>
      <c r="E3494" s="279">
        <f t="shared" si="138"/>
        <v>7</v>
      </c>
      <c r="F3494" s="281" t="str">
        <f t="shared" si="144"/>
        <v/>
      </c>
      <c r="G3494" s="282"/>
      <c r="H3494" s="280"/>
      <c r="I3494" s="280"/>
      <c r="J3494" s="280"/>
    </row>
    <row r="3495" spans="1:10" ht="14.4" x14ac:dyDescent="0.3">
      <c r="A3495" s="290" t="str">
        <f t="shared" si="143"/>
        <v>7/2009</v>
      </c>
      <c r="B3495" s="279" t="s">
        <v>3618</v>
      </c>
      <c r="C3495" s="294">
        <v>263</v>
      </c>
      <c r="D3495" s="279">
        <f t="shared" si="137"/>
        <v>22</v>
      </c>
      <c r="E3495" s="279">
        <f t="shared" si="138"/>
        <v>7</v>
      </c>
      <c r="F3495" s="281" t="str">
        <f t="shared" si="144"/>
        <v/>
      </c>
      <c r="G3495" s="282"/>
      <c r="H3495" s="280"/>
      <c r="I3495" s="280"/>
      <c r="J3495" s="280"/>
    </row>
    <row r="3496" spans="1:10" ht="14.4" x14ac:dyDescent="0.3">
      <c r="A3496" s="290" t="str">
        <f t="shared" si="143"/>
        <v>7/2009</v>
      </c>
      <c r="B3496" s="279" t="s">
        <v>3619</v>
      </c>
      <c r="C3496" s="294">
        <v>244</v>
      </c>
      <c r="D3496" s="279">
        <f t="shared" si="137"/>
        <v>23</v>
      </c>
      <c r="E3496" s="279">
        <f t="shared" si="138"/>
        <v>7</v>
      </c>
      <c r="F3496" s="281" t="str">
        <f t="shared" si="144"/>
        <v/>
      </c>
      <c r="G3496" s="282"/>
      <c r="H3496" s="280"/>
      <c r="I3496" s="280"/>
      <c r="J3496" s="280"/>
    </row>
    <row r="3497" spans="1:10" ht="14.4" x14ac:dyDescent="0.3">
      <c r="A3497" s="290" t="str">
        <f t="shared" si="143"/>
        <v>7/2009</v>
      </c>
      <c r="B3497" s="279" t="s">
        <v>3620</v>
      </c>
      <c r="C3497" s="294">
        <v>249</v>
      </c>
      <c r="D3497" s="279">
        <f t="shared" si="137"/>
        <v>24</v>
      </c>
      <c r="E3497" s="279">
        <f t="shared" si="138"/>
        <v>7</v>
      </c>
      <c r="F3497" s="281" t="str">
        <f t="shared" si="144"/>
        <v/>
      </c>
      <c r="G3497" s="282"/>
      <c r="H3497" s="280"/>
      <c r="I3497" s="280"/>
      <c r="J3497" s="280"/>
    </row>
    <row r="3498" spans="1:10" ht="14.4" x14ac:dyDescent="0.3">
      <c r="A3498" s="290" t="str">
        <f t="shared" si="143"/>
        <v>7/2009</v>
      </c>
      <c r="B3498" s="279" t="s">
        <v>3621</v>
      </c>
      <c r="C3498" s="294"/>
      <c r="D3498" s="279">
        <f t="shared" si="137"/>
        <v>25</v>
      </c>
      <c r="E3498" s="279">
        <f t="shared" si="138"/>
        <v>7</v>
      </c>
      <c r="F3498" s="281" t="str">
        <f t="shared" si="144"/>
        <v/>
      </c>
      <c r="G3498" s="282"/>
      <c r="H3498" s="280"/>
      <c r="I3498" s="280"/>
      <c r="J3498" s="280"/>
    </row>
    <row r="3499" spans="1:10" ht="14.4" x14ac:dyDescent="0.3">
      <c r="A3499" s="290" t="str">
        <f t="shared" si="143"/>
        <v>7/2009</v>
      </c>
      <c r="B3499" s="279" t="s">
        <v>3622</v>
      </c>
      <c r="C3499" s="294"/>
      <c r="D3499" s="279">
        <f t="shared" si="137"/>
        <v>26</v>
      </c>
      <c r="E3499" s="279">
        <f t="shared" si="138"/>
        <v>7</v>
      </c>
      <c r="F3499" s="281" t="str">
        <f t="shared" si="144"/>
        <v/>
      </c>
      <c r="G3499" s="282"/>
      <c r="H3499" s="280"/>
      <c r="I3499" s="280"/>
      <c r="J3499" s="280"/>
    </row>
    <row r="3500" spans="1:10" ht="14.4" x14ac:dyDescent="0.3">
      <c r="A3500" s="290" t="str">
        <f t="shared" si="143"/>
        <v>7/2009</v>
      </c>
      <c r="B3500" s="279" t="s">
        <v>3623</v>
      </c>
      <c r="C3500" s="294">
        <v>244</v>
      </c>
      <c r="D3500" s="279">
        <f t="shared" si="137"/>
        <v>27</v>
      </c>
      <c r="E3500" s="279">
        <f t="shared" si="138"/>
        <v>7</v>
      </c>
      <c r="F3500" s="281" t="str">
        <f t="shared" si="144"/>
        <v/>
      </c>
      <c r="G3500" s="282"/>
      <c r="H3500" s="280"/>
      <c r="I3500" s="280"/>
      <c r="J3500" s="280"/>
    </row>
    <row r="3501" spans="1:10" ht="14.4" x14ac:dyDescent="0.3">
      <c r="A3501" s="290" t="str">
        <f t="shared" si="143"/>
        <v>7/2009</v>
      </c>
      <c r="B3501" s="279" t="s">
        <v>3624</v>
      </c>
      <c r="C3501" s="294">
        <v>248</v>
      </c>
      <c r="D3501" s="279">
        <f t="shared" si="137"/>
        <v>28</v>
      </c>
      <c r="E3501" s="279">
        <f t="shared" si="138"/>
        <v>7</v>
      </c>
      <c r="F3501" s="281" t="str">
        <f t="shared" si="144"/>
        <v/>
      </c>
      <c r="G3501" s="282"/>
      <c r="H3501" s="280"/>
      <c r="I3501" s="280"/>
      <c r="J3501" s="280"/>
    </row>
    <row r="3502" spans="1:10" ht="14.4" x14ac:dyDescent="0.3">
      <c r="A3502" s="290" t="str">
        <f t="shared" si="143"/>
        <v>7/2009</v>
      </c>
      <c r="B3502" s="279" t="s">
        <v>3625</v>
      </c>
      <c r="C3502" s="294">
        <v>253</v>
      </c>
      <c r="D3502" s="279">
        <f t="shared" si="137"/>
        <v>29</v>
      </c>
      <c r="E3502" s="279">
        <f t="shared" si="138"/>
        <v>7</v>
      </c>
      <c r="F3502" s="281" t="str">
        <f t="shared" si="144"/>
        <v/>
      </c>
      <c r="G3502" s="282"/>
      <c r="H3502" s="280"/>
      <c r="I3502" s="280"/>
      <c r="J3502" s="280"/>
    </row>
    <row r="3503" spans="1:10" ht="14.4" x14ac:dyDescent="0.3">
      <c r="A3503" s="290" t="str">
        <f t="shared" si="143"/>
        <v>7/2009</v>
      </c>
      <c r="B3503" s="279" t="s">
        <v>3626</v>
      </c>
      <c r="C3503" s="294">
        <v>254</v>
      </c>
      <c r="D3503" s="279">
        <f t="shared" si="137"/>
        <v>30</v>
      </c>
      <c r="E3503" s="279">
        <f t="shared" si="138"/>
        <v>7</v>
      </c>
      <c r="F3503" s="281" t="str">
        <f t="shared" si="144"/>
        <v/>
      </c>
      <c r="G3503" s="282"/>
      <c r="H3503" s="280"/>
      <c r="I3503" s="280"/>
      <c r="J3503" s="280"/>
    </row>
    <row r="3504" spans="1:10" ht="14.4" x14ac:dyDescent="0.3">
      <c r="A3504" s="290" t="str">
        <f t="shared" si="143"/>
        <v>7/2009</v>
      </c>
      <c r="B3504" s="279" t="s">
        <v>3627</v>
      </c>
      <c r="C3504" s="294">
        <v>265</v>
      </c>
      <c r="D3504" s="279">
        <f t="shared" si="137"/>
        <v>31</v>
      </c>
      <c r="E3504" s="279">
        <f t="shared" si="138"/>
        <v>7</v>
      </c>
      <c r="F3504" s="281">
        <f t="shared" si="144"/>
        <v>2.6499999999999999E-2</v>
      </c>
      <c r="G3504" s="282"/>
      <c r="H3504" s="280"/>
      <c r="I3504" s="280"/>
      <c r="J3504" s="280"/>
    </row>
    <row r="3505" spans="1:10" ht="14.4" x14ac:dyDescent="0.3">
      <c r="A3505" s="290" t="str">
        <f t="shared" si="143"/>
        <v>8/2009</v>
      </c>
      <c r="B3505" s="279" t="s">
        <v>3628</v>
      </c>
      <c r="C3505" s="294"/>
      <c r="D3505" s="279">
        <f t="shared" si="137"/>
        <v>1</v>
      </c>
      <c r="E3505" s="279">
        <f t="shared" si="138"/>
        <v>8</v>
      </c>
      <c r="F3505" s="281" t="str">
        <f t="shared" si="144"/>
        <v/>
      </c>
      <c r="G3505" s="282"/>
      <c r="H3505" s="280"/>
      <c r="I3505" s="280"/>
      <c r="J3505" s="280"/>
    </row>
    <row r="3506" spans="1:10" ht="14.4" x14ac:dyDescent="0.3">
      <c r="A3506" s="290" t="str">
        <f t="shared" si="143"/>
        <v>8/2009</v>
      </c>
      <c r="B3506" s="279" t="s">
        <v>3629</v>
      </c>
      <c r="C3506" s="294"/>
      <c r="D3506" s="279">
        <f t="shared" si="137"/>
        <v>2</v>
      </c>
      <c r="E3506" s="279">
        <f t="shared" si="138"/>
        <v>8</v>
      </c>
      <c r="F3506" s="281" t="str">
        <f t="shared" si="144"/>
        <v/>
      </c>
      <c r="G3506" s="282"/>
      <c r="H3506" s="280"/>
      <c r="I3506" s="280"/>
      <c r="J3506" s="280"/>
    </row>
    <row r="3507" spans="1:10" ht="14.4" x14ac:dyDescent="0.3">
      <c r="A3507" s="290" t="str">
        <f t="shared" si="143"/>
        <v>8/2009</v>
      </c>
      <c r="B3507" s="279" t="s">
        <v>3630</v>
      </c>
      <c r="C3507" s="294">
        <v>243</v>
      </c>
      <c r="D3507" s="279">
        <f t="shared" si="137"/>
        <v>3</v>
      </c>
      <c r="E3507" s="279">
        <f t="shared" si="138"/>
        <v>8</v>
      </c>
      <c r="F3507" s="281" t="str">
        <f t="shared" si="144"/>
        <v/>
      </c>
      <c r="G3507" s="282"/>
      <c r="H3507" s="280"/>
      <c r="I3507" s="280"/>
      <c r="J3507" s="280"/>
    </row>
    <row r="3508" spans="1:10" ht="14.4" x14ac:dyDescent="0.3">
      <c r="A3508" s="290" t="str">
        <f t="shared" si="143"/>
        <v>8/2009</v>
      </c>
      <c r="B3508" s="279" t="s">
        <v>3631</v>
      </c>
      <c r="C3508" s="294">
        <v>238</v>
      </c>
      <c r="D3508" s="279">
        <f t="shared" si="137"/>
        <v>4</v>
      </c>
      <c r="E3508" s="279">
        <f t="shared" si="138"/>
        <v>8</v>
      </c>
      <c r="F3508" s="281" t="str">
        <f t="shared" si="144"/>
        <v/>
      </c>
      <c r="G3508" s="282"/>
      <c r="H3508" s="280"/>
      <c r="I3508" s="280"/>
      <c r="J3508" s="280"/>
    </row>
    <row r="3509" spans="1:10" ht="14.4" x14ac:dyDescent="0.3">
      <c r="A3509" s="290" t="str">
        <f t="shared" si="143"/>
        <v>8/2009</v>
      </c>
      <c r="B3509" s="279" t="s">
        <v>3632</v>
      </c>
      <c r="C3509" s="294">
        <v>230</v>
      </c>
      <c r="D3509" s="279">
        <f t="shared" si="137"/>
        <v>5</v>
      </c>
      <c r="E3509" s="279">
        <f t="shared" si="138"/>
        <v>8</v>
      </c>
      <c r="F3509" s="281" t="str">
        <f t="shared" si="144"/>
        <v/>
      </c>
      <c r="G3509" s="282"/>
      <c r="H3509" s="280"/>
      <c r="I3509" s="280"/>
      <c r="J3509" s="280"/>
    </row>
    <row r="3510" spans="1:10" ht="14.4" x14ac:dyDescent="0.3">
      <c r="A3510" s="290" t="str">
        <f t="shared" si="143"/>
        <v>8/2009</v>
      </c>
      <c r="B3510" s="279" t="s">
        <v>3633</v>
      </c>
      <c r="C3510" s="294">
        <v>238</v>
      </c>
      <c r="D3510" s="279">
        <f t="shared" si="137"/>
        <v>6</v>
      </c>
      <c r="E3510" s="279">
        <f t="shared" si="138"/>
        <v>8</v>
      </c>
      <c r="F3510" s="281" t="str">
        <f t="shared" si="144"/>
        <v/>
      </c>
      <c r="G3510" s="282"/>
      <c r="H3510" s="280"/>
      <c r="I3510" s="280"/>
      <c r="J3510" s="280"/>
    </row>
    <row r="3511" spans="1:10" ht="14.4" x14ac:dyDescent="0.3">
      <c r="A3511" s="290" t="str">
        <f t="shared" si="143"/>
        <v>8/2009</v>
      </c>
      <c r="B3511" s="279" t="s">
        <v>3634</v>
      </c>
      <c r="C3511" s="294">
        <v>228</v>
      </c>
      <c r="D3511" s="279">
        <f t="shared" si="137"/>
        <v>7</v>
      </c>
      <c r="E3511" s="279">
        <f t="shared" si="138"/>
        <v>8</v>
      </c>
      <c r="F3511" s="281" t="str">
        <f t="shared" si="144"/>
        <v/>
      </c>
      <c r="G3511" s="282"/>
      <c r="H3511" s="280"/>
      <c r="I3511" s="280"/>
      <c r="J3511" s="280"/>
    </row>
    <row r="3512" spans="1:10" ht="14.4" x14ac:dyDescent="0.3">
      <c r="A3512" s="290" t="str">
        <f t="shared" si="143"/>
        <v>8/2009</v>
      </c>
      <c r="B3512" s="279" t="s">
        <v>3635</v>
      </c>
      <c r="C3512" s="294"/>
      <c r="D3512" s="279">
        <f t="shared" si="137"/>
        <v>8</v>
      </c>
      <c r="E3512" s="279">
        <f t="shared" si="138"/>
        <v>8</v>
      </c>
      <c r="F3512" s="281" t="str">
        <f t="shared" si="144"/>
        <v/>
      </c>
      <c r="G3512" s="282"/>
      <c r="H3512" s="280"/>
      <c r="I3512" s="280"/>
      <c r="J3512" s="280"/>
    </row>
    <row r="3513" spans="1:10" ht="14.4" x14ac:dyDescent="0.3">
      <c r="A3513" s="290" t="str">
        <f t="shared" si="143"/>
        <v>8/2009</v>
      </c>
      <c r="B3513" s="279" t="s">
        <v>3636</v>
      </c>
      <c r="C3513" s="294"/>
      <c r="D3513" s="279">
        <f t="shared" si="137"/>
        <v>9</v>
      </c>
      <c r="E3513" s="279">
        <f t="shared" si="138"/>
        <v>8</v>
      </c>
      <c r="F3513" s="281" t="str">
        <f t="shared" si="144"/>
        <v/>
      </c>
      <c r="G3513" s="282"/>
      <c r="H3513" s="280"/>
      <c r="I3513" s="280"/>
      <c r="J3513" s="280"/>
    </row>
    <row r="3514" spans="1:10" ht="14.4" x14ac:dyDescent="0.3">
      <c r="A3514" s="290" t="str">
        <f t="shared" si="143"/>
        <v>8/2009</v>
      </c>
      <c r="B3514" s="279" t="s">
        <v>3637</v>
      </c>
      <c r="C3514" s="294">
        <v>238</v>
      </c>
      <c r="D3514" s="279">
        <f t="shared" si="137"/>
        <v>10</v>
      </c>
      <c r="E3514" s="279">
        <f t="shared" si="138"/>
        <v>8</v>
      </c>
      <c r="F3514" s="281" t="str">
        <f t="shared" si="144"/>
        <v/>
      </c>
      <c r="G3514" s="282"/>
      <c r="H3514" s="280"/>
      <c r="I3514" s="280"/>
      <c r="J3514" s="280"/>
    </row>
    <row r="3515" spans="1:10" ht="14.4" x14ac:dyDescent="0.3">
      <c r="A3515" s="290" t="str">
        <f t="shared" si="143"/>
        <v>8/2009</v>
      </c>
      <c r="B3515" s="279" t="s">
        <v>3638</v>
      </c>
      <c r="C3515" s="294">
        <v>248</v>
      </c>
      <c r="D3515" s="279">
        <f t="shared" si="137"/>
        <v>11</v>
      </c>
      <c r="E3515" s="279">
        <f t="shared" si="138"/>
        <v>8</v>
      </c>
      <c r="F3515" s="281" t="str">
        <f t="shared" si="144"/>
        <v/>
      </c>
      <c r="G3515" s="282"/>
      <c r="H3515" s="280"/>
      <c r="I3515" s="280"/>
      <c r="J3515" s="280"/>
    </row>
    <row r="3516" spans="1:10" ht="14.4" x14ac:dyDescent="0.3">
      <c r="A3516" s="290" t="str">
        <f t="shared" si="143"/>
        <v>8/2009</v>
      </c>
      <c r="B3516" s="279" t="s">
        <v>3639</v>
      </c>
      <c r="C3516" s="294">
        <v>246</v>
      </c>
      <c r="D3516" s="279">
        <f t="shared" si="137"/>
        <v>12</v>
      </c>
      <c r="E3516" s="279">
        <f t="shared" si="138"/>
        <v>8</v>
      </c>
      <c r="F3516" s="281" t="str">
        <f t="shared" si="144"/>
        <v/>
      </c>
      <c r="G3516" s="282"/>
      <c r="H3516" s="280"/>
      <c r="I3516" s="280"/>
      <c r="J3516" s="280"/>
    </row>
    <row r="3517" spans="1:10" ht="14.4" x14ac:dyDescent="0.3">
      <c r="A3517" s="290" t="str">
        <f t="shared" si="143"/>
        <v>8/2009</v>
      </c>
      <c r="B3517" s="279" t="s">
        <v>3640</v>
      </c>
      <c r="C3517" s="294">
        <v>254</v>
      </c>
      <c r="D3517" s="279">
        <f t="shared" si="137"/>
        <v>13</v>
      </c>
      <c r="E3517" s="279">
        <f t="shared" si="138"/>
        <v>8</v>
      </c>
      <c r="F3517" s="281" t="str">
        <f t="shared" si="144"/>
        <v/>
      </c>
      <c r="G3517" s="282"/>
      <c r="H3517" s="280"/>
      <c r="I3517" s="280"/>
      <c r="J3517" s="280"/>
    </row>
    <row r="3518" spans="1:10" ht="14.4" x14ac:dyDescent="0.3">
      <c r="A3518" s="290" t="str">
        <f t="shared" si="143"/>
        <v>8/2009</v>
      </c>
      <c r="B3518" s="279" t="s">
        <v>3641</v>
      </c>
      <c r="C3518" s="294">
        <v>256</v>
      </c>
      <c r="D3518" s="279">
        <f t="shared" si="137"/>
        <v>14</v>
      </c>
      <c r="E3518" s="279">
        <f t="shared" si="138"/>
        <v>8</v>
      </c>
      <c r="F3518" s="281" t="str">
        <f t="shared" si="144"/>
        <v/>
      </c>
      <c r="G3518" s="282"/>
      <c r="H3518" s="280"/>
      <c r="I3518" s="280"/>
      <c r="J3518" s="280"/>
    </row>
    <row r="3519" spans="1:10" ht="14.4" x14ac:dyDescent="0.3">
      <c r="A3519" s="290" t="str">
        <f t="shared" si="143"/>
        <v>8/2009</v>
      </c>
      <c r="B3519" s="279" t="s">
        <v>3642</v>
      </c>
      <c r="C3519" s="294"/>
      <c r="D3519" s="279">
        <f t="shared" si="137"/>
        <v>15</v>
      </c>
      <c r="E3519" s="279">
        <f t="shared" si="138"/>
        <v>8</v>
      </c>
      <c r="F3519" s="281" t="str">
        <f t="shared" si="144"/>
        <v/>
      </c>
      <c r="G3519" s="282"/>
      <c r="H3519" s="280"/>
      <c r="I3519" s="280"/>
      <c r="J3519" s="280"/>
    </row>
    <row r="3520" spans="1:10" ht="14.4" x14ac:dyDescent="0.3">
      <c r="A3520" s="290" t="str">
        <f t="shared" si="143"/>
        <v>8/2009</v>
      </c>
      <c r="B3520" s="279" t="s">
        <v>3643</v>
      </c>
      <c r="C3520" s="294"/>
      <c r="D3520" s="279">
        <f t="shared" si="137"/>
        <v>16</v>
      </c>
      <c r="E3520" s="279">
        <f t="shared" si="138"/>
        <v>8</v>
      </c>
      <c r="F3520" s="281" t="str">
        <f t="shared" si="144"/>
        <v/>
      </c>
      <c r="G3520" s="282"/>
      <c r="H3520" s="280"/>
      <c r="I3520" s="280"/>
      <c r="J3520" s="280"/>
    </row>
    <row r="3521" spans="1:10" ht="14.4" x14ac:dyDescent="0.3">
      <c r="A3521" s="290" t="str">
        <f t="shared" si="143"/>
        <v>8/2009</v>
      </c>
      <c r="B3521" s="279" t="s">
        <v>3644</v>
      </c>
      <c r="C3521" s="294">
        <v>261</v>
      </c>
      <c r="D3521" s="279">
        <f t="shared" si="137"/>
        <v>17</v>
      </c>
      <c r="E3521" s="279">
        <f t="shared" si="138"/>
        <v>8</v>
      </c>
      <c r="F3521" s="281" t="str">
        <f t="shared" si="144"/>
        <v/>
      </c>
      <c r="G3521" s="282"/>
      <c r="H3521" s="280"/>
      <c r="I3521" s="280"/>
      <c r="J3521" s="280"/>
    </row>
    <row r="3522" spans="1:10" ht="14.4" x14ac:dyDescent="0.3">
      <c r="A3522" s="290" t="str">
        <f t="shared" si="143"/>
        <v>8/2009</v>
      </c>
      <c r="B3522" s="279" t="s">
        <v>3645</v>
      </c>
      <c r="C3522" s="294">
        <v>255</v>
      </c>
      <c r="D3522" s="279">
        <f t="shared" si="137"/>
        <v>18</v>
      </c>
      <c r="E3522" s="279">
        <f t="shared" si="138"/>
        <v>8</v>
      </c>
      <c r="F3522" s="281" t="str">
        <f t="shared" si="144"/>
        <v/>
      </c>
      <c r="G3522" s="282"/>
      <c r="H3522" s="280"/>
      <c r="I3522" s="280"/>
      <c r="J3522" s="280"/>
    </row>
    <row r="3523" spans="1:10" ht="14.4" x14ac:dyDescent="0.3">
      <c r="A3523" s="290" t="str">
        <f t="shared" si="143"/>
        <v>8/2009</v>
      </c>
      <c r="B3523" s="279" t="s">
        <v>3646</v>
      </c>
      <c r="C3523" s="294">
        <v>264</v>
      </c>
      <c r="D3523" s="279">
        <f t="shared" si="137"/>
        <v>19</v>
      </c>
      <c r="E3523" s="279">
        <f t="shared" si="138"/>
        <v>8</v>
      </c>
      <c r="F3523" s="281" t="str">
        <f t="shared" si="144"/>
        <v/>
      </c>
      <c r="G3523" s="282"/>
      <c r="H3523" s="280"/>
      <c r="I3523" s="280"/>
      <c r="J3523" s="280"/>
    </row>
    <row r="3524" spans="1:10" ht="14.4" x14ac:dyDescent="0.3">
      <c r="A3524" s="290" t="str">
        <f t="shared" si="143"/>
        <v>8/2009</v>
      </c>
      <c r="B3524" s="279" t="s">
        <v>3647</v>
      </c>
      <c r="C3524" s="294">
        <v>266</v>
      </c>
      <c r="D3524" s="279">
        <f t="shared" si="137"/>
        <v>20</v>
      </c>
      <c r="E3524" s="279">
        <f t="shared" si="138"/>
        <v>8</v>
      </c>
      <c r="F3524" s="281" t="str">
        <f t="shared" si="144"/>
        <v/>
      </c>
      <c r="G3524" s="282"/>
      <c r="H3524" s="280"/>
      <c r="I3524" s="280"/>
      <c r="J3524" s="280"/>
    </row>
    <row r="3525" spans="1:10" ht="14.4" x14ac:dyDescent="0.3">
      <c r="A3525" s="290" t="str">
        <f t="shared" si="143"/>
        <v>8/2009</v>
      </c>
      <c r="B3525" s="279" t="s">
        <v>3648</v>
      </c>
      <c r="C3525" s="294">
        <v>253</v>
      </c>
      <c r="D3525" s="279">
        <f t="shared" si="137"/>
        <v>21</v>
      </c>
      <c r="E3525" s="279">
        <f t="shared" si="138"/>
        <v>8</v>
      </c>
      <c r="F3525" s="281" t="str">
        <f t="shared" si="144"/>
        <v/>
      </c>
      <c r="G3525" s="282"/>
      <c r="H3525" s="280"/>
      <c r="I3525" s="280"/>
      <c r="J3525" s="280"/>
    </row>
    <row r="3526" spans="1:10" ht="14.4" x14ac:dyDescent="0.3">
      <c r="A3526" s="290" t="str">
        <f t="shared" ref="A3526:A3589" si="145">CONCATENATE(MONTH(B3526),"/",YEAR(B3526))</f>
        <v>8/2009</v>
      </c>
      <c r="B3526" s="279" t="s">
        <v>3649</v>
      </c>
      <c r="C3526" s="294"/>
      <c r="D3526" s="279">
        <f t="shared" si="137"/>
        <v>22</v>
      </c>
      <c r="E3526" s="279">
        <f t="shared" si="138"/>
        <v>8</v>
      </c>
      <c r="F3526" s="281" t="str">
        <f t="shared" si="144"/>
        <v/>
      </c>
      <c r="G3526" s="282"/>
      <c r="H3526" s="280"/>
      <c r="I3526" s="280"/>
      <c r="J3526" s="280"/>
    </row>
    <row r="3527" spans="1:10" ht="14.4" x14ac:dyDescent="0.3">
      <c r="A3527" s="290" t="str">
        <f t="shared" si="145"/>
        <v>8/2009</v>
      </c>
      <c r="B3527" s="279" t="s">
        <v>3650</v>
      </c>
      <c r="C3527" s="294"/>
      <c r="D3527" s="279">
        <f t="shared" si="137"/>
        <v>23</v>
      </c>
      <c r="E3527" s="279">
        <f t="shared" si="138"/>
        <v>8</v>
      </c>
      <c r="F3527" s="281" t="str">
        <f t="shared" si="144"/>
        <v/>
      </c>
      <c r="G3527" s="282"/>
      <c r="H3527" s="280"/>
      <c r="I3527" s="280"/>
      <c r="J3527" s="280"/>
    </row>
    <row r="3528" spans="1:10" ht="14.4" x14ac:dyDescent="0.3">
      <c r="A3528" s="290" t="str">
        <f t="shared" si="145"/>
        <v>8/2009</v>
      </c>
      <c r="B3528" s="279" t="s">
        <v>3651</v>
      </c>
      <c r="C3528" s="294">
        <v>254</v>
      </c>
      <c r="D3528" s="279">
        <f t="shared" si="137"/>
        <v>24</v>
      </c>
      <c r="E3528" s="279">
        <f t="shared" si="138"/>
        <v>8</v>
      </c>
      <c r="F3528" s="281" t="str">
        <f t="shared" si="144"/>
        <v/>
      </c>
      <c r="G3528" s="282"/>
      <c r="H3528" s="280"/>
      <c r="I3528" s="280"/>
      <c r="J3528" s="280"/>
    </row>
    <row r="3529" spans="1:10" ht="14.4" x14ac:dyDescent="0.3">
      <c r="A3529" s="290" t="str">
        <f t="shared" si="145"/>
        <v>8/2009</v>
      </c>
      <c r="B3529" s="279" t="s">
        <v>3652</v>
      </c>
      <c r="C3529" s="294">
        <v>262</v>
      </c>
      <c r="D3529" s="279">
        <f t="shared" si="137"/>
        <v>25</v>
      </c>
      <c r="E3529" s="279">
        <f t="shared" si="138"/>
        <v>8</v>
      </c>
      <c r="F3529" s="281" t="str">
        <f t="shared" si="144"/>
        <v/>
      </c>
      <c r="G3529" s="282"/>
      <c r="H3529" s="280"/>
      <c r="I3529" s="280"/>
      <c r="J3529" s="280"/>
    </row>
    <row r="3530" spans="1:10" ht="14.4" x14ac:dyDescent="0.3">
      <c r="A3530" s="290" t="str">
        <f t="shared" si="145"/>
        <v>8/2009</v>
      </c>
      <c r="B3530" s="279" t="s">
        <v>3653</v>
      </c>
      <c r="C3530" s="294">
        <v>266</v>
      </c>
      <c r="D3530" s="279">
        <f t="shared" si="137"/>
        <v>26</v>
      </c>
      <c r="E3530" s="279">
        <f t="shared" si="138"/>
        <v>8</v>
      </c>
      <c r="F3530" s="281" t="str">
        <f t="shared" si="144"/>
        <v/>
      </c>
      <c r="G3530" s="282"/>
      <c r="H3530" s="280"/>
      <c r="I3530" s="280"/>
      <c r="J3530" s="280"/>
    </row>
    <row r="3531" spans="1:10" ht="14.4" x14ac:dyDescent="0.3">
      <c r="A3531" s="290" t="str">
        <f t="shared" si="145"/>
        <v>8/2009</v>
      </c>
      <c r="B3531" s="279" t="s">
        <v>3654</v>
      </c>
      <c r="C3531" s="294">
        <v>263</v>
      </c>
      <c r="D3531" s="279">
        <f t="shared" si="137"/>
        <v>27</v>
      </c>
      <c r="E3531" s="279">
        <f t="shared" si="138"/>
        <v>8</v>
      </c>
      <c r="F3531" s="281" t="str">
        <f t="shared" si="144"/>
        <v/>
      </c>
      <c r="G3531" s="282"/>
      <c r="H3531" s="280"/>
      <c r="I3531" s="280"/>
      <c r="J3531" s="280"/>
    </row>
    <row r="3532" spans="1:10" ht="14.4" x14ac:dyDescent="0.3">
      <c r="A3532" s="290" t="str">
        <f t="shared" si="145"/>
        <v>8/2009</v>
      </c>
      <c r="B3532" s="279" t="s">
        <v>3655</v>
      </c>
      <c r="C3532" s="294">
        <v>267</v>
      </c>
      <c r="D3532" s="279">
        <f t="shared" si="137"/>
        <v>28</v>
      </c>
      <c r="E3532" s="279">
        <f t="shared" si="138"/>
        <v>8</v>
      </c>
      <c r="F3532" s="281" t="str">
        <f t="shared" si="144"/>
        <v/>
      </c>
      <c r="G3532" s="282"/>
      <c r="H3532" s="280"/>
      <c r="I3532" s="280"/>
      <c r="J3532" s="280"/>
    </row>
    <row r="3533" spans="1:10" ht="14.4" x14ac:dyDescent="0.3">
      <c r="A3533" s="290" t="str">
        <f t="shared" si="145"/>
        <v>8/2009</v>
      </c>
      <c r="B3533" s="279" t="s">
        <v>3656</v>
      </c>
      <c r="C3533" s="294"/>
      <c r="D3533" s="279">
        <f t="shared" si="137"/>
        <v>29</v>
      </c>
      <c r="E3533" s="279">
        <f t="shared" si="138"/>
        <v>8</v>
      </c>
      <c r="F3533" s="281" t="str">
        <f t="shared" ref="F3533:F3596" si="146">IF(D3533=(D3534-1),"",IF(AND(C3533="",C3532="",C3531=""),C3530/10000,(IF(AND(C3533="",C3532=""),C3531/10000,IF(C3533="",C3532/10000,C3533/10000)))))</f>
        <v/>
      </c>
      <c r="G3533" s="282"/>
      <c r="H3533" s="280"/>
      <c r="I3533" s="280"/>
      <c r="J3533" s="280"/>
    </row>
    <row r="3534" spans="1:10" ht="14.4" x14ac:dyDescent="0.3">
      <c r="A3534" s="290" t="str">
        <f t="shared" si="145"/>
        <v>8/2009</v>
      </c>
      <c r="B3534" s="279" t="s">
        <v>3657</v>
      </c>
      <c r="C3534" s="294"/>
      <c r="D3534" s="279">
        <f t="shared" si="137"/>
        <v>30</v>
      </c>
      <c r="E3534" s="279">
        <f t="shared" si="138"/>
        <v>8</v>
      </c>
      <c r="F3534" s="281" t="str">
        <f t="shared" si="146"/>
        <v/>
      </c>
      <c r="G3534" s="282"/>
      <c r="H3534" s="280"/>
      <c r="I3534" s="280"/>
      <c r="J3534" s="280"/>
    </row>
    <row r="3535" spans="1:10" ht="14.4" x14ac:dyDescent="0.3">
      <c r="A3535" s="290" t="str">
        <f t="shared" si="145"/>
        <v>8/2009</v>
      </c>
      <c r="B3535" s="279" t="s">
        <v>3658</v>
      </c>
      <c r="C3535" s="294">
        <v>271</v>
      </c>
      <c r="D3535" s="279">
        <f t="shared" si="137"/>
        <v>31</v>
      </c>
      <c r="E3535" s="279">
        <f t="shared" si="138"/>
        <v>8</v>
      </c>
      <c r="F3535" s="281">
        <f t="shared" si="146"/>
        <v>2.7099999999999999E-2</v>
      </c>
      <c r="G3535" s="282"/>
      <c r="H3535" s="280"/>
      <c r="I3535" s="280"/>
      <c r="J3535" s="280"/>
    </row>
    <row r="3536" spans="1:10" ht="14.4" x14ac:dyDescent="0.3">
      <c r="A3536" s="290" t="str">
        <f t="shared" si="145"/>
        <v>9/2009</v>
      </c>
      <c r="B3536" s="279" t="s">
        <v>3659</v>
      </c>
      <c r="C3536" s="294">
        <v>272</v>
      </c>
      <c r="D3536" s="279">
        <f t="shared" si="137"/>
        <v>1</v>
      </c>
      <c r="E3536" s="279">
        <f t="shared" si="138"/>
        <v>9</v>
      </c>
      <c r="F3536" s="281" t="str">
        <f t="shared" si="146"/>
        <v/>
      </c>
      <c r="G3536" s="282"/>
      <c r="H3536" s="280"/>
      <c r="I3536" s="280"/>
      <c r="J3536" s="280"/>
    </row>
    <row r="3537" spans="1:10" ht="14.4" x14ac:dyDescent="0.3">
      <c r="A3537" s="290" t="str">
        <f t="shared" si="145"/>
        <v>9/2009</v>
      </c>
      <c r="B3537" s="279" t="s">
        <v>3660</v>
      </c>
      <c r="C3537" s="294">
        <v>276</v>
      </c>
      <c r="D3537" s="279">
        <f t="shared" si="137"/>
        <v>2</v>
      </c>
      <c r="E3537" s="279">
        <f t="shared" si="138"/>
        <v>9</v>
      </c>
      <c r="F3537" s="281" t="str">
        <f t="shared" si="146"/>
        <v/>
      </c>
      <c r="G3537" s="282"/>
      <c r="H3537" s="280"/>
      <c r="I3537" s="280"/>
      <c r="J3537" s="280"/>
    </row>
    <row r="3538" spans="1:10" ht="14.4" x14ac:dyDescent="0.3">
      <c r="A3538" s="290" t="str">
        <f t="shared" si="145"/>
        <v>9/2009</v>
      </c>
      <c r="B3538" s="279" t="s">
        <v>3661</v>
      </c>
      <c r="C3538" s="294">
        <v>265</v>
      </c>
      <c r="D3538" s="279">
        <f t="shared" si="137"/>
        <v>3</v>
      </c>
      <c r="E3538" s="279">
        <f t="shared" si="138"/>
        <v>9</v>
      </c>
      <c r="F3538" s="281" t="str">
        <f t="shared" si="146"/>
        <v/>
      </c>
      <c r="G3538" s="282"/>
      <c r="H3538" s="280"/>
      <c r="I3538" s="280"/>
      <c r="J3538" s="280"/>
    </row>
    <row r="3539" spans="1:10" ht="14.4" x14ac:dyDescent="0.3">
      <c r="A3539" s="290" t="str">
        <f t="shared" si="145"/>
        <v>9/2009</v>
      </c>
      <c r="B3539" s="279" t="s">
        <v>3662</v>
      </c>
      <c r="C3539" s="294">
        <v>260</v>
      </c>
      <c r="D3539" s="279">
        <f t="shared" si="137"/>
        <v>4</v>
      </c>
      <c r="E3539" s="279">
        <f t="shared" si="138"/>
        <v>9</v>
      </c>
      <c r="F3539" s="281" t="str">
        <f t="shared" si="146"/>
        <v/>
      </c>
      <c r="G3539" s="282"/>
      <c r="H3539" s="280"/>
      <c r="I3539" s="280"/>
      <c r="J3539" s="280"/>
    </row>
    <row r="3540" spans="1:10" ht="14.4" x14ac:dyDescent="0.3">
      <c r="A3540" s="290" t="str">
        <f t="shared" si="145"/>
        <v>9/2009</v>
      </c>
      <c r="B3540" s="279" t="s">
        <v>3663</v>
      </c>
      <c r="C3540" s="294"/>
      <c r="D3540" s="279">
        <f t="shared" si="137"/>
        <v>5</v>
      </c>
      <c r="E3540" s="279">
        <f t="shared" si="138"/>
        <v>9</v>
      </c>
      <c r="F3540" s="281" t="str">
        <f t="shared" si="146"/>
        <v/>
      </c>
      <c r="G3540" s="282"/>
      <c r="H3540" s="280"/>
      <c r="I3540" s="280"/>
      <c r="J3540" s="280"/>
    </row>
    <row r="3541" spans="1:10" ht="14.4" x14ac:dyDescent="0.3">
      <c r="A3541" s="290" t="str">
        <f t="shared" si="145"/>
        <v>9/2009</v>
      </c>
      <c r="B3541" s="279" t="s">
        <v>3664</v>
      </c>
      <c r="C3541" s="294"/>
      <c r="D3541" s="279">
        <f t="shared" si="137"/>
        <v>6</v>
      </c>
      <c r="E3541" s="279">
        <f t="shared" si="138"/>
        <v>9</v>
      </c>
      <c r="F3541" s="281" t="str">
        <f t="shared" si="146"/>
        <v/>
      </c>
      <c r="G3541" s="282"/>
      <c r="H3541" s="280"/>
      <c r="I3541" s="280"/>
      <c r="J3541" s="280"/>
    </row>
    <row r="3542" spans="1:10" ht="14.4" x14ac:dyDescent="0.3">
      <c r="A3542" s="290" t="str">
        <f t="shared" si="145"/>
        <v>9/2009</v>
      </c>
      <c r="B3542" s="279" t="s">
        <v>3665</v>
      </c>
      <c r="C3542" s="294"/>
      <c r="D3542" s="279">
        <f t="shared" si="137"/>
        <v>7</v>
      </c>
      <c r="E3542" s="279">
        <f t="shared" si="138"/>
        <v>9</v>
      </c>
      <c r="F3542" s="281" t="str">
        <f t="shared" si="146"/>
        <v/>
      </c>
      <c r="G3542" s="282"/>
      <c r="H3542" s="280"/>
      <c r="I3542" s="280"/>
      <c r="J3542" s="280"/>
    </row>
    <row r="3543" spans="1:10" ht="14.4" x14ac:dyDescent="0.3">
      <c r="A3543" s="290" t="str">
        <f t="shared" si="145"/>
        <v>9/2009</v>
      </c>
      <c r="B3543" s="279" t="s">
        <v>3666</v>
      </c>
      <c r="C3543" s="294">
        <v>241</v>
      </c>
      <c r="D3543" s="279">
        <f t="shared" si="137"/>
        <v>8</v>
      </c>
      <c r="E3543" s="279">
        <f t="shared" si="138"/>
        <v>9</v>
      </c>
      <c r="F3543" s="281" t="str">
        <f t="shared" si="146"/>
        <v/>
      </c>
      <c r="G3543" s="282"/>
      <c r="H3543" s="280"/>
      <c r="I3543" s="280"/>
      <c r="J3543" s="280"/>
    </row>
    <row r="3544" spans="1:10" ht="14.4" x14ac:dyDescent="0.3">
      <c r="A3544" s="290" t="str">
        <f t="shared" si="145"/>
        <v>9/2009</v>
      </c>
      <c r="B3544" s="279" t="s">
        <v>3667</v>
      </c>
      <c r="C3544" s="294">
        <v>239</v>
      </c>
      <c r="D3544" s="279">
        <f t="shared" si="137"/>
        <v>9</v>
      </c>
      <c r="E3544" s="279">
        <f t="shared" si="138"/>
        <v>9</v>
      </c>
      <c r="F3544" s="281" t="str">
        <f t="shared" si="146"/>
        <v/>
      </c>
      <c r="G3544" s="282"/>
      <c r="H3544" s="280"/>
      <c r="I3544" s="280"/>
      <c r="J3544" s="280"/>
    </row>
    <row r="3545" spans="1:10" ht="14.4" x14ac:dyDescent="0.3">
      <c r="A3545" s="290" t="str">
        <f t="shared" si="145"/>
        <v>9/2009</v>
      </c>
      <c r="B3545" s="279" t="s">
        <v>3668</v>
      </c>
      <c r="C3545" s="294">
        <v>249</v>
      </c>
      <c r="D3545" s="279">
        <f t="shared" si="137"/>
        <v>10</v>
      </c>
      <c r="E3545" s="279">
        <f t="shared" si="138"/>
        <v>9</v>
      </c>
      <c r="F3545" s="281" t="str">
        <f t="shared" si="146"/>
        <v/>
      </c>
      <c r="G3545" s="282"/>
      <c r="H3545" s="280"/>
      <c r="I3545" s="280"/>
      <c r="J3545" s="280"/>
    </row>
    <row r="3546" spans="1:10" ht="14.4" x14ac:dyDescent="0.3">
      <c r="A3546" s="290" t="str">
        <f t="shared" si="145"/>
        <v>9/2009</v>
      </c>
      <c r="B3546" s="279" t="s">
        <v>3669</v>
      </c>
      <c r="C3546" s="294">
        <v>243</v>
      </c>
      <c r="D3546" s="279">
        <f t="shared" si="137"/>
        <v>11</v>
      </c>
      <c r="E3546" s="279">
        <f t="shared" si="138"/>
        <v>9</v>
      </c>
      <c r="F3546" s="281" t="str">
        <f t="shared" si="146"/>
        <v/>
      </c>
      <c r="G3546" s="282"/>
      <c r="H3546" s="280"/>
      <c r="I3546" s="280"/>
      <c r="J3546" s="280"/>
    </row>
    <row r="3547" spans="1:10" ht="14.4" x14ac:dyDescent="0.3">
      <c r="A3547" s="290" t="str">
        <f t="shared" si="145"/>
        <v>9/2009</v>
      </c>
      <c r="B3547" s="279" t="s">
        <v>3670</v>
      </c>
      <c r="C3547" s="294"/>
      <c r="D3547" s="279">
        <f t="shared" si="137"/>
        <v>12</v>
      </c>
      <c r="E3547" s="279">
        <f t="shared" si="138"/>
        <v>9</v>
      </c>
      <c r="F3547" s="281" t="str">
        <f t="shared" si="146"/>
        <v/>
      </c>
      <c r="G3547" s="282"/>
      <c r="H3547" s="280"/>
      <c r="I3547" s="280"/>
      <c r="J3547" s="280"/>
    </row>
    <row r="3548" spans="1:10" ht="14.4" x14ac:dyDescent="0.3">
      <c r="A3548" s="290" t="str">
        <f t="shared" si="145"/>
        <v>9/2009</v>
      </c>
      <c r="B3548" s="279" t="s">
        <v>3671</v>
      </c>
      <c r="C3548" s="294"/>
      <c r="D3548" s="279">
        <f t="shared" si="137"/>
        <v>13</v>
      </c>
      <c r="E3548" s="279">
        <f t="shared" si="138"/>
        <v>9</v>
      </c>
      <c r="F3548" s="281" t="str">
        <f t="shared" si="146"/>
        <v/>
      </c>
      <c r="G3548" s="282"/>
      <c r="H3548" s="280"/>
      <c r="I3548" s="280"/>
      <c r="J3548" s="280"/>
    </row>
    <row r="3549" spans="1:10" ht="14.4" x14ac:dyDescent="0.3">
      <c r="A3549" s="290" t="str">
        <f t="shared" si="145"/>
        <v>9/2009</v>
      </c>
      <c r="B3549" s="279" t="s">
        <v>3672</v>
      </c>
      <c r="C3549" s="294">
        <v>234</v>
      </c>
      <c r="D3549" s="279">
        <f t="shared" si="137"/>
        <v>14</v>
      </c>
      <c r="E3549" s="279">
        <f t="shared" si="138"/>
        <v>9</v>
      </c>
      <c r="F3549" s="281" t="str">
        <f t="shared" si="146"/>
        <v/>
      </c>
      <c r="G3549" s="282"/>
      <c r="H3549" s="280"/>
      <c r="I3549" s="280"/>
      <c r="J3549" s="280"/>
    </row>
    <row r="3550" spans="1:10" ht="14.4" x14ac:dyDescent="0.3">
      <c r="A3550" s="290" t="str">
        <f t="shared" si="145"/>
        <v>9/2009</v>
      </c>
      <c r="B3550" s="279" t="s">
        <v>3673</v>
      </c>
      <c r="C3550" s="294">
        <v>226</v>
      </c>
      <c r="D3550" s="279">
        <f t="shared" si="137"/>
        <v>15</v>
      </c>
      <c r="E3550" s="279">
        <f t="shared" si="138"/>
        <v>9</v>
      </c>
      <c r="F3550" s="281" t="str">
        <f t="shared" si="146"/>
        <v/>
      </c>
      <c r="G3550" s="282"/>
      <c r="H3550" s="280"/>
      <c r="I3550" s="280"/>
      <c r="J3550" s="280"/>
    </row>
    <row r="3551" spans="1:10" ht="14.4" x14ac:dyDescent="0.3">
      <c r="A3551" s="290" t="str">
        <f t="shared" si="145"/>
        <v>9/2009</v>
      </c>
      <c r="B3551" s="279" t="s">
        <v>3674</v>
      </c>
      <c r="C3551" s="294">
        <v>216</v>
      </c>
      <c r="D3551" s="279">
        <f t="shared" si="137"/>
        <v>16</v>
      </c>
      <c r="E3551" s="279">
        <f t="shared" si="138"/>
        <v>9</v>
      </c>
      <c r="F3551" s="281" t="str">
        <f t="shared" si="146"/>
        <v/>
      </c>
      <c r="G3551" s="282"/>
      <c r="H3551" s="280"/>
      <c r="I3551" s="280"/>
      <c r="J3551" s="280"/>
    </row>
    <row r="3552" spans="1:10" ht="14.4" x14ac:dyDescent="0.3">
      <c r="A3552" s="290" t="str">
        <f t="shared" si="145"/>
        <v>9/2009</v>
      </c>
      <c r="B3552" s="279" t="s">
        <v>3675</v>
      </c>
      <c r="C3552" s="294">
        <v>228</v>
      </c>
      <c r="D3552" s="279">
        <f t="shared" si="137"/>
        <v>17</v>
      </c>
      <c r="E3552" s="279">
        <f t="shared" si="138"/>
        <v>9</v>
      </c>
      <c r="F3552" s="281" t="str">
        <f t="shared" si="146"/>
        <v/>
      </c>
      <c r="G3552" s="282"/>
      <c r="H3552" s="280"/>
      <c r="I3552" s="280"/>
      <c r="J3552" s="280"/>
    </row>
    <row r="3553" spans="1:10" ht="14.4" x14ac:dyDescent="0.3">
      <c r="A3553" s="290" t="str">
        <f t="shared" si="145"/>
        <v>9/2009</v>
      </c>
      <c r="B3553" s="279" t="s">
        <v>3676</v>
      </c>
      <c r="C3553" s="294">
        <v>222</v>
      </c>
      <c r="D3553" s="279">
        <f t="shared" si="137"/>
        <v>18</v>
      </c>
      <c r="E3553" s="279">
        <f t="shared" si="138"/>
        <v>9</v>
      </c>
      <c r="F3553" s="281" t="str">
        <f t="shared" si="146"/>
        <v/>
      </c>
      <c r="G3553" s="282"/>
      <c r="H3553" s="280"/>
      <c r="I3553" s="280"/>
      <c r="J3553" s="280"/>
    </row>
    <row r="3554" spans="1:10" ht="14.4" x14ac:dyDescent="0.3">
      <c r="A3554" s="290" t="str">
        <f t="shared" si="145"/>
        <v>9/2009</v>
      </c>
      <c r="B3554" s="279" t="s">
        <v>3677</v>
      </c>
      <c r="C3554" s="294"/>
      <c r="D3554" s="279">
        <f t="shared" si="137"/>
        <v>19</v>
      </c>
      <c r="E3554" s="279">
        <f t="shared" si="138"/>
        <v>9</v>
      </c>
      <c r="F3554" s="281" t="str">
        <f t="shared" si="146"/>
        <v/>
      </c>
      <c r="G3554" s="282"/>
      <c r="H3554" s="280"/>
      <c r="I3554" s="280"/>
      <c r="J3554" s="280"/>
    </row>
    <row r="3555" spans="1:10" ht="14.4" x14ac:dyDescent="0.3">
      <c r="A3555" s="290" t="str">
        <f t="shared" si="145"/>
        <v>9/2009</v>
      </c>
      <c r="B3555" s="279" t="s">
        <v>3678</v>
      </c>
      <c r="C3555" s="294"/>
      <c r="D3555" s="279">
        <f t="shared" si="137"/>
        <v>20</v>
      </c>
      <c r="E3555" s="279">
        <f t="shared" si="138"/>
        <v>9</v>
      </c>
      <c r="F3555" s="281" t="str">
        <f t="shared" si="146"/>
        <v/>
      </c>
      <c r="G3555" s="282"/>
      <c r="H3555" s="280"/>
      <c r="I3555" s="280"/>
      <c r="J3555" s="280"/>
    </row>
    <row r="3556" spans="1:10" ht="14.4" x14ac:dyDescent="0.3">
      <c r="A3556" s="290" t="str">
        <f t="shared" si="145"/>
        <v>9/2009</v>
      </c>
      <c r="B3556" s="279" t="s">
        <v>3679</v>
      </c>
      <c r="C3556" s="294">
        <v>224</v>
      </c>
      <c r="D3556" s="279">
        <f t="shared" si="137"/>
        <v>21</v>
      </c>
      <c r="E3556" s="279">
        <f t="shared" si="138"/>
        <v>9</v>
      </c>
      <c r="F3556" s="281" t="str">
        <f t="shared" si="146"/>
        <v/>
      </c>
      <c r="G3556" s="282"/>
      <c r="H3556" s="280"/>
      <c r="I3556" s="280"/>
      <c r="J3556" s="280"/>
    </row>
    <row r="3557" spans="1:10" ht="14.4" x14ac:dyDescent="0.3">
      <c r="A3557" s="290" t="str">
        <f t="shared" si="145"/>
        <v>9/2009</v>
      </c>
      <c r="B3557" s="279" t="s">
        <v>3680</v>
      </c>
      <c r="C3557" s="294">
        <v>224</v>
      </c>
      <c r="D3557" s="279">
        <f t="shared" si="137"/>
        <v>22</v>
      </c>
      <c r="E3557" s="279">
        <f t="shared" si="138"/>
        <v>9</v>
      </c>
      <c r="F3557" s="281" t="str">
        <f t="shared" si="146"/>
        <v/>
      </c>
      <c r="G3557" s="282"/>
      <c r="H3557" s="280"/>
      <c r="I3557" s="280"/>
      <c r="J3557" s="280"/>
    </row>
    <row r="3558" spans="1:10" ht="14.4" x14ac:dyDescent="0.3">
      <c r="A3558" s="290" t="str">
        <f t="shared" si="145"/>
        <v>9/2009</v>
      </c>
      <c r="B3558" s="279" t="s">
        <v>3681</v>
      </c>
      <c r="C3558" s="294">
        <v>228</v>
      </c>
      <c r="D3558" s="279">
        <f t="shared" si="137"/>
        <v>23</v>
      </c>
      <c r="E3558" s="279">
        <f t="shared" si="138"/>
        <v>9</v>
      </c>
      <c r="F3558" s="281" t="str">
        <f t="shared" si="146"/>
        <v/>
      </c>
      <c r="G3558" s="282"/>
      <c r="H3558" s="280"/>
      <c r="I3558" s="280"/>
      <c r="J3558" s="280"/>
    </row>
    <row r="3559" spans="1:10" ht="14.4" x14ac:dyDescent="0.3">
      <c r="A3559" s="290" t="str">
        <f t="shared" si="145"/>
        <v>9/2009</v>
      </c>
      <c r="B3559" s="279" t="s">
        <v>3682</v>
      </c>
      <c r="C3559" s="294">
        <v>234</v>
      </c>
      <c r="D3559" s="279">
        <f t="shared" si="137"/>
        <v>24</v>
      </c>
      <c r="E3559" s="279">
        <f t="shared" si="138"/>
        <v>9</v>
      </c>
      <c r="F3559" s="281" t="str">
        <f t="shared" si="146"/>
        <v/>
      </c>
      <c r="G3559" s="282"/>
      <c r="H3559" s="280"/>
      <c r="I3559" s="280"/>
      <c r="J3559" s="280"/>
    </row>
    <row r="3560" spans="1:10" ht="14.4" x14ac:dyDescent="0.3">
      <c r="A3560" s="290" t="str">
        <f t="shared" si="145"/>
        <v>9/2009</v>
      </c>
      <c r="B3560" s="279" t="s">
        <v>3683</v>
      </c>
      <c r="C3560" s="294">
        <v>240</v>
      </c>
      <c r="D3560" s="279">
        <f t="shared" si="137"/>
        <v>25</v>
      </c>
      <c r="E3560" s="279">
        <f t="shared" si="138"/>
        <v>9</v>
      </c>
      <c r="F3560" s="281" t="str">
        <f t="shared" si="146"/>
        <v/>
      </c>
      <c r="G3560" s="282"/>
      <c r="H3560" s="280"/>
      <c r="I3560" s="280"/>
      <c r="J3560" s="280"/>
    </row>
    <row r="3561" spans="1:10" ht="14.4" x14ac:dyDescent="0.3">
      <c r="A3561" s="290" t="str">
        <f t="shared" si="145"/>
        <v>9/2009</v>
      </c>
      <c r="B3561" s="279" t="s">
        <v>3684</v>
      </c>
      <c r="C3561" s="294"/>
      <c r="D3561" s="279">
        <f t="shared" si="137"/>
        <v>26</v>
      </c>
      <c r="E3561" s="279">
        <f t="shared" si="138"/>
        <v>9</v>
      </c>
      <c r="F3561" s="281" t="str">
        <f t="shared" si="146"/>
        <v/>
      </c>
      <c r="G3561" s="282"/>
      <c r="H3561" s="280"/>
      <c r="I3561" s="280"/>
      <c r="J3561" s="280"/>
    </row>
    <row r="3562" spans="1:10" ht="14.4" x14ac:dyDescent="0.3">
      <c r="A3562" s="290" t="str">
        <f t="shared" si="145"/>
        <v>9/2009</v>
      </c>
      <c r="B3562" s="279" t="s">
        <v>3685</v>
      </c>
      <c r="C3562" s="294"/>
      <c r="D3562" s="279">
        <f t="shared" si="137"/>
        <v>27</v>
      </c>
      <c r="E3562" s="279">
        <f t="shared" si="138"/>
        <v>9</v>
      </c>
      <c r="F3562" s="281" t="str">
        <f t="shared" si="146"/>
        <v/>
      </c>
      <c r="G3562" s="282"/>
      <c r="H3562" s="280"/>
      <c r="I3562" s="280"/>
      <c r="J3562" s="280"/>
    </row>
    <row r="3563" spans="1:10" ht="14.4" x14ac:dyDescent="0.3">
      <c r="A3563" s="290" t="str">
        <f t="shared" si="145"/>
        <v>9/2009</v>
      </c>
      <c r="B3563" s="279" t="s">
        <v>3686</v>
      </c>
      <c r="C3563" s="294">
        <v>240</v>
      </c>
      <c r="D3563" s="279">
        <f t="shared" si="137"/>
        <v>28</v>
      </c>
      <c r="E3563" s="279">
        <f t="shared" si="138"/>
        <v>9</v>
      </c>
      <c r="F3563" s="281" t="str">
        <f t="shared" si="146"/>
        <v/>
      </c>
      <c r="G3563" s="282"/>
      <c r="H3563" s="280"/>
      <c r="I3563" s="280"/>
      <c r="J3563" s="280"/>
    </row>
    <row r="3564" spans="1:10" ht="14.4" x14ac:dyDescent="0.3">
      <c r="A3564" s="290" t="str">
        <f t="shared" si="145"/>
        <v>9/2009</v>
      </c>
      <c r="B3564" s="279" t="s">
        <v>3687</v>
      </c>
      <c r="C3564" s="294">
        <v>240</v>
      </c>
      <c r="D3564" s="279">
        <f t="shared" si="137"/>
        <v>29</v>
      </c>
      <c r="E3564" s="279">
        <f t="shared" si="138"/>
        <v>9</v>
      </c>
      <c r="F3564" s="281" t="str">
        <f t="shared" si="146"/>
        <v/>
      </c>
      <c r="G3564" s="282"/>
      <c r="H3564" s="280"/>
      <c r="I3564" s="280"/>
      <c r="J3564" s="280"/>
    </row>
    <row r="3565" spans="1:10" ht="14.4" x14ac:dyDescent="0.3">
      <c r="A3565" s="290" t="str">
        <f t="shared" si="145"/>
        <v>9/2009</v>
      </c>
      <c r="B3565" s="279" t="s">
        <v>3688</v>
      </c>
      <c r="C3565" s="294">
        <v>234</v>
      </c>
      <c r="D3565" s="279">
        <f t="shared" si="137"/>
        <v>30</v>
      </c>
      <c r="E3565" s="279">
        <f t="shared" si="138"/>
        <v>9</v>
      </c>
      <c r="F3565" s="281">
        <f t="shared" si="146"/>
        <v>2.3400000000000001E-2</v>
      </c>
      <c r="G3565" s="282"/>
      <c r="H3565" s="280"/>
      <c r="I3565" s="280"/>
      <c r="J3565" s="280"/>
    </row>
    <row r="3566" spans="1:10" ht="14.4" x14ac:dyDescent="0.3">
      <c r="A3566" s="290" t="str">
        <f t="shared" si="145"/>
        <v>10/2009</v>
      </c>
      <c r="B3566" s="279" t="s">
        <v>3689</v>
      </c>
      <c r="C3566" s="294">
        <v>251</v>
      </c>
      <c r="D3566" s="279">
        <f t="shared" si="137"/>
        <v>1</v>
      </c>
      <c r="E3566" s="279">
        <f t="shared" si="138"/>
        <v>10</v>
      </c>
      <c r="F3566" s="281" t="str">
        <f t="shared" si="146"/>
        <v/>
      </c>
      <c r="G3566" s="282"/>
      <c r="H3566" s="280"/>
      <c r="I3566" s="280"/>
      <c r="J3566" s="280"/>
    </row>
    <row r="3567" spans="1:10" ht="14.4" x14ac:dyDescent="0.3">
      <c r="A3567" s="290" t="str">
        <f t="shared" si="145"/>
        <v>10/2009</v>
      </c>
      <c r="B3567" s="279" t="s">
        <v>3690</v>
      </c>
      <c r="C3567" s="294">
        <v>249</v>
      </c>
      <c r="D3567" s="279">
        <f t="shared" si="137"/>
        <v>2</v>
      </c>
      <c r="E3567" s="279">
        <f t="shared" si="138"/>
        <v>10</v>
      </c>
      <c r="F3567" s="281" t="str">
        <f t="shared" si="146"/>
        <v/>
      </c>
      <c r="G3567" s="282"/>
      <c r="H3567" s="280"/>
      <c r="I3567" s="280"/>
      <c r="J3567" s="280"/>
    </row>
    <row r="3568" spans="1:10" ht="14.4" x14ac:dyDescent="0.3">
      <c r="A3568" s="290" t="str">
        <f t="shared" si="145"/>
        <v>10/2009</v>
      </c>
      <c r="B3568" s="279" t="s">
        <v>3691</v>
      </c>
      <c r="C3568" s="294"/>
      <c r="D3568" s="279">
        <f t="shared" si="137"/>
        <v>3</v>
      </c>
      <c r="E3568" s="279">
        <f t="shared" si="138"/>
        <v>10</v>
      </c>
      <c r="F3568" s="281" t="str">
        <f t="shared" si="146"/>
        <v/>
      </c>
      <c r="G3568" s="282"/>
      <c r="H3568" s="280"/>
      <c r="I3568" s="280"/>
      <c r="J3568" s="280"/>
    </row>
    <row r="3569" spans="1:10" ht="14.4" x14ac:dyDescent="0.3">
      <c r="A3569" s="290" t="str">
        <f t="shared" si="145"/>
        <v>10/2009</v>
      </c>
      <c r="B3569" s="279" t="s">
        <v>3692</v>
      </c>
      <c r="C3569" s="294"/>
      <c r="D3569" s="279">
        <f t="shared" si="137"/>
        <v>4</v>
      </c>
      <c r="E3569" s="279">
        <f t="shared" si="138"/>
        <v>10</v>
      </c>
      <c r="F3569" s="281" t="str">
        <f t="shared" si="146"/>
        <v/>
      </c>
      <c r="G3569" s="282"/>
      <c r="H3569" s="280"/>
      <c r="I3569" s="280"/>
      <c r="J3569" s="280"/>
    </row>
    <row r="3570" spans="1:10" ht="14.4" x14ac:dyDescent="0.3">
      <c r="A3570" s="290" t="str">
        <f t="shared" si="145"/>
        <v>10/2009</v>
      </c>
      <c r="B3570" s="279" t="s">
        <v>3693</v>
      </c>
      <c r="C3570" s="294">
        <v>238</v>
      </c>
      <c r="D3570" s="279">
        <f t="shared" si="137"/>
        <v>5</v>
      </c>
      <c r="E3570" s="279">
        <f t="shared" si="138"/>
        <v>10</v>
      </c>
      <c r="F3570" s="281" t="str">
        <f t="shared" si="146"/>
        <v/>
      </c>
      <c r="G3570" s="282"/>
      <c r="H3570" s="280"/>
      <c r="I3570" s="280"/>
      <c r="J3570" s="280"/>
    </row>
    <row r="3571" spans="1:10" ht="14.4" x14ac:dyDescent="0.3">
      <c r="A3571" s="290" t="str">
        <f t="shared" si="145"/>
        <v>10/2009</v>
      </c>
      <c r="B3571" s="279" t="s">
        <v>3694</v>
      </c>
      <c r="C3571" s="294">
        <v>233</v>
      </c>
      <c r="D3571" s="279">
        <f t="shared" si="137"/>
        <v>6</v>
      </c>
      <c r="E3571" s="279">
        <f t="shared" si="138"/>
        <v>10</v>
      </c>
      <c r="F3571" s="281" t="str">
        <f t="shared" si="146"/>
        <v/>
      </c>
      <c r="G3571" s="282"/>
      <c r="H3571" s="280"/>
      <c r="I3571" s="280"/>
      <c r="J3571" s="280"/>
    </row>
    <row r="3572" spans="1:10" ht="14.4" x14ac:dyDescent="0.3">
      <c r="A3572" s="290" t="str">
        <f t="shared" si="145"/>
        <v>10/2009</v>
      </c>
      <c r="B3572" s="279" t="s">
        <v>3695</v>
      </c>
      <c r="C3572" s="294">
        <v>238</v>
      </c>
      <c r="D3572" s="279">
        <f t="shared" si="137"/>
        <v>7</v>
      </c>
      <c r="E3572" s="279">
        <f t="shared" si="138"/>
        <v>10</v>
      </c>
      <c r="F3572" s="281" t="str">
        <f t="shared" si="146"/>
        <v/>
      </c>
      <c r="G3572" s="282"/>
      <c r="H3572" s="280"/>
      <c r="I3572" s="280"/>
      <c r="J3572" s="280"/>
    </row>
    <row r="3573" spans="1:10" ht="14.4" x14ac:dyDescent="0.3">
      <c r="A3573" s="290" t="str">
        <f t="shared" si="145"/>
        <v>10/2009</v>
      </c>
      <c r="B3573" s="279" t="s">
        <v>3696</v>
      </c>
      <c r="C3573" s="294">
        <v>220</v>
      </c>
      <c r="D3573" s="279">
        <f t="shared" si="137"/>
        <v>8</v>
      </c>
      <c r="E3573" s="279">
        <f t="shared" si="138"/>
        <v>10</v>
      </c>
      <c r="F3573" s="281" t="str">
        <f t="shared" si="146"/>
        <v/>
      </c>
      <c r="G3573" s="282"/>
      <c r="H3573" s="280"/>
      <c r="I3573" s="280"/>
      <c r="J3573" s="280"/>
    </row>
    <row r="3574" spans="1:10" ht="14.4" x14ac:dyDescent="0.3">
      <c r="A3574" s="290" t="str">
        <f t="shared" si="145"/>
        <v>10/2009</v>
      </c>
      <c r="B3574" s="279" t="s">
        <v>3697</v>
      </c>
      <c r="C3574" s="294">
        <v>213</v>
      </c>
      <c r="D3574" s="279">
        <f t="shared" si="137"/>
        <v>9</v>
      </c>
      <c r="E3574" s="279">
        <f t="shared" si="138"/>
        <v>10</v>
      </c>
      <c r="F3574" s="281" t="str">
        <f t="shared" si="146"/>
        <v/>
      </c>
      <c r="G3574" s="282"/>
      <c r="H3574" s="280"/>
      <c r="I3574" s="280"/>
      <c r="J3574" s="280"/>
    </row>
    <row r="3575" spans="1:10" ht="14.4" x14ac:dyDescent="0.3">
      <c r="A3575" s="290" t="str">
        <f t="shared" si="145"/>
        <v>10/2009</v>
      </c>
      <c r="B3575" s="279" t="s">
        <v>3698</v>
      </c>
      <c r="C3575" s="294"/>
      <c r="D3575" s="279">
        <f t="shared" ref="D3575:D3829" si="147">DAY(B3575)</f>
        <v>10</v>
      </c>
      <c r="E3575" s="279">
        <f t="shared" ref="E3575:E3829" si="148">MONTH(B3575)</f>
        <v>10</v>
      </c>
      <c r="F3575" s="281" t="str">
        <f t="shared" si="146"/>
        <v/>
      </c>
      <c r="G3575" s="282"/>
      <c r="H3575" s="280"/>
      <c r="I3575" s="280"/>
      <c r="J3575" s="280"/>
    </row>
    <row r="3576" spans="1:10" ht="14.4" x14ac:dyDescent="0.3">
      <c r="A3576" s="290" t="str">
        <f t="shared" si="145"/>
        <v>10/2009</v>
      </c>
      <c r="B3576" s="279" t="s">
        <v>3699</v>
      </c>
      <c r="C3576" s="294"/>
      <c r="D3576" s="279">
        <f t="shared" si="147"/>
        <v>11</v>
      </c>
      <c r="E3576" s="279">
        <f t="shared" si="148"/>
        <v>10</v>
      </c>
      <c r="F3576" s="281" t="str">
        <f t="shared" si="146"/>
        <v/>
      </c>
      <c r="G3576" s="282"/>
      <c r="H3576" s="280"/>
      <c r="I3576" s="280"/>
      <c r="J3576" s="280"/>
    </row>
    <row r="3577" spans="1:10" ht="14.4" x14ac:dyDescent="0.3">
      <c r="A3577" s="290" t="str">
        <f t="shared" si="145"/>
        <v>10/2009</v>
      </c>
      <c r="B3577" s="279" t="s">
        <v>3700</v>
      </c>
      <c r="C3577" s="294"/>
      <c r="D3577" s="279">
        <f t="shared" si="147"/>
        <v>12</v>
      </c>
      <c r="E3577" s="279">
        <f t="shared" si="148"/>
        <v>10</v>
      </c>
      <c r="F3577" s="281" t="str">
        <f t="shared" si="146"/>
        <v/>
      </c>
      <c r="G3577" s="282"/>
      <c r="H3577" s="280"/>
      <c r="I3577" s="280"/>
      <c r="J3577" s="280"/>
    </row>
    <row r="3578" spans="1:10" ht="14.4" x14ac:dyDescent="0.3">
      <c r="A3578" s="290" t="str">
        <f t="shared" si="145"/>
        <v>10/2009</v>
      </c>
      <c r="B3578" s="279" t="s">
        <v>3701</v>
      </c>
      <c r="C3578" s="294">
        <v>218</v>
      </c>
      <c r="D3578" s="279">
        <f t="shared" si="147"/>
        <v>13</v>
      </c>
      <c r="E3578" s="279">
        <f t="shared" si="148"/>
        <v>10</v>
      </c>
      <c r="F3578" s="281" t="str">
        <f t="shared" si="146"/>
        <v/>
      </c>
      <c r="G3578" s="282"/>
      <c r="H3578" s="280"/>
      <c r="I3578" s="280"/>
      <c r="J3578" s="280"/>
    </row>
    <row r="3579" spans="1:10" ht="14.4" x14ac:dyDescent="0.3">
      <c r="A3579" s="290" t="str">
        <f t="shared" si="145"/>
        <v>10/2009</v>
      </c>
      <c r="B3579" s="279" t="s">
        <v>3702</v>
      </c>
      <c r="C3579" s="294">
        <v>206</v>
      </c>
      <c r="D3579" s="279">
        <f t="shared" si="147"/>
        <v>14</v>
      </c>
      <c r="E3579" s="279">
        <f t="shared" si="148"/>
        <v>10</v>
      </c>
      <c r="F3579" s="281" t="str">
        <f t="shared" si="146"/>
        <v/>
      </c>
      <c r="G3579" s="282"/>
      <c r="H3579" s="280"/>
      <c r="I3579" s="280"/>
      <c r="J3579" s="280"/>
    </row>
    <row r="3580" spans="1:10" ht="14.4" x14ac:dyDescent="0.3">
      <c r="A3580" s="290" t="str">
        <f t="shared" si="145"/>
        <v>10/2009</v>
      </c>
      <c r="B3580" s="279" t="s">
        <v>3703</v>
      </c>
      <c r="C3580" s="294">
        <v>207</v>
      </c>
      <c r="D3580" s="279">
        <f t="shared" si="147"/>
        <v>15</v>
      </c>
      <c r="E3580" s="279">
        <f t="shared" si="148"/>
        <v>10</v>
      </c>
      <c r="F3580" s="281" t="str">
        <f t="shared" si="146"/>
        <v/>
      </c>
      <c r="G3580" s="282"/>
      <c r="H3580" s="280"/>
      <c r="I3580" s="280"/>
      <c r="J3580" s="280"/>
    </row>
    <row r="3581" spans="1:10" ht="14.4" x14ac:dyDescent="0.3">
      <c r="A3581" s="290" t="str">
        <f t="shared" si="145"/>
        <v>10/2009</v>
      </c>
      <c r="B3581" s="279" t="s">
        <v>3704</v>
      </c>
      <c r="C3581" s="294">
        <v>216</v>
      </c>
      <c r="D3581" s="279">
        <f t="shared" si="147"/>
        <v>16</v>
      </c>
      <c r="E3581" s="279">
        <f t="shared" si="148"/>
        <v>10</v>
      </c>
      <c r="F3581" s="281" t="str">
        <f t="shared" si="146"/>
        <v/>
      </c>
      <c r="G3581" s="282"/>
      <c r="H3581" s="280"/>
      <c r="I3581" s="280"/>
      <c r="J3581" s="280"/>
    </row>
    <row r="3582" spans="1:10" ht="14.4" x14ac:dyDescent="0.3">
      <c r="A3582" s="290" t="str">
        <f t="shared" si="145"/>
        <v>10/2009</v>
      </c>
      <c r="B3582" s="279" t="s">
        <v>3705</v>
      </c>
      <c r="C3582" s="294"/>
      <c r="D3582" s="279">
        <f t="shared" si="147"/>
        <v>17</v>
      </c>
      <c r="E3582" s="279">
        <f t="shared" si="148"/>
        <v>10</v>
      </c>
      <c r="F3582" s="281" t="str">
        <f t="shared" si="146"/>
        <v/>
      </c>
      <c r="G3582" s="282"/>
      <c r="H3582" s="280"/>
      <c r="I3582" s="280"/>
      <c r="J3582" s="280"/>
    </row>
    <row r="3583" spans="1:10" ht="14.4" x14ac:dyDescent="0.3">
      <c r="A3583" s="290" t="str">
        <f t="shared" si="145"/>
        <v>10/2009</v>
      </c>
      <c r="B3583" s="279" t="s">
        <v>3706</v>
      </c>
      <c r="C3583" s="294"/>
      <c r="D3583" s="279">
        <f t="shared" si="147"/>
        <v>18</v>
      </c>
      <c r="E3583" s="279">
        <f t="shared" si="148"/>
        <v>10</v>
      </c>
      <c r="F3583" s="281" t="str">
        <f t="shared" si="146"/>
        <v/>
      </c>
      <c r="G3583" s="282"/>
      <c r="H3583" s="280"/>
      <c r="I3583" s="280"/>
      <c r="J3583" s="280"/>
    </row>
    <row r="3584" spans="1:10" ht="14.4" x14ac:dyDescent="0.3">
      <c r="A3584" s="290" t="str">
        <f t="shared" si="145"/>
        <v>10/2009</v>
      </c>
      <c r="B3584" s="279" t="s">
        <v>3707</v>
      </c>
      <c r="C3584" s="294">
        <v>218</v>
      </c>
      <c r="D3584" s="279">
        <f t="shared" si="147"/>
        <v>19</v>
      </c>
      <c r="E3584" s="279">
        <f t="shared" si="148"/>
        <v>10</v>
      </c>
      <c r="F3584" s="281" t="str">
        <f t="shared" si="146"/>
        <v/>
      </c>
      <c r="G3584" s="282"/>
      <c r="H3584" s="280"/>
      <c r="I3584" s="280"/>
      <c r="J3584" s="280"/>
    </row>
    <row r="3585" spans="1:10" ht="14.4" x14ac:dyDescent="0.3">
      <c r="A3585" s="290" t="str">
        <f t="shared" si="145"/>
        <v>10/2009</v>
      </c>
      <c r="B3585" s="279" t="s">
        <v>3708</v>
      </c>
      <c r="C3585" s="294">
        <v>224</v>
      </c>
      <c r="D3585" s="279">
        <f t="shared" si="147"/>
        <v>20</v>
      </c>
      <c r="E3585" s="279">
        <f t="shared" si="148"/>
        <v>10</v>
      </c>
      <c r="F3585" s="281" t="str">
        <f t="shared" si="146"/>
        <v/>
      </c>
      <c r="G3585" s="282"/>
      <c r="H3585" s="280"/>
      <c r="I3585" s="280"/>
      <c r="J3585" s="280"/>
    </row>
    <row r="3586" spans="1:10" ht="14.4" x14ac:dyDescent="0.3">
      <c r="A3586" s="290" t="str">
        <f t="shared" si="145"/>
        <v>10/2009</v>
      </c>
      <c r="B3586" s="279" t="s">
        <v>3709</v>
      </c>
      <c r="C3586" s="294">
        <v>221</v>
      </c>
      <c r="D3586" s="279">
        <f t="shared" si="147"/>
        <v>21</v>
      </c>
      <c r="E3586" s="279">
        <f t="shared" si="148"/>
        <v>10</v>
      </c>
      <c r="F3586" s="281" t="str">
        <f t="shared" si="146"/>
        <v/>
      </c>
      <c r="G3586" s="282"/>
      <c r="H3586" s="280"/>
      <c r="I3586" s="280"/>
      <c r="J3586" s="280"/>
    </row>
    <row r="3587" spans="1:10" ht="14.4" x14ac:dyDescent="0.3">
      <c r="A3587" s="290" t="str">
        <f t="shared" si="145"/>
        <v>10/2009</v>
      </c>
      <c r="B3587" s="279" t="s">
        <v>3710</v>
      </c>
      <c r="C3587" s="294">
        <v>222</v>
      </c>
      <c r="D3587" s="279">
        <f t="shared" si="147"/>
        <v>22</v>
      </c>
      <c r="E3587" s="279">
        <f t="shared" si="148"/>
        <v>10</v>
      </c>
      <c r="F3587" s="281" t="str">
        <f t="shared" si="146"/>
        <v/>
      </c>
      <c r="G3587" s="282"/>
      <c r="H3587" s="280"/>
      <c r="I3587" s="280"/>
      <c r="J3587" s="280"/>
    </row>
    <row r="3588" spans="1:10" ht="14.4" x14ac:dyDescent="0.3">
      <c r="A3588" s="290" t="str">
        <f t="shared" si="145"/>
        <v>10/2009</v>
      </c>
      <c r="B3588" s="279" t="s">
        <v>3711</v>
      </c>
      <c r="C3588" s="294">
        <v>224</v>
      </c>
      <c r="D3588" s="279">
        <f t="shared" si="147"/>
        <v>23</v>
      </c>
      <c r="E3588" s="279">
        <f t="shared" si="148"/>
        <v>10</v>
      </c>
      <c r="F3588" s="281" t="str">
        <f t="shared" si="146"/>
        <v/>
      </c>
      <c r="G3588" s="282"/>
      <c r="H3588" s="280"/>
      <c r="I3588" s="280"/>
      <c r="J3588" s="280"/>
    </row>
    <row r="3589" spans="1:10" ht="14.4" x14ac:dyDescent="0.3">
      <c r="A3589" s="290" t="str">
        <f t="shared" si="145"/>
        <v>10/2009</v>
      </c>
      <c r="B3589" s="279" t="s">
        <v>3712</v>
      </c>
      <c r="C3589" s="294"/>
      <c r="D3589" s="279">
        <f t="shared" si="147"/>
        <v>24</v>
      </c>
      <c r="E3589" s="279">
        <f t="shared" si="148"/>
        <v>10</v>
      </c>
      <c r="F3589" s="281" t="str">
        <f t="shared" si="146"/>
        <v/>
      </c>
      <c r="G3589" s="282"/>
      <c r="H3589" s="280"/>
      <c r="I3589" s="280"/>
      <c r="J3589" s="280"/>
    </row>
    <row r="3590" spans="1:10" ht="14.4" x14ac:dyDescent="0.3">
      <c r="A3590" s="290" t="str">
        <f t="shared" ref="A3590:A3653" si="149">CONCATENATE(MONTH(B3590),"/",YEAR(B3590))</f>
        <v>10/2009</v>
      </c>
      <c r="B3590" s="279" t="s">
        <v>3713</v>
      </c>
      <c r="C3590" s="294"/>
      <c r="D3590" s="279">
        <f t="shared" si="147"/>
        <v>25</v>
      </c>
      <c r="E3590" s="279">
        <f t="shared" si="148"/>
        <v>10</v>
      </c>
      <c r="F3590" s="281" t="str">
        <f t="shared" si="146"/>
        <v/>
      </c>
      <c r="G3590" s="282"/>
      <c r="H3590" s="280"/>
      <c r="I3590" s="280"/>
      <c r="J3590" s="280"/>
    </row>
    <row r="3591" spans="1:10" ht="14.4" x14ac:dyDescent="0.3">
      <c r="A3591" s="290" t="str">
        <f t="shared" si="149"/>
        <v>10/2009</v>
      </c>
      <c r="B3591" s="279" t="s">
        <v>3714</v>
      </c>
      <c r="C3591" s="294">
        <v>221</v>
      </c>
      <c r="D3591" s="279">
        <f t="shared" si="147"/>
        <v>26</v>
      </c>
      <c r="E3591" s="279">
        <f t="shared" si="148"/>
        <v>10</v>
      </c>
      <c r="F3591" s="281" t="str">
        <f t="shared" si="146"/>
        <v/>
      </c>
      <c r="G3591" s="282"/>
      <c r="H3591" s="280"/>
      <c r="I3591" s="280"/>
      <c r="J3591" s="280"/>
    </row>
    <row r="3592" spans="1:10" ht="14.4" x14ac:dyDescent="0.3">
      <c r="A3592" s="290" t="str">
        <f t="shared" si="149"/>
        <v>10/2009</v>
      </c>
      <c r="B3592" s="279" t="s">
        <v>3715</v>
      </c>
      <c r="C3592" s="294">
        <v>239</v>
      </c>
      <c r="D3592" s="279">
        <f t="shared" si="147"/>
        <v>27</v>
      </c>
      <c r="E3592" s="279">
        <f t="shared" si="148"/>
        <v>10</v>
      </c>
      <c r="F3592" s="281" t="str">
        <f t="shared" si="146"/>
        <v/>
      </c>
      <c r="G3592" s="282"/>
      <c r="H3592" s="280"/>
      <c r="I3592" s="280"/>
      <c r="J3592" s="280"/>
    </row>
    <row r="3593" spans="1:10" ht="14.4" x14ac:dyDescent="0.3">
      <c r="A3593" s="290" t="str">
        <f t="shared" si="149"/>
        <v>10/2009</v>
      </c>
      <c r="B3593" s="279" t="s">
        <v>3716</v>
      </c>
      <c r="C3593" s="294">
        <v>247</v>
      </c>
      <c r="D3593" s="279">
        <f t="shared" si="147"/>
        <v>28</v>
      </c>
      <c r="E3593" s="279">
        <f t="shared" si="148"/>
        <v>10</v>
      </c>
      <c r="F3593" s="281" t="str">
        <f t="shared" si="146"/>
        <v/>
      </c>
      <c r="G3593" s="282"/>
      <c r="H3593" s="280"/>
      <c r="I3593" s="280"/>
      <c r="J3593" s="280"/>
    </row>
    <row r="3594" spans="1:10" ht="14.4" x14ac:dyDescent="0.3">
      <c r="A3594" s="290" t="str">
        <f t="shared" si="149"/>
        <v>10/2009</v>
      </c>
      <c r="B3594" s="279" t="s">
        <v>3717</v>
      </c>
      <c r="C3594" s="294">
        <v>231</v>
      </c>
      <c r="D3594" s="279">
        <f t="shared" si="147"/>
        <v>29</v>
      </c>
      <c r="E3594" s="279">
        <f t="shared" si="148"/>
        <v>10</v>
      </c>
      <c r="F3594" s="281" t="str">
        <f t="shared" si="146"/>
        <v/>
      </c>
      <c r="G3594" s="282"/>
      <c r="H3594" s="280"/>
      <c r="I3594" s="280"/>
      <c r="J3594" s="280"/>
    </row>
    <row r="3595" spans="1:10" ht="14.4" x14ac:dyDescent="0.3">
      <c r="A3595" s="290" t="str">
        <f t="shared" si="149"/>
        <v>10/2009</v>
      </c>
      <c r="B3595" s="279" t="s">
        <v>3718</v>
      </c>
      <c r="C3595" s="294">
        <v>240</v>
      </c>
      <c r="D3595" s="279">
        <f t="shared" si="147"/>
        <v>30</v>
      </c>
      <c r="E3595" s="279">
        <f t="shared" si="148"/>
        <v>10</v>
      </c>
      <c r="F3595" s="281" t="str">
        <f t="shared" si="146"/>
        <v/>
      </c>
      <c r="G3595" s="282"/>
      <c r="H3595" s="280"/>
      <c r="I3595" s="280"/>
      <c r="J3595" s="280"/>
    </row>
    <row r="3596" spans="1:10" ht="14.4" x14ac:dyDescent="0.3">
      <c r="A3596" s="290" t="str">
        <f t="shared" si="149"/>
        <v>10/2009</v>
      </c>
      <c r="B3596" s="279" t="s">
        <v>3719</v>
      </c>
      <c r="C3596" s="294"/>
      <c r="D3596" s="279">
        <f t="shared" si="147"/>
        <v>31</v>
      </c>
      <c r="E3596" s="279">
        <f t="shared" si="148"/>
        <v>10</v>
      </c>
      <c r="F3596" s="281">
        <f t="shared" si="146"/>
        <v>2.4E-2</v>
      </c>
      <c r="G3596" s="282"/>
      <c r="H3596" s="280"/>
      <c r="I3596" s="280"/>
      <c r="J3596" s="280"/>
    </row>
    <row r="3597" spans="1:10" ht="14.4" x14ac:dyDescent="0.3">
      <c r="A3597" s="290" t="str">
        <f t="shared" si="149"/>
        <v>11/2009</v>
      </c>
      <c r="B3597" s="279" t="s">
        <v>3720</v>
      </c>
      <c r="C3597" s="294"/>
      <c r="D3597" s="279">
        <f t="shared" si="147"/>
        <v>1</v>
      </c>
      <c r="E3597" s="279">
        <f t="shared" si="148"/>
        <v>11</v>
      </c>
      <c r="F3597" s="281" t="str">
        <f t="shared" ref="F3597:F3660" si="150">IF(D3597=(D3598-1),"",IF(AND(C3597="",C3596="",C3595=""),C3594/10000,(IF(AND(C3597="",C3596=""),C3595/10000,IF(C3597="",C3596/10000,C3597/10000)))))</f>
        <v/>
      </c>
      <c r="G3597" s="282"/>
      <c r="H3597" s="280"/>
      <c r="I3597" s="280"/>
      <c r="J3597" s="280"/>
    </row>
    <row r="3598" spans="1:10" ht="14.4" x14ac:dyDescent="0.3">
      <c r="A3598" s="290" t="str">
        <f t="shared" si="149"/>
        <v>11/2009</v>
      </c>
      <c r="B3598" s="279" t="s">
        <v>3721</v>
      </c>
      <c r="C3598" s="294">
        <v>238</v>
      </c>
      <c r="D3598" s="279">
        <f t="shared" si="147"/>
        <v>2</v>
      </c>
      <c r="E3598" s="279">
        <f t="shared" si="148"/>
        <v>11</v>
      </c>
      <c r="F3598" s="281" t="str">
        <f t="shared" si="150"/>
        <v/>
      </c>
      <c r="G3598" s="282"/>
      <c r="H3598" s="280"/>
      <c r="I3598" s="280"/>
      <c r="J3598" s="280"/>
    </row>
    <row r="3599" spans="1:10" ht="14.4" x14ac:dyDescent="0.3">
      <c r="A3599" s="290" t="str">
        <f t="shared" si="149"/>
        <v>11/2009</v>
      </c>
      <c r="B3599" s="279" t="s">
        <v>3722</v>
      </c>
      <c r="C3599" s="294">
        <v>236</v>
      </c>
      <c r="D3599" s="279">
        <f t="shared" si="147"/>
        <v>3</v>
      </c>
      <c r="E3599" s="279">
        <f t="shared" si="148"/>
        <v>11</v>
      </c>
      <c r="F3599" s="281" t="str">
        <f t="shared" si="150"/>
        <v/>
      </c>
      <c r="G3599" s="282"/>
      <c r="H3599" s="280"/>
      <c r="I3599" s="280"/>
      <c r="J3599" s="280"/>
    </row>
    <row r="3600" spans="1:10" ht="14.4" x14ac:dyDescent="0.3">
      <c r="A3600" s="290" t="str">
        <f t="shared" si="149"/>
        <v>11/2009</v>
      </c>
      <c r="B3600" s="279" t="s">
        <v>3723</v>
      </c>
      <c r="C3600" s="294">
        <v>225</v>
      </c>
      <c r="D3600" s="279">
        <f t="shared" si="147"/>
        <v>4</v>
      </c>
      <c r="E3600" s="279">
        <f t="shared" si="148"/>
        <v>11</v>
      </c>
      <c r="F3600" s="281" t="str">
        <f t="shared" si="150"/>
        <v/>
      </c>
      <c r="G3600" s="282"/>
      <c r="H3600" s="280"/>
      <c r="I3600" s="280"/>
      <c r="J3600" s="280"/>
    </row>
    <row r="3601" spans="1:10" ht="14.4" x14ac:dyDescent="0.3">
      <c r="A3601" s="290" t="str">
        <f t="shared" si="149"/>
        <v>11/2009</v>
      </c>
      <c r="B3601" s="279" t="s">
        <v>3724</v>
      </c>
      <c r="C3601" s="294">
        <v>228</v>
      </c>
      <c r="D3601" s="279">
        <f t="shared" si="147"/>
        <v>5</v>
      </c>
      <c r="E3601" s="279">
        <f t="shared" si="148"/>
        <v>11</v>
      </c>
      <c r="F3601" s="281" t="str">
        <f t="shared" si="150"/>
        <v/>
      </c>
      <c r="G3601" s="282"/>
      <c r="H3601" s="280"/>
      <c r="I3601" s="280"/>
      <c r="J3601" s="280"/>
    </row>
    <row r="3602" spans="1:10" ht="14.4" x14ac:dyDescent="0.3">
      <c r="A3602" s="290" t="str">
        <f t="shared" si="149"/>
        <v>11/2009</v>
      </c>
      <c r="B3602" s="279" t="s">
        <v>3725</v>
      </c>
      <c r="C3602" s="294">
        <v>228</v>
      </c>
      <c r="D3602" s="279">
        <f t="shared" si="147"/>
        <v>6</v>
      </c>
      <c r="E3602" s="279">
        <f t="shared" si="148"/>
        <v>11</v>
      </c>
      <c r="F3602" s="281" t="str">
        <f t="shared" si="150"/>
        <v/>
      </c>
      <c r="G3602" s="282"/>
      <c r="H3602" s="280"/>
      <c r="I3602" s="280"/>
      <c r="J3602" s="280"/>
    </row>
    <row r="3603" spans="1:10" ht="14.4" x14ac:dyDescent="0.3">
      <c r="A3603" s="290" t="str">
        <f t="shared" si="149"/>
        <v>11/2009</v>
      </c>
      <c r="B3603" s="279" t="s">
        <v>3726</v>
      </c>
      <c r="C3603" s="294"/>
      <c r="D3603" s="279">
        <f t="shared" si="147"/>
        <v>7</v>
      </c>
      <c r="E3603" s="279">
        <f t="shared" si="148"/>
        <v>11</v>
      </c>
      <c r="F3603" s="281" t="str">
        <f t="shared" si="150"/>
        <v/>
      </c>
      <c r="G3603" s="282"/>
      <c r="H3603" s="280"/>
      <c r="I3603" s="280"/>
      <c r="J3603" s="280"/>
    </row>
    <row r="3604" spans="1:10" ht="14.4" x14ac:dyDescent="0.3">
      <c r="A3604" s="290" t="str">
        <f t="shared" si="149"/>
        <v>11/2009</v>
      </c>
      <c r="B3604" s="279" t="s">
        <v>3727</v>
      </c>
      <c r="C3604" s="294"/>
      <c r="D3604" s="279">
        <f t="shared" si="147"/>
        <v>8</v>
      </c>
      <c r="E3604" s="279">
        <f t="shared" si="148"/>
        <v>11</v>
      </c>
      <c r="F3604" s="281" t="str">
        <f t="shared" si="150"/>
        <v/>
      </c>
      <c r="G3604" s="282"/>
      <c r="H3604" s="280"/>
      <c r="I3604" s="280"/>
      <c r="J3604" s="280"/>
    </row>
    <row r="3605" spans="1:10" ht="14.4" x14ac:dyDescent="0.3">
      <c r="A3605" s="290" t="str">
        <f t="shared" si="149"/>
        <v>11/2009</v>
      </c>
      <c r="B3605" s="279" t="s">
        <v>3728</v>
      </c>
      <c r="C3605" s="294">
        <v>217</v>
      </c>
      <c r="D3605" s="279">
        <f t="shared" si="147"/>
        <v>9</v>
      </c>
      <c r="E3605" s="279">
        <f t="shared" si="148"/>
        <v>11</v>
      </c>
      <c r="F3605" s="281" t="str">
        <f t="shared" si="150"/>
        <v/>
      </c>
      <c r="G3605" s="282"/>
      <c r="H3605" s="280"/>
      <c r="I3605" s="280"/>
      <c r="J3605" s="280"/>
    </row>
    <row r="3606" spans="1:10" ht="14.4" x14ac:dyDescent="0.3">
      <c r="A3606" s="290" t="str">
        <f t="shared" si="149"/>
        <v>11/2009</v>
      </c>
      <c r="B3606" s="279" t="s">
        <v>3729</v>
      </c>
      <c r="C3606" s="294">
        <v>212</v>
      </c>
      <c r="D3606" s="279">
        <f t="shared" si="147"/>
        <v>10</v>
      </c>
      <c r="E3606" s="279">
        <f t="shared" si="148"/>
        <v>11</v>
      </c>
      <c r="F3606" s="281" t="str">
        <f t="shared" si="150"/>
        <v/>
      </c>
      <c r="G3606" s="282"/>
      <c r="H3606" s="280"/>
      <c r="I3606" s="280"/>
      <c r="J3606" s="280"/>
    </row>
    <row r="3607" spans="1:10" ht="14.4" x14ac:dyDescent="0.3">
      <c r="A3607" s="290" t="str">
        <f t="shared" si="149"/>
        <v>11/2009</v>
      </c>
      <c r="B3607" s="279" t="s">
        <v>3730</v>
      </c>
      <c r="C3607" s="294"/>
      <c r="D3607" s="279">
        <f t="shared" si="147"/>
        <v>11</v>
      </c>
      <c r="E3607" s="279">
        <f t="shared" si="148"/>
        <v>11</v>
      </c>
      <c r="F3607" s="281" t="str">
        <f t="shared" si="150"/>
        <v/>
      </c>
      <c r="G3607" s="282"/>
      <c r="H3607" s="280"/>
      <c r="I3607" s="280"/>
      <c r="J3607" s="280"/>
    </row>
    <row r="3608" spans="1:10" ht="14.4" x14ac:dyDescent="0.3">
      <c r="A3608" s="290" t="str">
        <f t="shared" si="149"/>
        <v>11/2009</v>
      </c>
      <c r="B3608" s="279" t="s">
        <v>3731</v>
      </c>
      <c r="C3608" s="294">
        <v>216</v>
      </c>
      <c r="D3608" s="279">
        <f t="shared" si="147"/>
        <v>12</v>
      </c>
      <c r="E3608" s="279">
        <f t="shared" si="148"/>
        <v>11</v>
      </c>
      <c r="F3608" s="281" t="str">
        <f t="shared" si="150"/>
        <v/>
      </c>
      <c r="G3608" s="282"/>
      <c r="H3608" s="280"/>
      <c r="I3608" s="280"/>
      <c r="J3608" s="280"/>
    </row>
    <row r="3609" spans="1:10" ht="14.4" x14ac:dyDescent="0.3">
      <c r="A3609" s="290" t="str">
        <f t="shared" si="149"/>
        <v>11/2009</v>
      </c>
      <c r="B3609" s="279" t="s">
        <v>3732</v>
      </c>
      <c r="C3609" s="294">
        <v>219</v>
      </c>
      <c r="D3609" s="279">
        <f t="shared" si="147"/>
        <v>13</v>
      </c>
      <c r="E3609" s="279">
        <f t="shared" si="148"/>
        <v>11</v>
      </c>
      <c r="F3609" s="281" t="str">
        <f t="shared" si="150"/>
        <v/>
      </c>
      <c r="G3609" s="282"/>
      <c r="H3609" s="280"/>
      <c r="I3609" s="280"/>
      <c r="J3609" s="280"/>
    </row>
    <row r="3610" spans="1:10" ht="14.4" x14ac:dyDescent="0.3">
      <c r="A3610" s="290" t="str">
        <f t="shared" si="149"/>
        <v>11/2009</v>
      </c>
      <c r="B3610" s="279" t="s">
        <v>3733</v>
      </c>
      <c r="C3610" s="294"/>
      <c r="D3610" s="279">
        <f t="shared" si="147"/>
        <v>14</v>
      </c>
      <c r="E3610" s="279">
        <f t="shared" si="148"/>
        <v>11</v>
      </c>
      <c r="F3610" s="281" t="str">
        <f t="shared" si="150"/>
        <v/>
      </c>
      <c r="G3610" s="282"/>
      <c r="H3610" s="280"/>
      <c r="I3610" s="280"/>
      <c r="J3610" s="280"/>
    </row>
    <row r="3611" spans="1:10" ht="14.4" x14ac:dyDescent="0.3">
      <c r="A3611" s="290" t="str">
        <f t="shared" si="149"/>
        <v>11/2009</v>
      </c>
      <c r="B3611" s="279" t="s">
        <v>3734</v>
      </c>
      <c r="C3611" s="294"/>
      <c r="D3611" s="279">
        <f t="shared" si="147"/>
        <v>15</v>
      </c>
      <c r="E3611" s="279">
        <f t="shared" si="148"/>
        <v>11</v>
      </c>
      <c r="F3611" s="281" t="str">
        <f t="shared" si="150"/>
        <v/>
      </c>
      <c r="G3611" s="282"/>
      <c r="H3611" s="280"/>
      <c r="I3611" s="280"/>
      <c r="J3611" s="280"/>
    </row>
    <row r="3612" spans="1:10" ht="14.4" x14ac:dyDescent="0.3">
      <c r="A3612" s="290" t="str">
        <f t="shared" si="149"/>
        <v>11/2009</v>
      </c>
      <c r="B3612" s="279" t="s">
        <v>3735</v>
      </c>
      <c r="C3612" s="294">
        <v>220</v>
      </c>
      <c r="D3612" s="279">
        <f t="shared" si="147"/>
        <v>16</v>
      </c>
      <c r="E3612" s="279">
        <f t="shared" si="148"/>
        <v>11</v>
      </c>
      <c r="F3612" s="281" t="str">
        <f t="shared" si="150"/>
        <v/>
      </c>
      <c r="G3612" s="282"/>
      <c r="H3612" s="280"/>
      <c r="I3612" s="280"/>
      <c r="J3612" s="280"/>
    </row>
    <row r="3613" spans="1:10" ht="14.4" x14ac:dyDescent="0.3">
      <c r="A3613" s="290" t="str">
        <f t="shared" si="149"/>
        <v>11/2009</v>
      </c>
      <c r="B3613" s="279" t="s">
        <v>3736</v>
      </c>
      <c r="C3613" s="294">
        <v>220</v>
      </c>
      <c r="D3613" s="279">
        <f t="shared" si="147"/>
        <v>17</v>
      </c>
      <c r="E3613" s="279">
        <f t="shared" si="148"/>
        <v>11</v>
      </c>
      <c r="F3613" s="281" t="str">
        <f t="shared" si="150"/>
        <v/>
      </c>
      <c r="G3613" s="282"/>
      <c r="H3613" s="280"/>
      <c r="I3613" s="280"/>
      <c r="J3613" s="280"/>
    </row>
    <row r="3614" spans="1:10" ht="14.4" x14ac:dyDescent="0.3">
      <c r="A3614" s="290" t="str">
        <f t="shared" si="149"/>
        <v>11/2009</v>
      </c>
      <c r="B3614" s="279" t="s">
        <v>3737</v>
      </c>
      <c r="C3614" s="294">
        <v>216</v>
      </c>
      <c r="D3614" s="279">
        <f t="shared" si="147"/>
        <v>18</v>
      </c>
      <c r="E3614" s="279">
        <f t="shared" si="148"/>
        <v>11</v>
      </c>
      <c r="F3614" s="281" t="str">
        <f t="shared" si="150"/>
        <v/>
      </c>
      <c r="G3614" s="282"/>
      <c r="H3614" s="280"/>
      <c r="I3614" s="280"/>
      <c r="J3614" s="280"/>
    </row>
    <row r="3615" spans="1:10" ht="14.4" x14ac:dyDescent="0.3">
      <c r="A3615" s="290" t="str">
        <f t="shared" si="149"/>
        <v>11/2009</v>
      </c>
      <c r="B3615" s="279" t="s">
        <v>3738</v>
      </c>
      <c r="C3615" s="294">
        <v>219</v>
      </c>
      <c r="D3615" s="279">
        <f t="shared" si="147"/>
        <v>19</v>
      </c>
      <c r="E3615" s="279">
        <f t="shared" si="148"/>
        <v>11</v>
      </c>
      <c r="F3615" s="281" t="str">
        <f t="shared" si="150"/>
        <v/>
      </c>
      <c r="G3615" s="282"/>
      <c r="H3615" s="280"/>
      <c r="I3615" s="280"/>
      <c r="J3615" s="280"/>
    </row>
    <row r="3616" spans="1:10" ht="14.4" x14ac:dyDescent="0.3">
      <c r="A3616" s="290" t="str">
        <f t="shared" si="149"/>
        <v>11/2009</v>
      </c>
      <c r="B3616" s="279" t="s">
        <v>3739</v>
      </c>
      <c r="C3616" s="294">
        <v>217</v>
      </c>
      <c r="D3616" s="279">
        <f t="shared" si="147"/>
        <v>20</v>
      </c>
      <c r="E3616" s="279">
        <f t="shared" si="148"/>
        <v>11</v>
      </c>
      <c r="F3616" s="281" t="str">
        <f t="shared" si="150"/>
        <v/>
      </c>
      <c r="G3616" s="282"/>
      <c r="H3616" s="280"/>
      <c r="I3616" s="280"/>
      <c r="J3616" s="280"/>
    </row>
    <row r="3617" spans="1:10" ht="14.4" x14ac:dyDescent="0.3">
      <c r="A3617" s="290" t="str">
        <f t="shared" si="149"/>
        <v>11/2009</v>
      </c>
      <c r="B3617" s="279" t="s">
        <v>3740</v>
      </c>
      <c r="C3617" s="294"/>
      <c r="D3617" s="279">
        <f t="shared" si="147"/>
        <v>21</v>
      </c>
      <c r="E3617" s="279">
        <f t="shared" si="148"/>
        <v>11</v>
      </c>
      <c r="F3617" s="281" t="str">
        <f t="shared" si="150"/>
        <v/>
      </c>
      <c r="G3617" s="282"/>
      <c r="H3617" s="280"/>
      <c r="I3617" s="280"/>
      <c r="J3617" s="280"/>
    </row>
    <row r="3618" spans="1:10" ht="14.4" x14ac:dyDescent="0.3">
      <c r="A3618" s="290" t="str">
        <f t="shared" si="149"/>
        <v>11/2009</v>
      </c>
      <c r="B3618" s="279" t="s">
        <v>3741</v>
      </c>
      <c r="C3618" s="294"/>
      <c r="D3618" s="279">
        <f t="shared" si="147"/>
        <v>22</v>
      </c>
      <c r="E3618" s="279">
        <f t="shared" si="148"/>
        <v>11</v>
      </c>
      <c r="F3618" s="281" t="str">
        <f t="shared" si="150"/>
        <v/>
      </c>
      <c r="G3618" s="282"/>
      <c r="H3618" s="280"/>
      <c r="I3618" s="280"/>
      <c r="J3618" s="280"/>
    </row>
    <row r="3619" spans="1:10" ht="14.4" x14ac:dyDescent="0.3">
      <c r="A3619" s="290" t="str">
        <f t="shared" si="149"/>
        <v>11/2009</v>
      </c>
      <c r="B3619" s="279" t="s">
        <v>3742</v>
      </c>
      <c r="C3619" s="294">
        <v>213</v>
      </c>
      <c r="D3619" s="279">
        <f t="shared" si="147"/>
        <v>23</v>
      </c>
      <c r="E3619" s="279">
        <f t="shared" si="148"/>
        <v>11</v>
      </c>
      <c r="F3619" s="281" t="str">
        <f t="shared" si="150"/>
        <v/>
      </c>
      <c r="G3619" s="282"/>
      <c r="H3619" s="280"/>
      <c r="I3619" s="280"/>
      <c r="J3619" s="280"/>
    </row>
    <row r="3620" spans="1:10" ht="14.4" x14ac:dyDescent="0.3">
      <c r="A3620" s="290" t="str">
        <f t="shared" si="149"/>
        <v>11/2009</v>
      </c>
      <c r="B3620" s="279" t="s">
        <v>3743</v>
      </c>
      <c r="C3620" s="294">
        <v>216</v>
      </c>
      <c r="D3620" s="279">
        <f t="shared" si="147"/>
        <v>24</v>
      </c>
      <c r="E3620" s="279">
        <f t="shared" si="148"/>
        <v>11</v>
      </c>
      <c r="F3620" s="281" t="str">
        <f t="shared" si="150"/>
        <v/>
      </c>
      <c r="G3620" s="282"/>
      <c r="H3620" s="280"/>
      <c r="I3620" s="280"/>
      <c r="J3620" s="280"/>
    </row>
    <row r="3621" spans="1:10" ht="14.4" x14ac:dyDescent="0.3">
      <c r="A3621" s="290" t="str">
        <f t="shared" si="149"/>
        <v>11/2009</v>
      </c>
      <c r="B3621" s="279" t="s">
        <v>3744</v>
      </c>
      <c r="C3621" s="294">
        <v>216</v>
      </c>
      <c r="D3621" s="279">
        <f t="shared" si="147"/>
        <v>25</v>
      </c>
      <c r="E3621" s="279">
        <f t="shared" si="148"/>
        <v>11</v>
      </c>
      <c r="F3621" s="281" t="str">
        <f t="shared" si="150"/>
        <v/>
      </c>
      <c r="G3621" s="282"/>
      <c r="H3621" s="280"/>
      <c r="I3621" s="280"/>
      <c r="J3621" s="280"/>
    </row>
    <row r="3622" spans="1:10" ht="14.4" x14ac:dyDescent="0.3">
      <c r="A3622" s="290" t="str">
        <f t="shared" si="149"/>
        <v>11/2009</v>
      </c>
      <c r="B3622" s="279" t="s">
        <v>3745</v>
      </c>
      <c r="C3622" s="294"/>
      <c r="D3622" s="279">
        <f t="shared" si="147"/>
        <v>26</v>
      </c>
      <c r="E3622" s="279">
        <f t="shared" si="148"/>
        <v>11</v>
      </c>
      <c r="F3622" s="281" t="str">
        <f t="shared" si="150"/>
        <v/>
      </c>
      <c r="G3622" s="282"/>
      <c r="H3622" s="280"/>
      <c r="I3622" s="280"/>
      <c r="J3622" s="280"/>
    </row>
    <row r="3623" spans="1:10" ht="14.4" x14ac:dyDescent="0.3">
      <c r="A3623" s="290" t="str">
        <f t="shared" si="149"/>
        <v>11/2009</v>
      </c>
      <c r="B3623" s="279" t="s">
        <v>3746</v>
      </c>
      <c r="C3623" s="294">
        <v>227</v>
      </c>
      <c r="D3623" s="279">
        <f t="shared" si="147"/>
        <v>27</v>
      </c>
      <c r="E3623" s="279">
        <f t="shared" si="148"/>
        <v>11</v>
      </c>
      <c r="F3623" s="281" t="str">
        <f t="shared" si="150"/>
        <v/>
      </c>
      <c r="G3623" s="282"/>
      <c r="H3623" s="280"/>
      <c r="I3623" s="280"/>
      <c r="J3623" s="280"/>
    </row>
    <row r="3624" spans="1:10" ht="14.4" x14ac:dyDescent="0.3">
      <c r="A3624" s="290" t="str">
        <f t="shared" si="149"/>
        <v>11/2009</v>
      </c>
      <c r="B3624" s="279" t="s">
        <v>3747</v>
      </c>
      <c r="C3624" s="294"/>
      <c r="D3624" s="279">
        <f t="shared" si="147"/>
        <v>28</v>
      </c>
      <c r="E3624" s="279">
        <f t="shared" si="148"/>
        <v>11</v>
      </c>
      <c r="F3624" s="281" t="str">
        <f t="shared" si="150"/>
        <v/>
      </c>
      <c r="G3624" s="282"/>
      <c r="H3624" s="280"/>
      <c r="I3624" s="280"/>
      <c r="J3624" s="280"/>
    </row>
    <row r="3625" spans="1:10" ht="14.4" x14ac:dyDescent="0.3">
      <c r="A3625" s="290" t="str">
        <f t="shared" si="149"/>
        <v>11/2009</v>
      </c>
      <c r="B3625" s="279" t="s">
        <v>3748</v>
      </c>
      <c r="C3625" s="294"/>
      <c r="D3625" s="279">
        <f t="shared" si="147"/>
        <v>29</v>
      </c>
      <c r="E3625" s="279">
        <f t="shared" si="148"/>
        <v>11</v>
      </c>
      <c r="F3625" s="281" t="str">
        <f t="shared" si="150"/>
        <v/>
      </c>
      <c r="G3625" s="282"/>
      <c r="H3625" s="280"/>
      <c r="I3625" s="280"/>
      <c r="J3625" s="280"/>
    </row>
    <row r="3626" spans="1:10" ht="14.4" x14ac:dyDescent="0.3">
      <c r="A3626" s="290" t="str">
        <f t="shared" si="149"/>
        <v>11/2009</v>
      </c>
      <c r="B3626" s="279" t="s">
        <v>3749</v>
      </c>
      <c r="C3626" s="294">
        <v>231</v>
      </c>
      <c r="D3626" s="279">
        <f t="shared" si="147"/>
        <v>30</v>
      </c>
      <c r="E3626" s="279">
        <f t="shared" si="148"/>
        <v>11</v>
      </c>
      <c r="F3626" s="281">
        <f t="shared" si="150"/>
        <v>2.3099999999999999E-2</v>
      </c>
      <c r="G3626" s="282"/>
      <c r="H3626" s="280"/>
      <c r="I3626" s="280"/>
      <c r="J3626" s="280"/>
    </row>
    <row r="3627" spans="1:10" ht="14.4" x14ac:dyDescent="0.3">
      <c r="A3627" s="290" t="str">
        <f t="shared" si="149"/>
        <v>12/2009</v>
      </c>
      <c r="B3627" s="279" t="s">
        <v>3750</v>
      </c>
      <c r="C3627" s="294">
        <v>219</v>
      </c>
      <c r="D3627" s="279">
        <f t="shared" si="147"/>
        <v>1</v>
      </c>
      <c r="E3627" s="279">
        <f t="shared" si="148"/>
        <v>12</v>
      </c>
      <c r="F3627" s="281" t="str">
        <f t="shared" si="150"/>
        <v/>
      </c>
      <c r="G3627" s="282"/>
      <c r="H3627" s="280"/>
      <c r="I3627" s="280"/>
      <c r="J3627" s="280"/>
    </row>
    <row r="3628" spans="1:10" ht="14.4" x14ac:dyDescent="0.3">
      <c r="A3628" s="290" t="str">
        <f t="shared" si="149"/>
        <v>12/2009</v>
      </c>
      <c r="B3628" s="279" t="s">
        <v>3751</v>
      </c>
      <c r="C3628" s="294">
        <v>218</v>
      </c>
      <c r="D3628" s="279">
        <f t="shared" si="147"/>
        <v>2</v>
      </c>
      <c r="E3628" s="279">
        <f t="shared" si="148"/>
        <v>12</v>
      </c>
      <c r="F3628" s="281" t="str">
        <f t="shared" si="150"/>
        <v/>
      </c>
      <c r="G3628" s="282"/>
      <c r="H3628" s="280"/>
      <c r="I3628" s="280"/>
      <c r="J3628" s="280"/>
    </row>
    <row r="3629" spans="1:10" ht="14.4" x14ac:dyDescent="0.3">
      <c r="A3629" s="290" t="str">
        <f t="shared" si="149"/>
        <v>12/2009</v>
      </c>
      <c r="B3629" s="279" t="s">
        <v>3752</v>
      </c>
      <c r="C3629" s="294">
        <v>212</v>
      </c>
      <c r="D3629" s="279">
        <f t="shared" si="147"/>
        <v>3</v>
      </c>
      <c r="E3629" s="279">
        <f t="shared" si="148"/>
        <v>12</v>
      </c>
      <c r="F3629" s="281" t="str">
        <f t="shared" si="150"/>
        <v/>
      </c>
      <c r="G3629" s="282"/>
      <c r="H3629" s="280"/>
      <c r="I3629" s="280"/>
      <c r="J3629" s="280"/>
    </row>
    <row r="3630" spans="1:10" ht="14.4" x14ac:dyDescent="0.3">
      <c r="A3630" s="290" t="str">
        <f t="shared" si="149"/>
        <v>12/2009</v>
      </c>
      <c r="B3630" s="279" t="s">
        <v>3753</v>
      </c>
      <c r="C3630" s="294">
        <v>206</v>
      </c>
      <c r="D3630" s="279">
        <f t="shared" si="147"/>
        <v>4</v>
      </c>
      <c r="E3630" s="279">
        <f t="shared" si="148"/>
        <v>12</v>
      </c>
      <c r="F3630" s="281" t="str">
        <f t="shared" si="150"/>
        <v/>
      </c>
      <c r="G3630" s="282"/>
      <c r="H3630" s="280"/>
      <c r="I3630" s="280"/>
      <c r="J3630" s="280"/>
    </row>
    <row r="3631" spans="1:10" ht="14.4" x14ac:dyDescent="0.3">
      <c r="A3631" s="290" t="str">
        <f t="shared" si="149"/>
        <v>12/2009</v>
      </c>
      <c r="B3631" s="279" t="s">
        <v>3754</v>
      </c>
      <c r="C3631" s="294"/>
      <c r="D3631" s="279">
        <f t="shared" si="147"/>
        <v>5</v>
      </c>
      <c r="E3631" s="279">
        <f t="shared" si="148"/>
        <v>12</v>
      </c>
      <c r="F3631" s="281" t="str">
        <f t="shared" si="150"/>
        <v/>
      </c>
      <c r="G3631" s="282"/>
      <c r="H3631" s="280"/>
      <c r="I3631" s="280"/>
      <c r="J3631" s="280"/>
    </row>
    <row r="3632" spans="1:10" ht="14.4" x14ac:dyDescent="0.3">
      <c r="A3632" s="290" t="str">
        <f t="shared" si="149"/>
        <v>12/2009</v>
      </c>
      <c r="B3632" s="279" t="s">
        <v>3755</v>
      </c>
      <c r="C3632" s="294"/>
      <c r="D3632" s="279">
        <f t="shared" si="147"/>
        <v>6</v>
      </c>
      <c r="E3632" s="279">
        <f t="shared" si="148"/>
        <v>12</v>
      </c>
      <c r="F3632" s="281" t="str">
        <f t="shared" si="150"/>
        <v/>
      </c>
      <c r="G3632" s="282"/>
      <c r="H3632" s="280"/>
      <c r="I3632" s="280"/>
      <c r="J3632" s="280"/>
    </row>
    <row r="3633" spans="1:10" ht="14.4" x14ac:dyDescent="0.3">
      <c r="A3633" s="290" t="str">
        <f t="shared" si="149"/>
        <v>12/2009</v>
      </c>
      <c r="B3633" s="279" t="s">
        <v>3756</v>
      </c>
      <c r="C3633" s="294">
        <v>207</v>
      </c>
      <c r="D3633" s="279">
        <f t="shared" si="147"/>
        <v>7</v>
      </c>
      <c r="E3633" s="279">
        <f t="shared" si="148"/>
        <v>12</v>
      </c>
      <c r="F3633" s="281" t="str">
        <f t="shared" si="150"/>
        <v/>
      </c>
      <c r="G3633" s="282"/>
      <c r="H3633" s="280"/>
      <c r="I3633" s="280"/>
      <c r="J3633" s="280"/>
    </row>
    <row r="3634" spans="1:10" ht="14.4" x14ac:dyDescent="0.3">
      <c r="A3634" s="290" t="str">
        <f t="shared" si="149"/>
        <v>12/2009</v>
      </c>
      <c r="B3634" s="279" t="s">
        <v>3757</v>
      </c>
      <c r="C3634" s="294">
        <v>213</v>
      </c>
      <c r="D3634" s="279">
        <f t="shared" si="147"/>
        <v>8</v>
      </c>
      <c r="E3634" s="279">
        <f t="shared" si="148"/>
        <v>12</v>
      </c>
      <c r="F3634" s="281" t="str">
        <f t="shared" si="150"/>
        <v/>
      </c>
      <c r="G3634" s="282"/>
      <c r="H3634" s="280"/>
      <c r="I3634" s="280"/>
      <c r="J3634" s="280"/>
    </row>
    <row r="3635" spans="1:10" ht="14.4" x14ac:dyDescent="0.3">
      <c r="A3635" s="290" t="str">
        <f t="shared" si="149"/>
        <v>12/2009</v>
      </c>
      <c r="B3635" s="279" t="s">
        <v>3758</v>
      </c>
      <c r="C3635" s="294">
        <v>209</v>
      </c>
      <c r="D3635" s="279">
        <f t="shared" si="147"/>
        <v>9</v>
      </c>
      <c r="E3635" s="279">
        <f t="shared" si="148"/>
        <v>12</v>
      </c>
      <c r="F3635" s="281" t="str">
        <f t="shared" si="150"/>
        <v/>
      </c>
      <c r="G3635" s="282"/>
      <c r="H3635" s="280"/>
      <c r="I3635" s="280"/>
      <c r="J3635" s="280"/>
    </row>
    <row r="3636" spans="1:10" ht="14.4" x14ac:dyDescent="0.3">
      <c r="A3636" s="290" t="str">
        <f t="shared" si="149"/>
        <v>12/2009</v>
      </c>
      <c r="B3636" s="279" t="s">
        <v>3759</v>
      </c>
      <c r="C3636" s="294">
        <v>204</v>
      </c>
      <c r="D3636" s="279">
        <f t="shared" si="147"/>
        <v>10</v>
      </c>
      <c r="E3636" s="279">
        <f t="shared" si="148"/>
        <v>12</v>
      </c>
      <c r="F3636" s="281" t="str">
        <f t="shared" si="150"/>
        <v/>
      </c>
      <c r="G3636" s="282"/>
      <c r="H3636" s="280"/>
      <c r="I3636" s="280"/>
      <c r="J3636" s="280"/>
    </row>
    <row r="3637" spans="1:10" ht="14.4" x14ac:dyDescent="0.3">
      <c r="A3637" s="290" t="str">
        <f t="shared" si="149"/>
        <v>12/2009</v>
      </c>
      <c r="B3637" s="279" t="s">
        <v>3760</v>
      </c>
      <c r="C3637" s="294">
        <v>201</v>
      </c>
      <c r="D3637" s="279">
        <f t="shared" si="147"/>
        <v>11</v>
      </c>
      <c r="E3637" s="279">
        <f t="shared" si="148"/>
        <v>12</v>
      </c>
      <c r="F3637" s="281" t="str">
        <f t="shared" si="150"/>
        <v/>
      </c>
      <c r="G3637" s="282"/>
      <c r="H3637" s="280"/>
      <c r="I3637" s="280"/>
      <c r="J3637" s="280"/>
    </row>
    <row r="3638" spans="1:10" ht="14.4" x14ac:dyDescent="0.3">
      <c r="A3638" s="290" t="str">
        <f t="shared" si="149"/>
        <v>12/2009</v>
      </c>
      <c r="B3638" s="279" t="s">
        <v>3761</v>
      </c>
      <c r="C3638" s="294"/>
      <c r="D3638" s="279">
        <f t="shared" si="147"/>
        <v>12</v>
      </c>
      <c r="E3638" s="279">
        <f t="shared" si="148"/>
        <v>12</v>
      </c>
      <c r="F3638" s="281" t="str">
        <f t="shared" si="150"/>
        <v/>
      </c>
      <c r="G3638" s="282"/>
      <c r="H3638" s="280"/>
      <c r="I3638" s="280"/>
      <c r="J3638" s="280"/>
    </row>
    <row r="3639" spans="1:10" ht="14.4" x14ac:dyDescent="0.3">
      <c r="A3639" s="290" t="str">
        <f t="shared" si="149"/>
        <v>12/2009</v>
      </c>
      <c r="B3639" s="279" t="s">
        <v>3762</v>
      </c>
      <c r="C3639" s="294"/>
      <c r="D3639" s="279">
        <f t="shared" si="147"/>
        <v>13</v>
      </c>
      <c r="E3639" s="279">
        <f t="shared" si="148"/>
        <v>12</v>
      </c>
      <c r="F3639" s="281" t="str">
        <f t="shared" si="150"/>
        <v/>
      </c>
      <c r="G3639" s="282"/>
      <c r="H3639" s="280"/>
      <c r="I3639" s="280"/>
      <c r="J3639" s="280"/>
    </row>
    <row r="3640" spans="1:10" ht="14.4" x14ac:dyDescent="0.3">
      <c r="A3640" s="290" t="str">
        <f t="shared" si="149"/>
        <v>12/2009</v>
      </c>
      <c r="B3640" s="279" t="s">
        <v>3763</v>
      </c>
      <c r="C3640" s="294">
        <v>199</v>
      </c>
      <c r="D3640" s="279">
        <f t="shared" si="147"/>
        <v>14</v>
      </c>
      <c r="E3640" s="279">
        <f t="shared" si="148"/>
        <v>12</v>
      </c>
      <c r="F3640" s="281" t="str">
        <f t="shared" si="150"/>
        <v/>
      </c>
      <c r="G3640" s="282"/>
      <c r="H3640" s="280"/>
      <c r="I3640" s="280"/>
      <c r="J3640" s="280"/>
    </row>
    <row r="3641" spans="1:10" ht="14.4" x14ac:dyDescent="0.3">
      <c r="A3641" s="290" t="str">
        <f t="shared" si="149"/>
        <v>12/2009</v>
      </c>
      <c r="B3641" s="279" t="s">
        <v>3764</v>
      </c>
      <c r="C3641" s="294">
        <v>196</v>
      </c>
      <c r="D3641" s="279">
        <f t="shared" si="147"/>
        <v>15</v>
      </c>
      <c r="E3641" s="279">
        <f t="shared" si="148"/>
        <v>12</v>
      </c>
      <c r="F3641" s="281" t="str">
        <f t="shared" si="150"/>
        <v/>
      </c>
      <c r="G3641" s="282"/>
      <c r="H3641" s="280"/>
      <c r="I3641" s="280"/>
      <c r="J3641" s="280"/>
    </row>
    <row r="3642" spans="1:10" ht="14.4" x14ac:dyDescent="0.3">
      <c r="A3642" s="290" t="str">
        <f t="shared" si="149"/>
        <v>12/2009</v>
      </c>
      <c r="B3642" s="279" t="s">
        <v>3765</v>
      </c>
      <c r="C3642" s="294">
        <v>201</v>
      </c>
      <c r="D3642" s="279">
        <f t="shared" si="147"/>
        <v>16</v>
      </c>
      <c r="E3642" s="279">
        <f t="shared" si="148"/>
        <v>12</v>
      </c>
      <c r="F3642" s="281" t="str">
        <f t="shared" si="150"/>
        <v/>
      </c>
      <c r="G3642" s="282"/>
      <c r="H3642" s="280"/>
      <c r="I3642" s="280"/>
      <c r="J3642" s="280"/>
    </row>
    <row r="3643" spans="1:10" ht="14.4" x14ac:dyDescent="0.3">
      <c r="A3643" s="290" t="str">
        <f t="shared" si="149"/>
        <v>12/2009</v>
      </c>
      <c r="B3643" s="279" t="s">
        <v>3766</v>
      </c>
      <c r="C3643" s="294">
        <v>217</v>
      </c>
      <c r="D3643" s="279">
        <f t="shared" si="147"/>
        <v>17</v>
      </c>
      <c r="E3643" s="279">
        <f t="shared" si="148"/>
        <v>12</v>
      </c>
      <c r="F3643" s="281" t="str">
        <f t="shared" si="150"/>
        <v/>
      </c>
      <c r="G3643" s="282"/>
      <c r="H3643" s="280"/>
      <c r="I3643" s="280"/>
      <c r="J3643" s="280"/>
    </row>
    <row r="3644" spans="1:10" ht="14.4" x14ac:dyDescent="0.3">
      <c r="A3644" s="290" t="str">
        <f t="shared" si="149"/>
        <v>12/2009</v>
      </c>
      <c r="B3644" s="279" t="s">
        <v>3767</v>
      </c>
      <c r="C3644" s="294">
        <v>213</v>
      </c>
      <c r="D3644" s="279">
        <f t="shared" si="147"/>
        <v>18</v>
      </c>
      <c r="E3644" s="279">
        <f t="shared" si="148"/>
        <v>12</v>
      </c>
      <c r="F3644" s="281" t="str">
        <f t="shared" si="150"/>
        <v/>
      </c>
      <c r="G3644" s="282"/>
      <c r="H3644" s="280"/>
      <c r="I3644" s="280"/>
      <c r="J3644" s="280"/>
    </row>
    <row r="3645" spans="1:10" ht="14.4" x14ac:dyDescent="0.3">
      <c r="A3645" s="290" t="str">
        <f t="shared" si="149"/>
        <v>12/2009</v>
      </c>
      <c r="B3645" s="279" t="s">
        <v>3768</v>
      </c>
      <c r="C3645" s="294"/>
      <c r="D3645" s="279">
        <f t="shared" si="147"/>
        <v>19</v>
      </c>
      <c r="E3645" s="279">
        <f t="shared" si="148"/>
        <v>12</v>
      </c>
      <c r="F3645" s="281" t="str">
        <f t="shared" si="150"/>
        <v/>
      </c>
      <c r="G3645" s="282"/>
      <c r="H3645" s="280"/>
      <c r="I3645" s="280"/>
      <c r="J3645" s="280"/>
    </row>
    <row r="3646" spans="1:10" ht="14.4" x14ac:dyDescent="0.3">
      <c r="A3646" s="290" t="str">
        <f t="shared" si="149"/>
        <v>12/2009</v>
      </c>
      <c r="B3646" s="279" t="s">
        <v>3769</v>
      </c>
      <c r="C3646" s="294"/>
      <c r="D3646" s="279">
        <f t="shared" si="147"/>
        <v>20</v>
      </c>
      <c r="E3646" s="279">
        <f t="shared" si="148"/>
        <v>12</v>
      </c>
      <c r="F3646" s="281" t="str">
        <f t="shared" si="150"/>
        <v/>
      </c>
      <c r="G3646" s="282"/>
      <c r="H3646" s="280"/>
      <c r="I3646" s="280"/>
      <c r="J3646" s="280"/>
    </row>
    <row r="3647" spans="1:10" ht="14.4" x14ac:dyDescent="0.3">
      <c r="A3647" s="290" t="str">
        <f t="shared" si="149"/>
        <v>12/2009</v>
      </c>
      <c r="B3647" s="279" t="s">
        <v>3770</v>
      </c>
      <c r="C3647" s="294">
        <v>204</v>
      </c>
      <c r="D3647" s="279">
        <f t="shared" si="147"/>
        <v>21</v>
      </c>
      <c r="E3647" s="279">
        <f t="shared" si="148"/>
        <v>12</v>
      </c>
      <c r="F3647" s="281" t="str">
        <f t="shared" si="150"/>
        <v/>
      </c>
      <c r="G3647" s="282"/>
      <c r="H3647" s="280"/>
      <c r="I3647" s="280"/>
      <c r="J3647" s="280"/>
    </row>
    <row r="3648" spans="1:10" ht="14.4" x14ac:dyDescent="0.3">
      <c r="A3648" s="290" t="str">
        <f t="shared" si="149"/>
        <v>12/2009</v>
      </c>
      <c r="B3648" s="279" t="s">
        <v>3771</v>
      </c>
      <c r="C3648" s="294">
        <v>206</v>
      </c>
      <c r="D3648" s="279">
        <f t="shared" si="147"/>
        <v>22</v>
      </c>
      <c r="E3648" s="279">
        <f t="shared" si="148"/>
        <v>12</v>
      </c>
      <c r="F3648" s="281" t="str">
        <f t="shared" si="150"/>
        <v/>
      </c>
      <c r="G3648" s="282"/>
      <c r="H3648" s="280"/>
      <c r="I3648" s="280"/>
      <c r="J3648" s="280"/>
    </row>
    <row r="3649" spans="1:10" ht="14.4" x14ac:dyDescent="0.3">
      <c r="A3649" s="290" t="str">
        <f t="shared" si="149"/>
        <v>12/2009</v>
      </c>
      <c r="B3649" s="279" t="s">
        <v>3772</v>
      </c>
      <c r="C3649" s="294">
        <v>205</v>
      </c>
      <c r="D3649" s="279">
        <f t="shared" si="147"/>
        <v>23</v>
      </c>
      <c r="E3649" s="279">
        <f t="shared" si="148"/>
        <v>12</v>
      </c>
      <c r="F3649" s="281" t="str">
        <f t="shared" si="150"/>
        <v/>
      </c>
      <c r="G3649" s="282"/>
      <c r="H3649" s="280"/>
      <c r="I3649" s="280"/>
      <c r="J3649" s="280"/>
    </row>
    <row r="3650" spans="1:10" ht="14.4" x14ac:dyDescent="0.3">
      <c r="A3650" s="290" t="str">
        <f t="shared" si="149"/>
        <v>12/2009</v>
      </c>
      <c r="B3650" s="279" t="s">
        <v>3773</v>
      </c>
      <c r="C3650" s="294">
        <v>201</v>
      </c>
      <c r="D3650" s="279">
        <f t="shared" si="147"/>
        <v>24</v>
      </c>
      <c r="E3650" s="279">
        <f t="shared" si="148"/>
        <v>12</v>
      </c>
      <c r="F3650" s="281" t="str">
        <f t="shared" si="150"/>
        <v/>
      </c>
      <c r="G3650" s="282"/>
      <c r="H3650" s="280"/>
      <c r="I3650" s="280"/>
      <c r="J3650" s="280"/>
    </row>
    <row r="3651" spans="1:10" ht="14.4" x14ac:dyDescent="0.3">
      <c r="A3651" s="290" t="str">
        <f t="shared" si="149"/>
        <v>12/2009</v>
      </c>
      <c r="B3651" s="279" t="s">
        <v>3774</v>
      </c>
      <c r="C3651" s="294"/>
      <c r="D3651" s="279">
        <f t="shared" si="147"/>
        <v>25</v>
      </c>
      <c r="E3651" s="279">
        <f t="shared" si="148"/>
        <v>12</v>
      </c>
      <c r="F3651" s="281" t="str">
        <f t="shared" si="150"/>
        <v/>
      </c>
      <c r="G3651" s="282"/>
      <c r="H3651" s="280"/>
      <c r="I3651" s="280"/>
      <c r="J3651" s="280"/>
    </row>
    <row r="3652" spans="1:10" ht="14.4" x14ac:dyDescent="0.3">
      <c r="A3652" s="290" t="str">
        <f t="shared" si="149"/>
        <v>12/2009</v>
      </c>
      <c r="B3652" s="279" t="s">
        <v>3775</v>
      </c>
      <c r="C3652" s="294"/>
      <c r="D3652" s="279">
        <f t="shared" si="147"/>
        <v>26</v>
      </c>
      <c r="E3652" s="279">
        <f t="shared" si="148"/>
        <v>12</v>
      </c>
      <c r="F3652" s="281" t="str">
        <f t="shared" si="150"/>
        <v/>
      </c>
      <c r="G3652" s="282"/>
      <c r="H3652" s="280"/>
      <c r="I3652" s="280"/>
      <c r="J3652" s="280"/>
    </row>
    <row r="3653" spans="1:10" ht="14.4" x14ac:dyDescent="0.3">
      <c r="A3653" s="290" t="str">
        <f t="shared" si="149"/>
        <v>12/2009</v>
      </c>
      <c r="B3653" s="279" t="s">
        <v>3776</v>
      </c>
      <c r="C3653" s="294"/>
      <c r="D3653" s="279">
        <f t="shared" si="147"/>
        <v>27</v>
      </c>
      <c r="E3653" s="279">
        <f t="shared" si="148"/>
        <v>12</v>
      </c>
      <c r="F3653" s="281" t="str">
        <f t="shared" si="150"/>
        <v/>
      </c>
      <c r="G3653" s="282"/>
      <c r="H3653" s="280"/>
      <c r="I3653" s="280"/>
      <c r="J3653" s="280"/>
    </row>
    <row r="3654" spans="1:10" ht="14.4" x14ac:dyDescent="0.3">
      <c r="A3654" s="290" t="str">
        <f t="shared" ref="A3654:A3717" si="151">CONCATENATE(MONTH(B3654),"/",YEAR(B3654))</f>
        <v>12/2009</v>
      </c>
      <c r="B3654" s="279" t="s">
        <v>3777</v>
      </c>
      <c r="C3654" s="294">
        <v>194</v>
      </c>
      <c r="D3654" s="279">
        <f t="shared" si="147"/>
        <v>28</v>
      </c>
      <c r="E3654" s="279">
        <f t="shared" si="148"/>
        <v>12</v>
      </c>
      <c r="F3654" s="281" t="str">
        <f t="shared" si="150"/>
        <v/>
      </c>
      <c r="G3654" s="282"/>
      <c r="H3654" s="280"/>
      <c r="I3654" s="280"/>
      <c r="J3654" s="280"/>
    </row>
    <row r="3655" spans="1:10" ht="14.4" x14ac:dyDescent="0.3">
      <c r="A3655" s="290" t="str">
        <f t="shared" si="151"/>
        <v>12/2009</v>
      </c>
      <c r="B3655" s="279" t="s">
        <v>3778</v>
      </c>
      <c r="C3655" s="294">
        <v>197</v>
      </c>
      <c r="D3655" s="279">
        <f t="shared" si="147"/>
        <v>29</v>
      </c>
      <c r="E3655" s="279">
        <f t="shared" si="148"/>
        <v>12</v>
      </c>
      <c r="F3655" s="281" t="str">
        <f t="shared" si="150"/>
        <v/>
      </c>
      <c r="G3655" s="282"/>
      <c r="H3655" s="280"/>
      <c r="I3655" s="280"/>
      <c r="J3655" s="280"/>
    </row>
    <row r="3656" spans="1:10" ht="14.4" x14ac:dyDescent="0.3">
      <c r="A3656" s="290" t="str">
        <f t="shared" si="151"/>
        <v>12/2009</v>
      </c>
      <c r="B3656" s="279" t="s">
        <v>3779</v>
      </c>
      <c r="C3656" s="294">
        <v>197</v>
      </c>
      <c r="D3656" s="279">
        <f t="shared" si="147"/>
        <v>30</v>
      </c>
      <c r="E3656" s="279">
        <f t="shared" si="148"/>
        <v>12</v>
      </c>
      <c r="F3656" s="281" t="str">
        <f t="shared" si="150"/>
        <v/>
      </c>
      <c r="G3656" s="282"/>
      <c r="H3656" s="280"/>
      <c r="I3656" s="280"/>
      <c r="J3656" s="280"/>
    </row>
    <row r="3657" spans="1:10" ht="14.4" x14ac:dyDescent="0.3">
      <c r="A3657" s="290" t="str">
        <f t="shared" si="151"/>
        <v>12/2009</v>
      </c>
      <c r="B3657" s="279" t="s">
        <v>3780</v>
      </c>
      <c r="C3657" s="294">
        <v>192</v>
      </c>
      <c r="D3657" s="279">
        <f t="shared" si="147"/>
        <v>31</v>
      </c>
      <c r="E3657" s="279">
        <f t="shared" si="148"/>
        <v>12</v>
      </c>
      <c r="F3657" s="281">
        <f t="shared" si="150"/>
        <v>1.9199999999999998E-2</v>
      </c>
      <c r="G3657" s="282"/>
      <c r="H3657" s="280"/>
      <c r="I3657" s="280"/>
      <c r="J3657" s="280"/>
    </row>
    <row r="3658" spans="1:10" ht="14.4" x14ac:dyDescent="0.3">
      <c r="A3658" s="290" t="str">
        <f t="shared" si="151"/>
        <v>1/2010</v>
      </c>
      <c r="B3658" s="279" t="s">
        <v>3781</v>
      </c>
      <c r="C3658" s="294"/>
      <c r="D3658" s="279">
        <f t="shared" si="147"/>
        <v>1</v>
      </c>
      <c r="E3658" s="279">
        <f t="shared" si="148"/>
        <v>1</v>
      </c>
      <c r="F3658" s="281" t="str">
        <f t="shared" si="150"/>
        <v/>
      </c>
      <c r="G3658" s="282"/>
      <c r="H3658" s="280"/>
      <c r="I3658" s="280"/>
      <c r="J3658" s="280"/>
    </row>
    <row r="3659" spans="1:10" ht="14.4" x14ac:dyDescent="0.3">
      <c r="A3659" s="290" t="str">
        <f t="shared" si="151"/>
        <v>1/2010</v>
      </c>
      <c r="B3659" s="279" t="s">
        <v>3782</v>
      </c>
      <c r="C3659" s="294"/>
      <c r="D3659" s="279">
        <f t="shared" si="147"/>
        <v>2</v>
      </c>
      <c r="E3659" s="279">
        <f t="shared" si="148"/>
        <v>1</v>
      </c>
      <c r="F3659" s="281" t="str">
        <f t="shared" si="150"/>
        <v/>
      </c>
      <c r="G3659" s="282"/>
      <c r="H3659" s="280"/>
      <c r="I3659" s="280"/>
      <c r="J3659" s="280"/>
    </row>
    <row r="3660" spans="1:10" ht="14.4" x14ac:dyDescent="0.3">
      <c r="A3660" s="290" t="str">
        <f t="shared" si="151"/>
        <v>1/2010</v>
      </c>
      <c r="B3660" s="279" t="s">
        <v>3783</v>
      </c>
      <c r="C3660" s="294"/>
      <c r="D3660" s="279">
        <f t="shared" si="147"/>
        <v>3</v>
      </c>
      <c r="E3660" s="279">
        <f t="shared" si="148"/>
        <v>1</v>
      </c>
      <c r="F3660" s="281" t="str">
        <f t="shared" si="150"/>
        <v/>
      </c>
      <c r="G3660" s="282"/>
      <c r="H3660" s="280"/>
      <c r="I3660" s="280"/>
      <c r="J3660" s="280"/>
    </row>
    <row r="3661" spans="1:10" ht="14.4" x14ac:dyDescent="0.3">
      <c r="A3661" s="290" t="str">
        <f t="shared" si="151"/>
        <v>1/2010</v>
      </c>
      <c r="B3661" s="279" t="s">
        <v>3784</v>
      </c>
      <c r="C3661" s="294">
        <v>191</v>
      </c>
      <c r="D3661" s="279">
        <f t="shared" si="147"/>
        <v>4</v>
      </c>
      <c r="E3661" s="279">
        <f t="shared" si="148"/>
        <v>1</v>
      </c>
      <c r="F3661" s="281" t="str">
        <f t="shared" ref="F3661:F3724" si="152">IF(D3661=(D3662-1),"",IF(AND(C3661="",C3660="",C3659=""),C3658/10000,(IF(AND(C3661="",C3660=""),C3659/10000,IF(C3661="",C3660/10000,C3661/10000)))))</f>
        <v/>
      </c>
      <c r="G3661" s="282"/>
      <c r="H3661" s="280"/>
      <c r="I3661" s="280"/>
      <c r="J3661" s="280"/>
    </row>
    <row r="3662" spans="1:10" ht="14.4" x14ac:dyDescent="0.3">
      <c r="A3662" s="290" t="str">
        <f t="shared" si="151"/>
        <v>1/2010</v>
      </c>
      <c r="B3662" s="279" t="s">
        <v>3785</v>
      </c>
      <c r="C3662" s="294">
        <v>197</v>
      </c>
      <c r="D3662" s="279">
        <f t="shared" si="147"/>
        <v>5</v>
      </c>
      <c r="E3662" s="279">
        <f t="shared" si="148"/>
        <v>1</v>
      </c>
      <c r="F3662" s="281" t="str">
        <f t="shared" si="152"/>
        <v/>
      </c>
      <c r="G3662" s="282"/>
      <c r="H3662" s="280"/>
      <c r="I3662" s="280"/>
      <c r="J3662" s="280"/>
    </row>
    <row r="3663" spans="1:10" ht="14.4" x14ac:dyDescent="0.3">
      <c r="A3663" s="290" t="str">
        <f t="shared" si="151"/>
        <v>1/2010</v>
      </c>
      <c r="B3663" s="279" t="s">
        <v>3786</v>
      </c>
      <c r="C3663" s="294">
        <v>191</v>
      </c>
      <c r="D3663" s="279">
        <f t="shared" si="147"/>
        <v>6</v>
      </c>
      <c r="E3663" s="279">
        <f t="shared" si="148"/>
        <v>1</v>
      </c>
      <c r="F3663" s="281" t="str">
        <f t="shared" si="152"/>
        <v/>
      </c>
      <c r="G3663" s="282"/>
      <c r="H3663" s="280"/>
      <c r="I3663" s="280"/>
      <c r="J3663" s="280"/>
    </row>
    <row r="3664" spans="1:10" ht="14.4" x14ac:dyDescent="0.3">
      <c r="A3664" s="290" t="str">
        <f t="shared" si="151"/>
        <v>1/2010</v>
      </c>
      <c r="B3664" s="279" t="s">
        <v>3787</v>
      </c>
      <c r="C3664" s="294">
        <v>193</v>
      </c>
      <c r="D3664" s="279">
        <f t="shared" si="147"/>
        <v>7</v>
      </c>
      <c r="E3664" s="279">
        <f t="shared" si="148"/>
        <v>1</v>
      </c>
      <c r="F3664" s="281" t="str">
        <f t="shared" si="152"/>
        <v/>
      </c>
      <c r="G3664" s="282"/>
      <c r="H3664" s="280"/>
      <c r="I3664" s="280"/>
      <c r="J3664" s="280"/>
    </row>
    <row r="3665" spans="1:10" ht="14.4" x14ac:dyDescent="0.3">
      <c r="A3665" s="290" t="str">
        <f t="shared" si="151"/>
        <v>1/2010</v>
      </c>
      <c r="B3665" s="279" t="s">
        <v>3788</v>
      </c>
      <c r="C3665" s="294">
        <v>195</v>
      </c>
      <c r="D3665" s="279">
        <f t="shared" si="147"/>
        <v>8</v>
      </c>
      <c r="E3665" s="279">
        <f t="shared" si="148"/>
        <v>1</v>
      </c>
      <c r="F3665" s="281" t="str">
        <f t="shared" si="152"/>
        <v/>
      </c>
      <c r="G3665" s="282"/>
      <c r="H3665" s="280"/>
      <c r="I3665" s="280"/>
      <c r="J3665" s="280"/>
    </row>
    <row r="3666" spans="1:10" ht="14.4" x14ac:dyDescent="0.3">
      <c r="A3666" s="290" t="str">
        <f t="shared" si="151"/>
        <v>1/2010</v>
      </c>
      <c r="B3666" s="279" t="s">
        <v>3789</v>
      </c>
      <c r="C3666" s="294"/>
      <c r="D3666" s="279">
        <f t="shared" si="147"/>
        <v>9</v>
      </c>
      <c r="E3666" s="279">
        <f t="shared" si="148"/>
        <v>1</v>
      </c>
      <c r="F3666" s="281" t="str">
        <f t="shared" si="152"/>
        <v/>
      </c>
      <c r="G3666" s="282"/>
      <c r="H3666" s="280"/>
      <c r="I3666" s="280"/>
      <c r="J3666" s="280"/>
    </row>
    <row r="3667" spans="1:10" ht="14.4" x14ac:dyDescent="0.3">
      <c r="A3667" s="290" t="str">
        <f t="shared" si="151"/>
        <v>1/2010</v>
      </c>
      <c r="B3667" s="279" t="s">
        <v>3790</v>
      </c>
      <c r="C3667" s="294"/>
      <c r="D3667" s="279">
        <f t="shared" si="147"/>
        <v>10</v>
      </c>
      <c r="E3667" s="279">
        <f t="shared" si="148"/>
        <v>1</v>
      </c>
      <c r="F3667" s="281" t="str">
        <f t="shared" si="152"/>
        <v/>
      </c>
      <c r="G3667" s="282"/>
      <c r="H3667" s="280"/>
      <c r="I3667" s="280"/>
      <c r="J3667" s="280"/>
    </row>
    <row r="3668" spans="1:10" ht="14.4" x14ac:dyDescent="0.3">
      <c r="A3668" s="290" t="str">
        <f t="shared" si="151"/>
        <v>1/2010</v>
      </c>
      <c r="B3668" s="279" t="s">
        <v>3791</v>
      </c>
      <c r="C3668" s="294">
        <v>190</v>
      </c>
      <c r="D3668" s="279">
        <f t="shared" si="147"/>
        <v>11</v>
      </c>
      <c r="E3668" s="279">
        <f t="shared" si="148"/>
        <v>1</v>
      </c>
      <c r="F3668" s="281" t="str">
        <f t="shared" si="152"/>
        <v/>
      </c>
      <c r="G3668" s="282"/>
      <c r="H3668" s="280"/>
      <c r="I3668" s="280"/>
      <c r="J3668" s="280"/>
    </row>
    <row r="3669" spans="1:10" ht="14.4" x14ac:dyDescent="0.3">
      <c r="A3669" s="290" t="str">
        <f t="shared" si="151"/>
        <v>1/2010</v>
      </c>
      <c r="B3669" s="279" t="s">
        <v>3792</v>
      </c>
      <c r="C3669" s="294">
        <v>201</v>
      </c>
      <c r="D3669" s="279">
        <f t="shared" si="147"/>
        <v>12</v>
      </c>
      <c r="E3669" s="279">
        <f t="shared" si="148"/>
        <v>1</v>
      </c>
      <c r="F3669" s="281" t="str">
        <f t="shared" si="152"/>
        <v/>
      </c>
      <c r="G3669" s="282"/>
      <c r="H3669" s="280"/>
      <c r="I3669" s="280"/>
      <c r="J3669" s="280"/>
    </row>
    <row r="3670" spans="1:10" ht="14.4" x14ac:dyDescent="0.3">
      <c r="A3670" s="290" t="str">
        <f t="shared" si="151"/>
        <v>1/2010</v>
      </c>
      <c r="B3670" s="279" t="s">
        <v>3793</v>
      </c>
      <c r="C3670" s="294">
        <v>195</v>
      </c>
      <c r="D3670" s="279">
        <f t="shared" si="147"/>
        <v>13</v>
      </c>
      <c r="E3670" s="279">
        <f t="shared" si="148"/>
        <v>1</v>
      </c>
      <c r="F3670" s="281" t="str">
        <f t="shared" si="152"/>
        <v/>
      </c>
      <c r="G3670" s="282"/>
      <c r="H3670" s="280"/>
      <c r="I3670" s="280"/>
      <c r="J3670" s="280"/>
    </row>
    <row r="3671" spans="1:10" ht="14.4" x14ac:dyDescent="0.3">
      <c r="A3671" s="290" t="str">
        <f t="shared" si="151"/>
        <v>1/2010</v>
      </c>
      <c r="B3671" s="279" t="s">
        <v>3794</v>
      </c>
      <c r="C3671" s="294">
        <v>204</v>
      </c>
      <c r="D3671" s="279">
        <f t="shared" si="147"/>
        <v>14</v>
      </c>
      <c r="E3671" s="279">
        <f t="shared" si="148"/>
        <v>1</v>
      </c>
      <c r="F3671" s="281" t="str">
        <f t="shared" si="152"/>
        <v/>
      </c>
      <c r="G3671" s="282"/>
      <c r="H3671" s="280"/>
      <c r="I3671" s="280"/>
      <c r="J3671" s="280"/>
    </row>
    <row r="3672" spans="1:10" ht="14.4" x14ac:dyDescent="0.3">
      <c r="A3672" s="290" t="str">
        <f t="shared" si="151"/>
        <v>1/2010</v>
      </c>
      <c r="B3672" s="279" t="s">
        <v>3795</v>
      </c>
      <c r="C3672" s="294">
        <v>210</v>
      </c>
      <c r="D3672" s="279">
        <f t="shared" si="147"/>
        <v>15</v>
      </c>
      <c r="E3672" s="279">
        <f t="shared" si="148"/>
        <v>1</v>
      </c>
      <c r="F3672" s="281" t="str">
        <f t="shared" si="152"/>
        <v/>
      </c>
      <c r="G3672" s="282"/>
      <c r="H3672" s="280"/>
      <c r="I3672" s="280"/>
      <c r="J3672" s="280"/>
    </row>
    <row r="3673" spans="1:10" ht="14.4" x14ac:dyDescent="0.3">
      <c r="A3673" s="290" t="str">
        <f t="shared" si="151"/>
        <v>1/2010</v>
      </c>
      <c r="B3673" s="279" t="s">
        <v>3796</v>
      </c>
      <c r="C3673" s="294"/>
      <c r="D3673" s="279">
        <f t="shared" si="147"/>
        <v>16</v>
      </c>
      <c r="E3673" s="279">
        <f t="shared" si="148"/>
        <v>1</v>
      </c>
      <c r="F3673" s="281" t="str">
        <f t="shared" si="152"/>
        <v/>
      </c>
      <c r="G3673" s="282"/>
      <c r="H3673" s="280"/>
      <c r="I3673" s="280"/>
      <c r="J3673" s="280"/>
    </row>
    <row r="3674" spans="1:10" ht="14.4" x14ac:dyDescent="0.3">
      <c r="A3674" s="290" t="str">
        <f t="shared" si="151"/>
        <v>1/2010</v>
      </c>
      <c r="B3674" s="279" t="s">
        <v>3797</v>
      </c>
      <c r="C3674" s="294"/>
      <c r="D3674" s="279">
        <f t="shared" si="147"/>
        <v>17</v>
      </c>
      <c r="E3674" s="279">
        <f t="shared" si="148"/>
        <v>1</v>
      </c>
      <c r="F3674" s="281" t="str">
        <f t="shared" si="152"/>
        <v/>
      </c>
      <c r="G3674" s="282"/>
      <c r="H3674" s="280"/>
      <c r="I3674" s="280"/>
      <c r="J3674" s="280"/>
    </row>
    <row r="3675" spans="1:10" ht="14.4" x14ac:dyDescent="0.3">
      <c r="A3675" s="290" t="str">
        <f t="shared" si="151"/>
        <v>1/2010</v>
      </c>
      <c r="B3675" s="279" t="s">
        <v>3798</v>
      </c>
      <c r="C3675" s="294"/>
      <c r="D3675" s="279">
        <f t="shared" si="147"/>
        <v>18</v>
      </c>
      <c r="E3675" s="279">
        <f t="shared" si="148"/>
        <v>1</v>
      </c>
      <c r="F3675" s="281" t="str">
        <f t="shared" si="152"/>
        <v/>
      </c>
      <c r="G3675" s="282"/>
      <c r="H3675" s="280"/>
      <c r="I3675" s="280"/>
      <c r="J3675" s="280"/>
    </row>
    <row r="3676" spans="1:10" ht="14.4" x14ac:dyDescent="0.3">
      <c r="A3676" s="290" t="str">
        <f t="shared" si="151"/>
        <v>1/2010</v>
      </c>
      <c r="B3676" s="279" t="s">
        <v>3799</v>
      </c>
      <c r="C3676" s="294">
        <v>207</v>
      </c>
      <c r="D3676" s="279">
        <f t="shared" si="147"/>
        <v>19</v>
      </c>
      <c r="E3676" s="279">
        <f t="shared" si="148"/>
        <v>1</v>
      </c>
      <c r="F3676" s="281" t="str">
        <f t="shared" si="152"/>
        <v/>
      </c>
      <c r="G3676" s="282"/>
      <c r="H3676" s="280"/>
      <c r="I3676" s="280"/>
      <c r="J3676" s="280"/>
    </row>
    <row r="3677" spans="1:10" ht="14.4" x14ac:dyDescent="0.3">
      <c r="A3677" s="290" t="str">
        <f t="shared" si="151"/>
        <v>1/2010</v>
      </c>
      <c r="B3677" s="279" t="s">
        <v>3800</v>
      </c>
      <c r="C3677" s="294">
        <v>214</v>
      </c>
      <c r="D3677" s="279">
        <f t="shared" si="147"/>
        <v>20</v>
      </c>
      <c r="E3677" s="279">
        <f t="shared" si="148"/>
        <v>1</v>
      </c>
      <c r="F3677" s="281" t="str">
        <f t="shared" si="152"/>
        <v/>
      </c>
      <c r="G3677" s="282"/>
      <c r="H3677" s="280"/>
      <c r="I3677" s="280"/>
      <c r="J3677" s="280"/>
    </row>
    <row r="3678" spans="1:10" ht="14.4" x14ac:dyDescent="0.3">
      <c r="A3678" s="290" t="str">
        <f t="shared" si="151"/>
        <v>1/2010</v>
      </c>
      <c r="B3678" s="279" t="s">
        <v>3801</v>
      </c>
      <c r="C3678" s="294">
        <v>223</v>
      </c>
      <c r="D3678" s="279">
        <f t="shared" si="147"/>
        <v>21</v>
      </c>
      <c r="E3678" s="279">
        <f t="shared" si="148"/>
        <v>1</v>
      </c>
      <c r="F3678" s="281" t="str">
        <f t="shared" si="152"/>
        <v/>
      </c>
      <c r="G3678" s="282"/>
      <c r="H3678" s="280"/>
      <c r="I3678" s="280"/>
      <c r="J3678" s="280"/>
    </row>
    <row r="3679" spans="1:10" ht="14.4" x14ac:dyDescent="0.3">
      <c r="A3679" s="290" t="str">
        <f t="shared" si="151"/>
        <v>1/2010</v>
      </c>
      <c r="B3679" s="279" t="s">
        <v>3802</v>
      </c>
      <c r="C3679" s="294">
        <v>223</v>
      </c>
      <c r="D3679" s="279">
        <f t="shared" si="147"/>
        <v>22</v>
      </c>
      <c r="E3679" s="279">
        <f t="shared" si="148"/>
        <v>1</v>
      </c>
      <c r="F3679" s="281" t="str">
        <f t="shared" si="152"/>
        <v/>
      </c>
      <c r="G3679" s="282"/>
      <c r="H3679" s="280"/>
      <c r="I3679" s="280"/>
      <c r="J3679" s="280"/>
    </row>
    <row r="3680" spans="1:10" ht="14.4" x14ac:dyDescent="0.3">
      <c r="A3680" s="290" t="str">
        <f t="shared" si="151"/>
        <v>1/2010</v>
      </c>
      <c r="B3680" s="279" t="s">
        <v>3803</v>
      </c>
      <c r="C3680" s="294"/>
      <c r="D3680" s="279">
        <f t="shared" si="147"/>
        <v>23</v>
      </c>
      <c r="E3680" s="279">
        <f t="shared" si="148"/>
        <v>1</v>
      </c>
      <c r="F3680" s="281" t="str">
        <f t="shared" si="152"/>
        <v/>
      </c>
      <c r="G3680" s="282"/>
      <c r="H3680" s="280"/>
      <c r="I3680" s="280"/>
      <c r="J3680" s="280"/>
    </row>
    <row r="3681" spans="1:10" ht="14.4" x14ac:dyDescent="0.3">
      <c r="A3681" s="290" t="str">
        <f t="shared" si="151"/>
        <v>1/2010</v>
      </c>
      <c r="B3681" s="279" t="s">
        <v>3804</v>
      </c>
      <c r="C3681" s="294"/>
      <c r="D3681" s="279">
        <f t="shared" si="147"/>
        <v>24</v>
      </c>
      <c r="E3681" s="279">
        <f t="shared" si="148"/>
        <v>1</v>
      </c>
      <c r="F3681" s="281" t="str">
        <f t="shared" si="152"/>
        <v/>
      </c>
      <c r="G3681" s="282"/>
      <c r="H3681" s="280"/>
      <c r="I3681" s="280"/>
      <c r="J3681" s="280"/>
    </row>
    <row r="3682" spans="1:10" ht="14.4" x14ac:dyDescent="0.3">
      <c r="A3682" s="290" t="str">
        <f t="shared" si="151"/>
        <v>1/2010</v>
      </c>
      <c r="B3682" s="279" t="s">
        <v>3805</v>
      </c>
      <c r="C3682" s="294">
        <v>217</v>
      </c>
      <c r="D3682" s="279">
        <f t="shared" si="147"/>
        <v>25</v>
      </c>
      <c r="E3682" s="279">
        <f t="shared" si="148"/>
        <v>1</v>
      </c>
      <c r="F3682" s="281" t="str">
        <f t="shared" si="152"/>
        <v/>
      </c>
      <c r="G3682" s="282"/>
      <c r="H3682" s="280"/>
      <c r="I3682" s="280"/>
      <c r="J3682" s="280"/>
    </row>
    <row r="3683" spans="1:10" ht="14.4" x14ac:dyDescent="0.3">
      <c r="A3683" s="290" t="str">
        <f t="shared" si="151"/>
        <v>1/2010</v>
      </c>
      <c r="B3683" s="279" t="s">
        <v>3806</v>
      </c>
      <c r="C3683" s="294">
        <v>219</v>
      </c>
      <c r="D3683" s="279">
        <f t="shared" si="147"/>
        <v>26</v>
      </c>
      <c r="E3683" s="279">
        <f t="shared" si="148"/>
        <v>1</v>
      </c>
      <c r="F3683" s="281" t="str">
        <f t="shared" si="152"/>
        <v/>
      </c>
      <c r="G3683" s="282"/>
      <c r="H3683" s="280"/>
      <c r="I3683" s="280"/>
      <c r="J3683" s="280"/>
    </row>
    <row r="3684" spans="1:10" ht="14.4" x14ac:dyDescent="0.3">
      <c r="A3684" s="290" t="str">
        <f t="shared" si="151"/>
        <v>1/2010</v>
      </c>
      <c r="B3684" s="279" t="s">
        <v>3807</v>
      </c>
      <c r="C3684" s="294">
        <v>224</v>
      </c>
      <c r="D3684" s="279">
        <f t="shared" si="147"/>
        <v>27</v>
      </c>
      <c r="E3684" s="279">
        <f t="shared" si="148"/>
        <v>1</v>
      </c>
      <c r="F3684" s="281" t="str">
        <f t="shared" si="152"/>
        <v/>
      </c>
      <c r="G3684" s="282"/>
      <c r="H3684" s="280"/>
      <c r="I3684" s="280"/>
      <c r="J3684" s="280"/>
    </row>
    <row r="3685" spans="1:10" ht="14.4" x14ac:dyDescent="0.3">
      <c r="A3685" s="290" t="str">
        <f t="shared" si="151"/>
        <v>1/2010</v>
      </c>
      <c r="B3685" s="279" t="s">
        <v>3808</v>
      </c>
      <c r="C3685" s="294">
        <v>228</v>
      </c>
      <c r="D3685" s="279">
        <f t="shared" si="147"/>
        <v>28</v>
      </c>
      <c r="E3685" s="279">
        <f t="shared" si="148"/>
        <v>1</v>
      </c>
      <c r="F3685" s="281" t="str">
        <f t="shared" si="152"/>
        <v/>
      </c>
      <c r="G3685" s="282"/>
      <c r="H3685" s="280"/>
      <c r="I3685" s="280"/>
      <c r="J3685" s="280"/>
    </row>
    <row r="3686" spans="1:10" ht="14.4" x14ac:dyDescent="0.3">
      <c r="A3686" s="290" t="str">
        <f t="shared" si="151"/>
        <v>1/2010</v>
      </c>
      <c r="B3686" s="279" t="s">
        <v>3809</v>
      </c>
      <c r="C3686" s="294">
        <v>234</v>
      </c>
      <c r="D3686" s="279">
        <f t="shared" si="147"/>
        <v>29</v>
      </c>
      <c r="E3686" s="279">
        <f t="shared" si="148"/>
        <v>1</v>
      </c>
      <c r="F3686" s="281" t="str">
        <f t="shared" si="152"/>
        <v/>
      </c>
      <c r="G3686" s="282"/>
      <c r="H3686" s="280"/>
      <c r="I3686" s="280"/>
      <c r="J3686" s="280"/>
    </row>
    <row r="3687" spans="1:10" ht="14.4" x14ac:dyDescent="0.3">
      <c r="A3687" s="290" t="str">
        <f t="shared" si="151"/>
        <v>1/2010</v>
      </c>
      <c r="B3687" s="279" t="s">
        <v>3810</v>
      </c>
      <c r="C3687" s="294"/>
      <c r="D3687" s="279">
        <f t="shared" si="147"/>
        <v>30</v>
      </c>
      <c r="E3687" s="279">
        <f t="shared" si="148"/>
        <v>1</v>
      </c>
      <c r="F3687" s="281" t="str">
        <f t="shared" si="152"/>
        <v/>
      </c>
      <c r="G3687" s="282"/>
      <c r="H3687" s="280"/>
      <c r="I3687" s="280"/>
      <c r="J3687" s="280"/>
    </row>
    <row r="3688" spans="1:10" ht="14.4" x14ac:dyDescent="0.3">
      <c r="A3688" s="290" t="str">
        <f t="shared" si="151"/>
        <v>1/2010</v>
      </c>
      <c r="B3688" s="279" t="s">
        <v>3811</v>
      </c>
      <c r="C3688" s="294"/>
      <c r="D3688" s="279">
        <f t="shared" si="147"/>
        <v>31</v>
      </c>
      <c r="E3688" s="279">
        <f t="shared" si="148"/>
        <v>1</v>
      </c>
      <c r="F3688" s="281">
        <f t="shared" si="152"/>
        <v>2.3400000000000001E-2</v>
      </c>
      <c r="G3688" s="282"/>
      <c r="H3688" s="280"/>
      <c r="I3688" s="280"/>
      <c r="J3688" s="280"/>
    </row>
    <row r="3689" spans="1:10" ht="14.4" x14ac:dyDescent="0.3">
      <c r="A3689" s="290" t="str">
        <f t="shared" si="151"/>
        <v>2/2010</v>
      </c>
      <c r="B3689" s="279" t="s">
        <v>3812</v>
      </c>
      <c r="C3689" s="294">
        <v>230</v>
      </c>
      <c r="D3689" s="279">
        <f t="shared" si="147"/>
        <v>1</v>
      </c>
      <c r="E3689" s="279">
        <f t="shared" si="148"/>
        <v>2</v>
      </c>
      <c r="F3689" s="281" t="str">
        <f t="shared" si="152"/>
        <v/>
      </c>
      <c r="G3689" s="282"/>
      <c r="H3689" s="280"/>
      <c r="I3689" s="280"/>
      <c r="J3689" s="280"/>
    </row>
    <row r="3690" spans="1:10" ht="14.4" x14ac:dyDescent="0.3">
      <c r="A3690" s="290" t="str">
        <f t="shared" si="151"/>
        <v>2/2010</v>
      </c>
      <c r="B3690" s="279" t="s">
        <v>3813</v>
      </c>
      <c r="C3690" s="294">
        <v>230</v>
      </c>
      <c r="D3690" s="279">
        <f t="shared" si="147"/>
        <v>2</v>
      </c>
      <c r="E3690" s="279">
        <f t="shared" si="148"/>
        <v>2</v>
      </c>
      <c r="F3690" s="281" t="str">
        <f t="shared" si="152"/>
        <v/>
      </c>
      <c r="G3690" s="282"/>
      <c r="H3690" s="280"/>
      <c r="I3690" s="280"/>
      <c r="J3690" s="280"/>
    </row>
    <row r="3691" spans="1:10" ht="14.4" x14ac:dyDescent="0.3">
      <c r="A3691" s="290" t="str">
        <f t="shared" si="151"/>
        <v>2/2010</v>
      </c>
      <c r="B3691" s="279" t="s">
        <v>3814</v>
      </c>
      <c r="C3691" s="294">
        <v>225</v>
      </c>
      <c r="D3691" s="279">
        <f t="shared" si="147"/>
        <v>3</v>
      </c>
      <c r="E3691" s="279">
        <f t="shared" si="148"/>
        <v>2</v>
      </c>
      <c r="F3691" s="281" t="str">
        <f t="shared" si="152"/>
        <v/>
      </c>
      <c r="G3691" s="282"/>
      <c r="H3691" s="280"/>
      <c r="I3691" s="280"/>
      <c r="J3691" s="280"/>
    </row>
    <row r="3692" spans="1:10" ht="14.4" x14ac:dyDescent="0.3">
      <c r="A3692" s="290" t="str">
        <f t="shared" si="151"/>
        <v>2/2010</v>
      </c>
      <c r="B3692" s="279" t="s">
        <v>3815</v>
      </c>
      <c r="C3692" s="294">
        <v>240</v>
      </c>
      <c r="D3692" s="279">
        <f t="shared" si="147"/>
        <v>4</v>
      </c>
      <c r="E3692" s="279">
        <f t="shared" si="148"/>
        <v>2</v>
      </c>
      <c r="F3692" s="281" t="str">
        <f t="shared" si="152"/>
        <v/>
      </c>
      <c r="G3692" s="282"/>
      <c r="H3692" s="280"/>
      <c r="I3692" s="280"/>
      <c r="J3692" s="280"/>
    </row>
    <row r="3693" spans="1:10" ht="14.4" x14ac:dyDescent="0.3">
      <c r="A3693" s="290" t="str">
        <f t="shared" si="151"/>
        <v>2/2010</v>
      </c>
      <c r="B3693" s="279" t="s">
        <v>3816</v>
      </c>
      <c r="C3693" s="294">
        <v>249</v>
      </c>
      <c r="D3693" s="279">
        <f t="shared" si="147"/>
        <v>5</v>
      </c>
      <c r="E3693" s="279">
        <f t="shared" si="148"/>
        <v>2</v>
      </c>
      <c r="F3693" s="281" t="str">
        <f t="shared" si="152"/>
        <v/>
      </c>
      <c r="G3693" s="282"/>
      <c r="H3693" s="280"/>
      <c r="I3693" s="280"/>
      <c r="J3693" s="280"/>
    </row>
    <row r="3694" spans="1:10" ht="14.4" x14ac:dyDescent="0.3">
      <c r="A3694" s="290" t="str">
        <f t="shared" si="151"/>
        <v>2/2010</v>
      </c>
      <c r="B3694" s="279" t="s">
        <v>3817</v>
      </c>
      <c r="C3694" s="294"/>
      <c r="D3694" s="279">
        <f t="shared" si="147"/>
        <v>6</v>
      </c>
      <c r="E3694" s="279">
        <f t="shared" si="148"/>
        <v>2</v>
      </c>
      <c r="F3694" s="281" t="str">
        <f t="shared" si="152"/>
        <v/>
      </c>
      <c r="G3694" s="282"/>
      <c r="H3694" s="280"/>
      <c r="I3694" s="280"/>
      <c r="J3694" s="280"/>
    </row>
    <row r="3695" spans="1:10" ht="14.4" x14ac:dyDescent="0.3">
      <c r="A3695" s="290" t="str">
        <f t="shared" si="151"/>
        <v>2/2010</v>
      </c>
      <c r="B3695" s="279" t="s">
        <v>3818</v>
      </c>
      <c r="C3695" s="294"/>
      <c r="D3695" s="279">
        <f t="shared" si="147"/>
        <v>7</v>
      </c>
      <c r="E3695" s="279">
        <f t="shared" si="148"/>
        <v>2</v>
      </c>
      <c r="F3695" s="281" t="str">
        <f t="shared" si="152"/>
        <v/>
      </c>
      <c r="G3695" s="282"/>
      <c r="H3695" s="280"/>
      <c r="I3695" s="280"/>
      <c r="J3695" s="280"/>
    </row>
    <row r="3696" spans="1:10" ht="14.4" x14ac:dyDescent="0.3">
      <c r="A3696" s="290" t="str">
        <f t="shared" si="151"/>
        <v>2/2010</v>
      </c>
      <c r="B3696" s="279" t="s">
        <v>3819</v>
      </c>
      <c r="C3696" s="294">
        <v>243</v>
      </c>
      <c r="D3696" s="279">
        <f t="shared" si="147"/>
        <v>8</v>
      </c>
      <c r="E3696" s="279">
        <f t="shared" si="148"/>
        <v>2</v>
      </c>
      <c r="F3696" s="281" t="str">
        <f t="shared" si="152"/>
        <v/>
      </c>
      <c r="G3696" s="282"/>
      <c r="H3696" s="280"/>
      <c r="I3696" s="280"/>
      <c r="J3696" s="280"/>
    </row>
    <row r="3697" spans="1:10" ht="14.4" x14ac:dyDescent="0.3">
      <c r="A3697" s="290" t="str">
        <f t="shared" si="151"/>
        <v>2/2010</v>
      </c>
      <c r="B3697" s="279" t="s">
        <v>3820</v>
      </c>
      <c r="C3697" s="294">
        <v>234</v>
      </c>
      <c r="D3697" s="279">
        <f t="shared" si="147"/>
        <v>9</v>
      </c>
      <c r="E3697" s="279">
        <f t="shared" si="148"/>
        <v>2</v>
      </c>
      <c r="F3697" s="281" t="str">
        <f t="shared" si="152"/>
        <v/>
      </c>
      <c r="G3697" s="282"/>
      <c r="H3697" s="280"/>
      <c r="I3697" s="280"/>
      <c r="J3697" s="280"/>
    </row>
    <row r="3698" spans="1:10" ht="14.4" x14ac:dyDescent="0.3">
      <c r="A3698" s="290" t="str">
        <f t="shared" si="151"/>
        <v>2/2010</v>
      </c>
      <c r="B3698" s="279" t="s">
        <v>3821</v>
      </c>
      <c r="C3698" s="294">
        <v>224</v>
      </c>
      <c r="D3698" s="279">
        <f t="shared" si="147"/>
        <v>10</v>
      </c>
      <c r="E3698" s="279">
        <f t="shared" si="148"/>
        <v>2</v>
      </c>
      <c r="F3698" s="281" t="str">
        <f t="shared" si="152"/>
        <v/>
      </c>
      <c r="G3698" s="282"/>
      <c r="H3698" s="280"/>
      <c r="I3698" s="280"/>
      <c r="J3698" s="280"/>
    </row>
    <row r="3699" spans="1:10" ht="14.4" x14ac:dyDescent="0.3">
      <c r="A3699" s="290" t="str">
        <f t="shared" si="151"/>
        <v>2/2010</v>
      </c>
      <c r="B3699" s="279" t="s">
        <v>3822</v>
      </c>
      <c r="C3699" s="294">
        <v>216</v>
      </c>
      <c r="D3699" s="279">
        <f t="shared" si="147"/>
        <v>11</v>
      </c>
      <c r="E3699" s="279">
        <f t="shared" si="148"/>
        <v>2</v>
      </c>
      <c r="F3699" s="281" t="str">
        <f t="shared" si="152"/>
        <v/>
      </c>
      <c r="G3699" s="282"/>
      <c r="H3699" s="280"/>
      <c r="I3699" s="280"/>
      <c r="J3699" s="280"/>
    </row>
    <row r="3700" spans="1:10" ht="14.4" x14ac:dyDescent="0.3">
      <c r="A3700" s="290" t="str">
        <f t="shared" si="151"/>
        <v>2/2010</v>
      </c>
      <c r="B3700" s="279" t="s">
        <v>3823</v>
      </c>
      <c r="C3700" s="294">
        <v>222</v>
      </c>
      <c r="D3700" s="279">
        <f t="shared" si="147"/>
        <v>12</v>
      </c>
      <c r="E3700" s="279">
        <f t="shared" si="148"/>
        <v>2</v>
      </c>
      <c r="F3700" s="281" t="str">
        <f t="shared" si="152"/>
        <v/>
      </c>
      <c r="G3700" s="282"/>
      <c r="H3700" s="280"/>
      <c r="I3700" s="280"/>
      <c r="J3700" s="280"/>
    </row>
    <row r="3701" spans="1:10" ht="14.4" x14ac:dyDescent="0.3">
      <c r="A3701" s="290" t="str">
        <f t="shared" si="151"/>
        <v>2/2010</v>
      </c>
      <c r="B3701" s="279" t="s">
        <v>3824</v>
      </c>
      <c r="C3701" s="294"/>
      <c r="D3701" s="279">
        <f t="shared" si="147"/>
        <v>13</v>
      </c>
      <c r="E3701" s="279">
        <f t="shared" si="148"/>
        <v>2</v>
      </c>
      <c r="F3701" s="281" t="str">
        <f t="shared" si="152"/>
        <v/>
      </c>
      <c r="G3701" s="282"/>
      <c r="H3701" s="280"/>
      <c r="I3701" s="280"/>
      <c r="J3701" s="280"/>
    </row>
    <row r="3702" spans="1:10" ht="14.4" x14ac:dyDescent="0.3">
      <c r="A3702" s="290" t="str">
        <f t="shared" si="151"/>
        <v>2/2010</v>
      </c>
      <c r="B3702" s="279" t="s">
        <v>3825</v>
      </c>
      <c r="C3702" s="294"/>
      <c r="D3702" s="279">
        <f t="shared" si="147"/>
        <v>14</v>
      </c>
      <c r="E3702" s="279">
        <f t="shared" si="148"/>
        <v>2</v>
      </c>
      <c r="F3702" s="281" t="str">
        <f t="shared" si="152"/>
        <v/>
      </c>
      <c r="G3702" s="282"/>
      <c r="H3702" s="280"/>
      <c r="I3702" s="280"/>
      <c r="J3702" s="280"/>
    </row>
    <row r="3703" spans="1:10" ht="14.4" x14ac:dyDescent="0.3">
      <c r="A3703" s="290" t="str">
        <f t="shared" si="151"/>
        <v>2/2010</v>
      </c>
      <c r="B3703" s="279" t="s">
        <v>3826</v>
      </c>
      <c r="C3703" s="294"/>
      <c r="D3703" s="279">
        <f t="shared" si="147"/>
        <v>15</v>
      </c>
      <c r="E3703" s="279">
        <f t="shared" si="148"/>
        <v>2</v>
      </c>
      <c r="F3703" s="281" t="str">
        <f t="shared" si="152"/>
        <v/>
      </c>
      <c r="G3703" s="282"/>
      <c r="H3703" s="280"/>
      <c r="I3703" s="280"/>
      <c r="J3703" s="280"/>
    </row>
    <row r="3704" spans="1:10" ht="14.4" x14ac:dyDescent="0.3">
      <c r="A3704" s="290" t="str">
        <f t="shared" si="151"/>
        <v>2/2010</v>
      </c>
      <c r="B3704" s="279" t="s">
        <v>3827</v>
      </c>
      <c r="C3704" s="294">
        <v>219</v>
      </c>
      <c r="D3704" s="279">
        <f t="shared" si="147"/>
        <v>16</v>
      </c>
      <c r="E3704" s="279">
        <f t="shared" si="148"/>
        <v>2</v>
      </c>
      <c r="F3704" s="281" t="str">
        <f t="shared" si="152"/>
        <v/>
      </c>
      <c r="G3704" s="282"/>
      <c r="H3704" s="280"/>
      <c r="I3704" s="280"/>
      <c r="J3704" s="280"/>
    </row>
    <row r="3705" spans="1:10" ht="14.4" x14ac:dyDescent="0.3">
      <c r="A3705" s="290" t="str">
        <f t="shared" si="151"/>
        <v>2/2010</v>
      </c>
      <c r="B3705" s="279" t="s">
        <v>3828</v>
      </c>
      <c r="C3705" s="294">
        <v>211</v>
      </c>
      <c r="D3705" s="279">
        <f t="shared" si="147"/>
        <v>17</v>
      </c>
      <c r="E3705" s="279">
        <f t="shared" si="148"/>
        <v>2</v>
      </c>
      <c r="F3705" s="281" t="str">
        <f t="shared" si="152"/>
        <v/>
      </c>
      <c r="G3705" s="282"/>
      <c r="H3705" s="280"/>
      <c r="I3705" s="280"/>
      <c r="J3705" s="280"/>
    </row>
    <row r="3706" spans="1:10" ht="14.4" x14ac:dyDescent="0.3">
      <c r="A3706" s="290" t="str">
        <f t="shared" si="151"/>
        <v>2/2010</v>
      </c>
      <c r="B3706" s="279" t="s">
        <v>3829</v>
      </c>
      <c r="C3706" s="294">
        <v>206</v>
      </c>
      <c r="D3706" s="279">
        <f t="shared" si="147"/>
        <v>18</v>
      </c>
      <c r="E3706" s="279">
        <f t="shared" si="148"/>
        <v>2</v>
      </c>
      <c r="F3706" s="281" t="str">
        <f t="shared" si="152"/>
        <v/>
      </c>
      <c r="G3706" s="282"/>
      <c r="H3706" s="280"/>
      <c r="I3706" s="280"/>
      <c r="J3706" s="280"/>
    </row>
    <row r="3707" spans="1:10" ht="14.4" x14ac:dyDescent="0.3">
      <c r="A3707" s="290" t="str">
        <f t="shared" si="151"/>
        <v>2/2010</v>
      </c>
      <c r="B3707" s="279" t="s">
        <v>3830</v>
      </c>
      <c r="C3707" s="294">
        <v>209</v>
      </c>
      <c r="D3707" s="279">
        <f t="shared" si="147"/>
        <v>19</v>
      </c>
      <c r="E3707" s="279">
        <f t="shared" si="148"/>
        <v>2</v>
      </c>
      <c r="F3707" s="281" t="str">
        <f t="shared" si="152"/>
        <v/>
      </c>
      <c r="G3707" s="282"/>
      <c r="H3707" s="280"/>
      <c r="I3707" s="280"/>
      <c r="J3707" s="280"/>
    </row>
    <row r="3708" spans="1:10" ht="14.4" x14ac:dyDescent="0.3">
      <c r="A3708" s="290" t="str">
        <f t="shared" si="151"/>
        <v>2/2010</v>
      </c>
      <c r="B3708" s="279" t="s">
        <v>3831</v>
      </c>
      <c r="C3708" s="294"/>
      <c r="D3708" s="279">
        <f t="shared" si="147"/>
        <v>20</v>
      </c>
      <c r="E3708" s="279">
        <f t="shared" si="148"/>
        <v>2</v>
      </c>
      <c r="F3708" s="281" t="str">
        <f t="shared" si="152"/>
        <v/>
      </c>
      <c r="G3708" s="282"/>
      <c r="H3708" s="280"/>
      <c r="I3708" s="280"/>
      <c r="J3708" s="280"/>
    </row>
    <row r="3709" spans="1:10" ht="14.4" x14ac:dyDescent="0.3">
      <c r="A3709" s="290" t="str">
        <f t="shared" si="151"/>
        <v>2/2010</v>
      </c>
      <c r="B3709" s="279" t="s">
        <v>3832</v>
      </c>
      <c r="C3709" s="294"/>
      <c r="D3709" s="279">
        <f t="shared" si="147"/>
        <v>21</v>
      </c>
      <c r="E3709" s="279">
        <f t="shared" si="148"/>
        <v>2</v>
      </c>
      <c r="F3709" s="281" t="str">
        <f t="shared" si="152"/>
        <v/>
      </c>
      <c r="G3709" s="282"/>
      <c r="H3709" s="280"/>
      <c r="I3709" s="280"/>
      <c r="J3709" s="280"/>
    </row>
    <row r="3710" spans="1:10" ht="14.4" x14ac:dyDescent="0.3">
      <c r="A3710" s="290" t="str">
        <f t="shared" si="151"/>
        <v>2/2010</v>
      </c>
      <c r="B3710" s="279" t="s">
        <v>3833</v>
      </c>
      <c r="C3710" s="294">
        <v>208</v>
      </c>
      <c r="D3710" s="279">
        <f t="shared" si="147"/>
        <v>22</v>
      </c>
      <c r="E3710" s="279">
        <f t="shared" si="148"/>
        <v>2</v>
      </c>
      <c r="F3710" s="281" t="str">
        <f t="shared" si="152"/>
        <v/>
      </c>
      <c r="G3710" s="282"/>
      <c r="H3710" s="280"/>
      <c r="I3710" s="280"/>
      <c r="J3710" s="280"/>
    </row>
    <row r="3711" spans="1:10" ht="14.4" x14ac:dyDescent="0.3">
      <c r="A3711" s="290" t="str">
        <f t="shared" si="151"/>
        <v>2/2010</v>
      </c>
      <c r="B3711" s="279" t="s">
        <v>3834</v>
      </c>
      <c r="C3711" s="294">
        <v>221</v>
      </c>
      <c r="D3711" s="279">
        <f t="shared" si="147"/>
        <v>23</v>
      </c>
      <c r="E3711" s="279">
        <f t="shared" si="148"/>
        <v>2</v>
      </c>
      <c r="F3711" s="281" t="str">
        <f t="shared" si="152"/>
        <v/>
      </c>
      <c r="G3711" s="282"/>
      <c r="H3711" s="280"/>
      <c r="I3711" s="280"/>
      <c r="J3711" s="280"/>
    </row>
    <row r="3712" spans="1:10" ht="14.4" x14ac:dyDescent="0.3">
      <c r="A3712" s="290" t="str">
        <f t="shared" si="151"/>
        <v>2/2010</v>
      </c>
      <c r="B3712" s="279" t="s">
        <v>3835</v>
      </c>
      <c r="C3712" s="294">
        <v>218</v>
      </c>
      <c r="D3712" s="279">
        <f t="shared" si="147"/>
        <v>24</v>
      </c>
      <c r="E3712" s="279">
        <f t="shared" si="148"/>
        <v>2</v>
      </c>
      <c r="F3712" s="281" t="str">
        <f t="shared" si="152"/>
        <v/>
      </c>
      <c r="G3712" s="282"/>
      <c r="H3712" s="280"/>
      <c r="I3712" s="280"/>
      <c r="J3712" s="280"/>
    </row>
    <row r="3713" spans="1:10" ht="14.4" x14ac:dyDescent="0.3">
      <c r="A3713" s="290" t="str">
        <f t="shared" si="151"/>
        <v>2/2010</v>
      </c>
      <c r="B3713" s="279" t="s">
        <v>3836</v>
      </c>
      <c r="C3713" s="294">
        <v>215</v>
      </c>
      <c r="D3713" s="279">
        <f t="shared" si="147"/>
        <v>25</v>
      </c>
      <c r="E3713" s="279">
        <f t="shared" si="148"/>
        <v>2</v>
      </c>
      <c r="F3713" s="281" t="str">
        <f t="shared" si="152"/>
        <v/>
      </c>
      <c r="G3713" s="282"/>
      <c r="H3713" s="280"/>
      <c r="I3713" s="280"/>
      <c r="J3713" s="280"/>
    </row>
    <row r="3714" spans="1:10" ht="14.4" x14ac:dyDescent="0.3">
      <c r="A3714" s="290" t="str">
        <f t="shared" si="151"/>
        <v>2/2010</v>
      </c>
      <c r="B3714" s="279" t="s">
        <v>3837</v>
      </c>
      <c r="C3714" s="294">
        <v>215</v>
      </c>
      <c r="D3714" s="279">
        <f t="shared" si="147"/>
        <v>26</v>
      </c>
      <c r="E3714" s="279">
        <f t="shared" si="148"/>
        <v>2</v>
      </c>
      <c r="F3714" s="281" t="str">
        <f t="shared" si="152"/>
        <v/>
      </c>
      <c r="G3714" s="282"/>
      <c r="H3714" s="280"/>
      <c r="I3714" s="280"/>
      <c r="J3714" s="280"/>
    </row>
    <row r="3715" spans="1:10" ht="14.4" x14ac:dyDescent="0.3">
      <c r="A3715" s="290" t="str">
        <f t="shared" si="151"/>
        <v>2/2010</v>
      </c>
      <c r="B3715" s="279" t="s">
        <v>3838</v>
      </c>
      <c r="C3715" s="294"/>
      <c r="D3715" s="279">
        <f t="shared" si="147"/>
        <v>27</v>
      </c>
      <c r="E3715" s="279">
        <f t="shared" si="148"/>
        <v>2</v>
      </c>
      <c r="F3715" s="281" t="str">
        <f t="shared" si="152"/>
        <v/>
      </c>
      <c r="G3715" s="282"/>
      <c r="H3715" s="280"/>
      <c r="I3715" s="280"/>
      <c r="J3715" s="280"/>
    </row>
    <row r="3716" spans="1:10" ht="14.4" x14ac:dyDescent="0.3">
      <c r="A3716" s="290" t="str">
        <f t="shared" si="151"/>
        <v>2/2010</v>
      </c>
      <c r="B3716" s="279" t="s">
        <v>3839</v>
      </c>
      <c r="C3716" s="294"/>
      <c r="D3716" s="279">
        <f t="shared" si="147"/>
        <v>28</v>
      </c>
      <c r="E3716" s="279">
        <f t="shared" si="148"/>
        <v>2</v>
      </c>
      <c r="F3716" s="281">
        <f t="shared" si="152"/>
        <v>2.1499999999999998E-2</v>
      </c>
      <c r="G3716" s="282"/>
      <c r="H3716" s="280"/>
      <c r="I3716" s="280"/>
      <c r="J3716" s="280"/>
    </row>
    <row r="3717" spans="1:10" ht="14.4" x14ac:dyDescent="0.3">
      <c r="A3717" s="290" t="str">
        <f t="shared" si="151"/>
        <v>3/2010</v>
      </c>
      <c r="B3717" s="279" t="s">
        <v>3840</v>
      </c>
      <c r="C3717" s="294">
        <v>201</v>
      </c>
      <c r="D3717" s="279">
        <f t="shared" si="147"/>
        <v>1</v>
      </c>
      <c r="E3717" s="279">
        <f t="shared" si="148"/>
        <v>3</v>
      </c>
      <c r="F3717" s="281" t="str">
        <f t="shared" si="152"/>
        <v/>
      </c>
      <c r="G3717" s="282"/>
      <c r="H3717" s="280"/>
      <c r="I3717" s="280"/>
      <c r="J3717" s="280"/>
    </row>
    <row r="3718" spans="1:10" ht="14.4" x14ac:dyDescent="0.3">
      <c r="A3718" s="290" t="str">
        <f t="shared" ref="A3718:A3781" si="153">CONCATENATE(MONTH(B3718),"/",YEAR(B3718))</f>
        <v>3/2010</v>
      </c>
      <c r="B3718" s="279" t="s">
        <v>3841</v>
      </c>
      <c r="C3718" s="294">
        <v>200</v>
      </c>
      <c r="D3718" s="279">
        <f t="shared" si="147"/>
        <v>2</v>
      </c>
      <c r="E3718" s="279">
        <f t="shared" si="148"/>
        <v>3</v>
      </c>
      <c r="F3718" s="281" t="str">
        <f t="shared" si="152"/>
        <v/>
      </c>
      <c r="G3718" s="282"/>
      <c r="H3718" s="280"/>
      <c r="I3718" s="280"/>
      <c r="J3718" s="280"/>
    </row>
    <row r="3719" spans="1:10" ht="14.4" x14ac:dyDescent="0.3">
      <c r="A3719" s="290" t="str">
        <f t="shared" si="153"/>
        <v>3/2010</v>
      </c>
      <c r="B3719" s="279" t="s">
        <v>3842</v>
      </c>
      <c r="C3719" s="294">
        <v>203</v>
      </c>
      <c r="D3719" s="279">
        <f t="shared" si="147"/>
        <v>3</v>
      </c>
      <c r="E3719" s="279">
        <f t="shared" si="148"/>
        <v>3</v>
      </c>
      <c r="F3719" s="281" t="str">
        <f t="shared" si="152"/>
        <v/>
      </c>
      <c r="G3719" s="282"/>
      <c r="H3719" s="280"/>
      <c r="I3719" s="280"/>
      <c r="J3719" s="280"/>
    </row>
    <row r="3720" spans="1:10" ht="14.4" x14ac:dyDescent="0.3">
      <c r="A3720" s="290" t="str">
        <f t="shared" si="153"/>
        <v>3/2010</v>
      </c>
      <c r="B3720" s="279" t="s">
        <v>3843</v>
      </c>
      <c r="C3720" s="294">
        <v>198</v>
      </c>
      <c r="D3720" s="279">
        <f t="shared" si="147"/>
        <v>4</v>
      </c>
      <c r="E3720" s="279">
        <f t="shared" si="148"/>
        <v>3</v>
      </c>
      <c r="F3720" s="281" t="str">
        <f t="shared" si="152"/>
        <v/>
      </c>
      <c r="G3720" s="282"/>
      <c r="H3720" s="280"/>
      <c r="I3720" s="280"/>
      <c r="J3720" s="280"/>
    </row>
    <row r="3721" spans="1:10" ht="14.4" x14ac:dyDescent="0.3">
      <c r="A3721" s="290" t="str">
        <f t="shared" si="153"/>
        <v>3/2010</v>
      </c>
      <c r="B3721" s="279" t="s">
        <v>3844</v>
      </c>
      <c r="C3721" s="294">
        <v>189</v>
      </c>
      <c r="D3721" s="279">
        <f t="shared" si="147"/>
        <v>5</v>
      </c>
      <c r="E3721" s="279">
        <f t="shared" si="148"/>
        <v>3</v>
      </c>
      <c r="F3721" s="281" t="str">
        <f t="shared" si="152"/>
        <v/>
      </c>
      <c r="G3721" s="282"/>
      <c r="H3721" s="280"/>
      <c r="I3721" s="280"/>
      <c r="J3721" s="280"/>
    </row>
    <row r="3722" spans="1:10" ht="14.4" x14ac:dyDescent="0.3">
      <c r="A3722" s="290" t="str">
        <f t="shared" si="153"/>
        <v>3/2010</v>
      </c>
      <c r="B3722" s="279" t="s">
        <v>3845</v>
      </c>
      <c r="C3722" s="294"/>
      <c r="D3722" s="279">
        <f t="shared" si="147"/>
        <v>6</v>
      </c>
      <c r="E3722" s="279">
        <f t="shared" si="148"/>
        <v>3</v>
      </c>
      <c r="F3722" s="281" t="str">
        <f t="shared" si="152"/>
        <v/>
      </c>
      <c r="G3722" s="282"/>
      <c r="H3722" s="280"/>
      <c r="I3722" s="280"/>
      <c r="J3722" s="280"/>
    </row>
    <row r="3723" spans="1:10" ht="14.4" x14ac:dyDescent="0.3">
      <c r="A3723" s="290" t="str">
        <f t="shared" si="153"/>
        <v>3/2010</v>
      </c>
      <c r="B3723" s="279" t="s">
        <v>3846</v>
      </c>
      <c r="C3723" s="294"/>
      <c r="D3723" s="279">
        <f t="shared" si="147"/>
        <v>7</v>
      </c>
      <c r="E3723" s="279">
        <f t="shared" si="148"/>
        <v>3</v>
      </c>
      <c r="F3723" s="281" t="str">
        <f t="shared" si="152"/>
        <v/>
      </c>
      <c r="G3723" s="282"/>
      <c r="H3723" s="280"/>
      <c r="I3723" s="280"/>
      <c r="J3723" s="280"/>
    </row>
    <row r="3724" spans="1:10" ht="14.4" x14ac:dyDescent="0.3">
      <c r="A3724" s="290" t="str">
        <f t="shared" si="153"/>
        <v>3/2010</v>
      </c>
      <c r="B3724" s="279" t="s">
        <v>3847</v>
      </c>
      <c r="C3724" s="294">
        <v>183</v>
      </c>
      <c r="D3724" s="279">
        <f t="shared" si="147"/>
        <v>8</v>
      </c>
      <c r="E3724" s="279">
        <f t="shared" si="148"/>
        <v>3</v>
      </c>
      <c r="F3724" s="281" t="str">
        <f t="shared" si="152"/>
        <v/>
      </c>
      <c r="G3724" s="282"/>
      <c r="H3724" s="280"/>
      <c r="I3724" s="280"/>
      <c r="J3724" s="280"/>
    </row>
    <row r="3725" spans="1:10" ht="14.4" x14ac:dyDescent="0.3">
      <c r="A3725" s="290" t="str">
        <f t="shared" si="153"/>
        <v>3/2010</v>
      </c>
      <c r="B3725" s="279" t="s">
        <v>3848</v>
      </c>
      <c r="C3725" s="294">
        <v>183</v>
      </c>
      <c r="D3725" s="279">
        <f t="shared" si="147"/>
        <v>9</v>
      </c>
      <c r="E3725" s="279">
        <f t="shared" si="148"/>
        <v>3</v>
      </c>
      <c r="F3725" s="281" t="str">
        <f t="shared" ref="F3725:F3788" si="154">IF(D3725=(D3726-1),"",IF(AND(C3725="",C3724="",C3723=""),C3722/10000,(IF(AND(C3725="",C3724=""),C3723/10000,IF(C3725="",C3724/10000,C3725/10000)))))</f>
        <v/>
      </c>
      <c r="G3725" s="282"/>
      <c r="H3725" s="280"/>
      <c r="I3725" s="280"/>
      <c r="J3725" s="280"/>
    </row>
    <row r="3726" spans="1:10" ht="14.4" x14ac:dyDescent="0.3">
      <c r="A3726" s="290" t="str">
        <f t="shared" si="153"/>
        <v>3/2010</v>
      </c>
      <c r="B3726" s="279" t="s">
        <v>3849</v>
      </c>
      <c r="C3726" s="294">
        <v>185</v>
      </c>
      <c r="D3726" s="279">
        <f t="shared" si="147"/>
        <v>10</v>
      </c>
      <c r="E3726" s="279">
        <f t="shared" si="148"/>
        <v>3</v>
      </c>
      <c r="F3726" s="281" t="str">
        <f t="shared" si="154"/>
        <v/>
      </c>
      <c r="G3726" s="282"/>
      <c r="H3726" s="280"/>
      <c r="I3726" s="280"/>
      <c r="J3726" s="280"/>
    </row>
    <row r="3727" spans="1:10" ht="14.4" x14ac:dyDescent="0.3">
      <c r="A3727" s="290" t="str">
        <f t="shared" si="153"/>
        <v>3/2010</v>
      </c>
      <c r="B3727" s="279" t="s">
        <v>3850</v>
      </c>
      <c r="C3727" s="294">
        <v>186</v>
      </c>
      <c r="D3727" s="279">
        <f t="shared" si="147"/>
        <v>11</v>
      </c>
      <c r="E3727" s="279">
        <f t="shared" si="148"/>
        <v>3</v>
      </c>
      <c r="F3727" s="281" t="str">
        <f t="shared" si="154"/>
        <v/>
      </c>
      <c r="G3727" s="282"/>
      <c r="H3727" s="280"/>
      <c r="I3727" s="280"/>
      <c r="J3727" s="280"/>
    </row>
    <row r="3728" spans="1:10" ht="14.4" x14ac:dyDescent="0.3">
      <c r="A3728" s="290" t="str">
        <f t="shared" si="153"/>
        <v>3/2010</v>
      </c>
      <c r="B3728" s="279" t="s">
        <v>3851</v>
      </c>
      <c r="C3728" s="294">
        <v>189</v>
      </c>
      <c r="D3728" s="279">
        <f t="shared" si="147"/>
        <v>12</v>
      </c>
      <c r="E3728" s="279">
        <f t="shared" si="148"/>
        <v>3</v>
      </c>
      <c r="F3728" s="281" t="str">
        <f t="shared" si="154"/>
        <v/>
      </c>
      <c r="G3728" s="282"/>
      <c r="H3728" s="280"/>
      <c r="I3728" s="280"/>
      <c r="J3728" s="280"/>
    </row>
    <row r="3729" spans="1:10" ht="14.4" x14ac:dyDescent="0.3">
      <c r="A3729" s="290" t="str">
        <f t="shared" si="153"/>
        <v>3/2010</v>
      </c>
      <c r="B3729" s="279" t="s">
        <v>3852</v>
      </c>
      <c r="C3729" s="294"/>
      <c r="D3729" s="279">
        <f t="shared" si="147"/>
        <v>13</v>
      </c>
      <c r="E3729" s="279">
        <f t="shared" si="148"/>
        <v>3</v>
      </c>
      <c r="F3729" s="281" t="str">
        <f t="shared" si="154"/>
        <v/>
      </c>
      <c r="G3729" s="282"/>
      <c r="H3729" s="280"/>
      <c r="I3729" s="280"/>
      <c r="J3729" s="280"/>
    </row>
    <row r="3730" spans="1:10" ht="14.4" x14ac:dyDescent="0.3">
      <c r="A3730" s="290" t="str">
        <f t="shared" si="153"/>
        <v>3/2010</v>
      </c>
      <c r="B3730" s="279" t="s">
        <v>3853</v>
      </c>
      <c r="C3730" s="294"/>
      <c r="D3730" s="279">
        <f t="shared" si="147"/>
        <v>14</v>
      </c>
      <c r="E3730" s="279">
        <f t="shared" si="148"/>
        <v>3</v>
      </c>
      <c r="F3730" s="281" t="str">
        <f t="shared" si="154"/>
        <v/>
      </c>
      <c r="G3730" s="282"/>
      <c r="H3730" s="280"/>
      <c r="I3730" s="280"/>
      <c r="J3730" s="280"/>
    </row>
    <row r="3731" spans="1:10" ht="14.4" x14ac:dyDescent="0.3">
      <c r="A3731" s="290" t="str">
        <f t="shared" si="153"/>
        <v>3/2010</v>
      </c>
      <c r="B3731" s="279" t="s">
        <v>3854</v>
      </c>
      <c r="C3731" s="294">
        <v>189</v>
      </c>
      <c r="D3731" s="279">
        <f t="shared" si="147"/>
        <v>15</v>
      </c>
      <c r="E3731" s="279">
        <f t="shared" si="148"/>
        <v>3</v>
      </c>
      <c r="F3731" s="281" t="str">
        <f t="shared" si="154"/>
        <v/>
      </c>
      <c r="G3731" s="282"/>
      <c r="H3731" s="280"/>
      <c r="I3731" s="280"/>
      <c r="J3731" s="280"/>
    </row>
    <row r="3732" spans="1:10" ht="14.4" x14ac:dyDescent="0.3">
      <c r="A3732" s="290" t="str">
        <f t="shared" si="153"/>
        <v>3/2010</v>
      </c>
      <c r="B3732" s="279" t="s">
        <v>3855</v>
      </c>
      <c r="C3732" s="294">
        <v>191</v>
      </c>
      <c r="D3732" s="279">
        <f t="shared" si="147"/>
        <v>16</v>
      </c>
      <c r="E3732" s="279">
        <f t="shared" si="148"/>
        <v>3</v>
      </c>
      <c r="F3732" s="281" t="str">
        <f t="shared" si="154"/>
        <v/>
      </c>
      <c r="G3732" s="282"/>
      <c r="H3732" s="280"/>
      <c r="I3732" s="280"/>
      <c r="J3732" s="280"/>
    </row>
    <row r="3733" spans="1:10" ht="14.4" x14ac:dyDescent="0.3">
      <c r="A3733" s="290" t="str">
        <f t="shared" si="153"/>
        <v>3/2010</v>
      </c>
      <c r="B3733" s="279" t="s">
        <v>3856</v>
      </c>
      <c r="C3733" s="294">
        <v>192</v>
      </c>
      <c r="D3733" s="279">
        <f t="shared" si="147"/>
        <v>17</v>
      </c>
      <c r="E3733" s="279">
        <f t="shared" si="148"/>
        <v>3</v>
      </c>
      <c r="F3733" s="281" t="str">
        <f t="shared" si="154"/>
        <v/>
      </c>
      <c r="G3733" s="282"/>
      <c r="H3733" s="280"/>
      <c r="I3733" s="280"/>
      <c r="J3733" s="280"/>
    </row>
    <row r="3734" spans="1:10" ht="14.4" x14ac:dyDescent="0.3">
      <c r="A3734" s="290" t="str">
        <f t="shared" si="153"/>
        <v>3/2010</v>
      </c>
      <c r="B3734" s="279" t="s">
        <v>3857</v>
      </c>
      <c r="C3734" s="294">
        <v>193</v>
      </c>
      <c r="D3734" s="279">
        <f t="shared" si="147"/>
        <v>18</v>
      </c>
      <c r="E3734" s="279">
        <f t="shared" si="148"/>
        <v>3</v>
      </c>
      <c r="F3734" s="281" t="str">
        <f t="shared" si="154"/>
        <v/>
      </c>
      <c r="G3734" s="282"/>
      <c r="H3734" s="280"/>
      <c r="I3734" s="280"/>
      <c r="J3734" s="280"/>
    </row>
    <row r="3735" spans="1:10" ht="14.4" x14ac:dyDescent="0.3">
      <c r="A3735" s="290" t="str">
        <f t="shared" si="153"/>
        <v>3/2010</v>
      </c>
      <c r="B3735" s="279" t="s">
        <v>3858</v>
      </c>
      <c r="C3735" s="294">
        <v>194</v>
      </c>
      <c r="D3735" s="279">
        <f t="shared" si="147"/>
        <v>19</v>
      </c>
      <c r="E3735" s="279">
        <f t="shared" si="148"/>
        <v>3</v>
      </c>
      <c r="F3735" s="281" t="str">
        <f t="shared" si="154"/>
        <v/>
      </c>
      <c r="G3735" s="282"/>
      <c r="H3735" s="280"/>
      <c r="I3735" s="280"/>
      <c r="J3735" s="280"/>
    </row>
    <row r="3736" spans="1:10" ht="14.4" x14ac:dyDescent="0.3">
      <c r="A3736" s="290" t="str">
        <f t="shared" si="153"/>
        <v>3/2010</v>
      </c>
      <c r="B3736" s="279" t="s">
        <v>3859</v>
      </c>
      <c r="C3736" s="294"/>
      <c r="D3736" s="279">
        <f t="shared" si="147"/>
        <v>20</v>
      </c>
      <c r="E3736" s="279">
        <f t="shared" si="148"/>
        <v>3</v>
      </c>
      <c r="F3736" s="281" t="str">
        <f t="shared" si="154"/>
        <v/>
      </c>
      <c r="G3736" s="282"/>
      <c r="H3736" s="280"/>
      <c r="I3736" s="280"/>
      <c r="J3736" s="280"/>
    </row>
    <row r="3737" spans="1:10" ht="14.4" x14ac:dyDescent="0.3">
      <c r="A3737" s="290" t="str">
        <f t="shared" si="153"/>
        <v>3/2010</v>
      </c>
      <c r="B3737" s="279" t="s">
        <v>3860</v>
      </c>
      <c r="C3737" s="294"/>
      <c r="D3737" s="279">
        <f t="shared" si="147"/>
        <v>21</v>
      </c>
      <c r="E3737" s="279">
        <f t="shared" si="148"/>
        <v>3</v>
      </c>
      <c r="F3737" s="281" t="str">
        <f t="shared" si="154"/>
        <v/>
      </c>
      <c r="G3737" s="282"/>
      <c r="H3737" s="280"/>
      <c r="I3737" s="280"/>
      <c r="J3737" s="280"/>
    </row>
    <row r="3738" spans="1:10" ht="14.4" x14ac:dyDescent="0.3">
      <c r="A3738" s="290" t="str">
        <f t="shared" si="153"/>
        <v>3/2010</v>
      </c>
      <c r="B3738" s="279" t="s">
        <v>3861</v>
      </c>
      <c r="C3738" s="294">
        <v>197</v>
      </c>
      <c r="D3738" s="279">
        <f t="shared" si="147"/>
        <v>22</v>
      </c>
      <c r="E3738" s="279">
        <f t="shared" si="148"/>
        <v>3</v>
      </c>
      <c r="F3738" s="281" t="str">
        <f t="shared" si="154"/>
        <v/>
      </c>
      <c r="G3738" s="282"/>
      <c r="H3738" s="280"/>
      <c r="I3738" s="280"/>
      <c r="J3738" s="280"/>
    </row>
    <row r="3739" spans="1:10" ht="14.4" x14ac:dyDescent="0.3">
      <c r="A3739" s="290" t="str">
        <f t="shared" si="153"/>
        <v>3/2010</v>
      </c>
      <c r="B3739" s="279" t="s">
        <v>3862</v>
      </c>
      <c r="C3739" s="294">
        <v>192</v>
      </c>
      <c r="D3739" s="279">
        <f t="shared" si="147"/>
        <v>23</v>
      </c>
      <c r="E3739" s="279">
        <f t="shared" si="148"/>
        <v>3</v>
      </c>
      <c r="F3739" s="281" t="str">
        <f t="shared" si="154"/>
        <v/>
      </c>
      <c r="G3739" s="282"/>
      <c r="H3739" s="280"/>
      <c r="I3739" s="280"/>
      <c r="J3739" s="280"/>
    </row>
    <row r="3740" spans="1:10" ht="14.4" x14ac:dyDescent="0.3">
      <c r="A3740" s="290" t="str">
        <f t="shared" si="153"/>
        <v>3/2010</v>
      </c>
      <c r="B3740" s="279" t="s">
        <v>3863</v>
      </c>
      <c r="C3740" s="294">
        <v>182</v>
      </c>
      <c r="D3740" s="279">
        <f t="shared" si="147"/>
        <v>24</v>
      </c>
      <c r="E3740" s="279">
        <f t="shared" si="148"/>
        <v>3</v>
      </c>
      <c r="F3740" s="281" t="str">
        <f t="shared" si="154"/>
        <v/>
      </c>
      <c r="G3740" s="282"/>
      <c r="H3740" s="280"/>
      <c r="I3740" s="280"/>
      <c r="J3740" s="280"/>
    </row>
    <row r="3741" spans="1:10" ht="14.4" x14ac:dyDescent="0.3">
      <c r="A3741" s="290" t="str">
        <f t="shared" si="153"/>
        <v>3/2010</v>
      </c>
      <c r="B3741" s="279" t="s">
        <v>3864</v>
      </c>
      <c r="C3741" s="294">
        <v>181</v>
      </c>
      <c r="D3741" s="279">
        <f t="shared" si="147"/>
        <v>25</v>
      </c>
      <c r="E3741" s="279">
        <f t="shared" si="148"/>
        <v>3</v>
      </c>
      <c r="F3741" s="281" t="str">
        <f t="shared" si="154"/>
        <v/>
      </c>
      <c r="G3741" s="282"/>
      <c r="H3741" s="280"/>
      <c r="I3741" s="280"/>
      <c r="J3741" s="280"/>
    </row>
    <row r="3742" spans="1:10" ht="14.4" x14ac:dyDescent="0.3">
      <c r="A3742" s="290" t="str">
        <f t="shared" si="153"/>
        <v>3/2010</v>
      </c>
      <c r="B3742" s="279" t="s">
        <v>3865</v>
      </c>
      <c r="C3742" s="294">
        <v>184</v>
      </c>
      <c r="D3742" s="279">
        <f t="shared" si="147"/>
        <v>26</v>
      </c>
      <c r="E3742" s="279">
        <f t="shared" si="148"/>
        <v>3</v>
      </c>
      <c r="F3742" s="281" t="str">
        <f t="shared" si="154"/>
        <v/>
      </c>
      <c r="G3742" s="282"/>
      <c r="H3742" s="280"/>
      <c r="I3742" s="280"/>
      <c r="J3742" s="280"/>
    </row>
    <row r="3743" spans="1:10" ht="14.4" x14ac:dyDescent="0.3">
      <c r="A3743" s="290" t="str">
        <f t="shared" si="153"/>
        <v>3/2010</v>
      </c>
      <c r="B3743" s="279" t="s">
        <v>3866</v>
      </c>
      <c r="C3743" s="294"/>
      <c r="D3743" s="279">
        <f t="shared" si="147"/>
        <v>27</v>
      </c>
      <c r="E3743" s="279">
        <f t="shared" si="148"/>
        <v>3</v>
      </c>
      <c r="F3743" s="281" t="str">
        <f t="shared" si="154"/>
        <v/>
      </c>
      <c r="G3743" s="282"/>
      <c r="H3743" s="280"/>
      <c r="I3743" s="280"/>
      <c r="J3743" s="280"/>
    </row>
    <row r="3744" spans="1:10" ht="14.4" x14ac:dyDescent="0.3">
      <c r="A3744" s="290" t="str">
        <f t="shared" si="153"/>
        <v>3/2010</v>
      </c>
      <c r="B3744" s="279" t="s">
        <v>3867</v>
      </c>
      <c r="C3744" s="294"/>
      <c r="D3744" s="279">
        <f t="shared" si="147"/>
        <v>28</v>
      </c>
      <c r="E3744" s="279">
        <f t="shared" si="148"/>
        <v>3</v>
      </c>
      <c r="F3744" s="281" t="str">
        <f t="shared" si="154"/>
        <v/>
      </c>
      <c r="G3744" s="282"/>
      <c r="H3744" s="280"/>
      <c r="I3744" s="280"/>
      <c r="J3744" s="280"/>
    </row>
    <row r="3745" spans="1:10" ht="14.4" x14ac:dyDescent="0.3">
      <c r="A3745" s="290" t="str">
        <f t="shared" si="153"/>
        <v>3/2010</v>
      </c>
      <c r="B3745" s="279" t="s">
        <v>3868</v>
      </c>
      <c r="C3745" s="294">
        <v>182</v>
      </c>
      <c r="D3745" s="279">
        <f t="shared" si="147"/>
        <v>29</v>
      </c>
      <c r="E3745" s="279">
        <f t="shared" si="148"/>
        <v>3</v>
      </c>
      <c r="F3745" s="281" t="str">
        <f t="shared" si="154"/>
        <v/>
      </c>
      <c r="G3745" s="282"/>
      <c r="H3745" s="280"/>
      <c r="I3745" s="280"/>
      <c r="J3745" s="280"/>
    </row>
    <row r="3746" spans="1:10" ht="14.4" x14ac:dyDescent="0.3">
      <c r="A3746" s="290" t="str">
        <f t="shared" si="153"/>
        <v>3/2010</v>
      </c>
      <c r="B3746" s="279" t="s">
        <v>3869</v>
      </c>
      <c r="C3746" s="294">
        <v>182</v>
      </c>
      <c r="D3746" s="279">
        <f t="shared" si="147"/>
        <v>30</v>
      </c>
      <c r="E3746" s="279">
        <f t="shared" si="148"/>
        <v>3</v>
      </c>
      <c r="F3746" s="281" t="str">
        <f t="shared" si="154"/>
        <v/>
      </c>
      <c r="G3746" s="282"/>
      <c r="H3746" s="280"/>
      <c r="I3746" s="280"/>
      <c r="J3746" s="280"/>
    </row>
    <row r="3747" spans="1:10" ht="14.4" x14ac:dyDescent="0.3">
      <c r="A3747" s="290" t="str">
        <f t="shared" si="153"/>
        <v>3/2010</v>
      </c>
      <c r="B3747" s="279" t="s">
        <v>3870</v>
      </c>
      <c r="C3747" s="294">
        <v>185</v>
      </c>
      <c r="D3747" s="279">
        <f t="shared" si="147"/>
        <v>31</v>
      </c>
      <c r="E3747" s="279">
        <f t="shared" si="148"/>
        <v>3</v>
      </c>
      <c r="F3747" s="281">
        <f t="shared" si="154"/>
        <v>1.8499999999999999E-2</v>
      </c>
      <c r="G3747" s="282"/>
      <c r="H3747" s="280"/>
      <c r="I3747" s="280"/>
      <c r="J3747" s="280"/>
    </row>
    <row r="3748" spans="1:10" ht="14.4" x14ac:dyDescent="0.3">
      <c r="A3748" s="290" t="str">
        <f t="shared" si="153"/>
        <v>4/2010</v>
      </c>
      <c r="B3748" s="279" t="s">
        <v>3871</v>
      </c>
      <c r="C3748" s="294">
        <v>184</v>
      </c>
      <c r="D3748" s="279">
        <f t="shared" si="147"/>
        <v>1</v>
      </c>
      <c r="E3748" s="279">
        <f t="shared" si="148"/>
        <v>4</v>
      </c>
      <c r="F3748" s="281" t="str">
        <f t="shared" si="154"/>
        <v/>
      </c>
      <c r="G3748" s="282"/>
      <c r="H3748" s="280"/>
      <c r="I3748" s="280"/>
      <c r="J3748" s="280"/>
    </row>
    <row r="3749" spans="1:10" ht="14.4" x14ac:dyDescent="0.3">
      <c r="A3749" s="290" t="str">
        <f t="shared" si="153"/>
        <v>4/2010</v>
      </c>
      <c r="B3749" s="279" t="s">
        <v>3872</v>
      </c>
      <c r="C3749" s="294"/>
      <c r="D3749" s="279">
        <f t="shared" si="147"/>
        <v>2</v>
      </c>
      <c r="E3749" s="279">
        <f t="shared" si="148"/>
        <v>4</v>
      </c>
      <c r="F3749" s="281" t="str">
        <f t="shared" si="154"/>
        <v/>
      </c>
      <c r="G3749" s="282"/>
      <c r="H3749" s="280"/>
      <c r="I3749" s="280"/>
      <c r="J3749" s="280"/>
    </row>
    <row r="3750" spans="1:10" ht="14.4" x14ac:dyDescent="0.3">
      <c r="A3750" s="290" t="str">
        <f t="shared" si="153"/>
        <v>4/2010</v>
      </c>
      <c r="B3750" s="279" t="s">
        <v>3873</v>
      </c>
      <c r="C3750" s="294"/>
      <c r="D3750" s="279">
        <f t="shared" si="147"/>
        <v>3</v>
      </c>
      <c r="E3750" s="279">
        <f t="shared" si="148"/>
        <v>4</v>
      </c>
      <c r="F3750" s="281" t="str">
        <f t="shared" si="154"/>
        <v/>
      </c>
      <c r="G3750" s="282"/>
      <c r="H3750" s="280"/>
      <c r="I3750" s="280"/>
      <c r="J3750" s="280"/>
    </row>
    <row r="3751" spans="1:10" ht="14.4" x14ac:dyDescent="0.3">
      <c r="A3751" s="290" t="str">
        <f t="shared" si="153"/>
        <v>4/2010</v>
      </c>
      <c r="B3751" s="279" t="s">
        <v>3874</v>
      </c>
      <c r="C3751" s="294"/>
      <c r="D3751" s="279">
        <f t="shared" si="147"/>
        <v>4</v>
      </c>
      <c r="E3751" s="279">
        <f t="shared" si="148"/>
        <v>4</v>
      </c>
      <c r="F3751" s="281" t="str">
        <f t="shared" si="154"/>
        <v/>
      </c>
      <c r="G3751" s="282"/>
      <c r="H3751" s="280"/>
      <c r="I3751" s="280"/>
      <c r="J3751" s="280"/>
    </row>
    <row r="3752" spans="1:10" ht="14.4" x14ac:dyDescent="0.3">
      <c r="A3752" s="290" t="str">
        <f t="shared" si="153"/>
        <v>4/2010</v>
      </c>
      <c r="B3752" s="279" t="s">
        <v>3875</v>
      </c>
      <c r="C3752" s="294">
        <v>172</v>
      </c>
      <c r="D3752" s="279">
        <f t="shared" si="147"/>
        <v>5</v>
      </c>
      <c r="E3752" s="279">
        <f t="shared" si="148"/>
        <v>4</v>
      </c>
      <c r="F3752" s="281" t="str">
        <f t="shared" si="154"/>
        <v/>
      </c>
      <c r="G3752" s="282"/>
      <c r="H3752" s="280"/>
      <c r="I3752" s="280"/>
      <c r="J3752" s="280"/>
    </row>
    <row r="3753" spans="1:10" ht="14.4" x14ac:dyDescent="0.3">
      <c r="A3753" s="290" t="str">
        <f t="shared" si="153"/>
        <v>4/2010</v>
      </c>
      <c r="B3753" s="279" t="s">
        <v>3876</v>
      </c>
      <c r="C3753" s="294">
        <v>173</v>
      </c>
      <c r="D3753" s="279">
        <f t="shared" si="147"/>
        <v>6</v>
      </c>
      <c r="E3753" s="279">
        <f t="shared" si="148"/>
        <v>4</v>
      </c>
      <c r="F3753" s="281" t="str">
        <f t="shared" si="154"/>
        <v/>
      </c>
      <c r="G3753" s="282"/>
      <c r="H3753" s="280"/>
      <c r="I3753" s="280"/>
      <c r="J3753" s="280"/>
    </row>
    <row r="3754" spans="1:10" ht="14.4" x14ac:dyDescent="0.3">
      <c r="A3754" s="290" t="str">
        <f t="shared" si="153"/>
        <v>4/2010</v>
      </c>
      <c r="B3754" s="279" t="s">
        <v>3877</v>
      </c>
      <c r="C3754" s="294">
        <v>182</v>
      </c>
      <c r="D3754" s="279">
        <f t="shared" si="147"/>
        <v>7</v>
      </c>
      <c r="E3754" s="279">
        <f t="shared" si="148"/>
        <v>4</v>
      </c>
      <c r="F3754" s="281" t="str">
        <f t="shared" si="154"/>
        <v/>
      </c>
      <c r="G3754" s="282"/>
      <c r="H3754" s="280"/>
      <c r="I3754" s="280"/>
      <c r="J3754" s="280"/>
    </row>
    <row r="3755" spans="1:10" ht="14.4" x14ac:dyDescent="0.3">
      <c r="A3755" s="290" t="str">
        <f t="shared" si="153"/>
        <v>4/2010</v>
      </c>
      <c r="B3755" s="279" t="s">
        <v>3878</v>
      </c>
      <c r="C3755" s="294">
        <v>175</v>
      </c>
      <c r="D3755" s="279">
        <f t="shared" si="147"/>
        <v>8</v>
      </c>
      <c r="E3755" s="279">
        <f t="shared" si="148"/>
        <v>4</v>
      </c>
      <c r="F3755" s="281" t="str">
        <f t="shared" si="154"/>
        <v/>
      </c>
      <c r="G3755" s="282"/>
      <c r="H3755" s="280"/>
      <c r="I3755" s="280"/>
      <c r="J3755" s="280"/>
    </row>
    <row r="3756" spans="1:10" ht="14.4" x14ac:dyDescent="0.3">
      <c r="A3756" s="290" t="str">
        <f t="shared" si="153"/>
        <v>4/2010</v>
      </c>
      <c r="B3756" s="279" t="s">
        <v>3879</v>
      </c>
      <c r="C3756" s="294">
        <v>176</v>
      </c>
      <c r="D3756" s="279">
        <f t="shared" si="147"/>
        <v>9</v>
      </c>
      <c r="E3756" s="279">
        <f t="shared" si="148"/>
        <v>4</v>
      </c>
      <c r="F3756" s="281" t="str">
        <f t="shared" si="154"/>
        <v/>
      </c>
      <c r="G3756" s="282"/>
      <c r="H3756" s="280"/>
      <c r="I3756" s="280"/>
      <c r="J3756" s="280"/>
    </row>
    <row r="3757" spans="1:10" ht="14.4" x14ac:dyDescent="0.3">
      <c r="A3757" s="290" t="str">
        <f t="shared" si="153"/>
        <v>4/2010</v>
      </c>
      <c r="B3757" s="279" t="s">
        <v>3880</v>
      </c>
      <c r="C3757" s="294"/>
      <c r="D3757" s="279">
        <f t="shared" si="147"/>
        <v>10</v>
      </c>
      <c r="E3757" s="279">
        <f t="shared" si="148"/>
        <v>4</v>
      </c>
      <c r="F3757" s="281" t="str">
        <f t="shared" si="154"/>
        <v/>
      </c>
      <c r="G3757" s="282"/>
      <c r="H3757" s="280"/>
      <c r="I3757" s="280"/>
      <c r="J3757" s="280"/>
    </row>
    <row r="3758" spans="1:10" ht="14.4" x14ac:dyDescent="0.3">
      <c r="A3758" s="290" t="str">
        <f t="shared" si="153"/>
        <v>4/2010</v>
      </c>
      <c r="B3758" s="279" t="s">
        <v>3881</v>
      </c>
      <c r="C3758" s="294"/>
      <c r="D3758" s="279">
        <f t="shared" si="147"/>
        <v>11</v>
      </c>
      <c r="E3758" s="279">
        <f t="shared" si="148"/>
        <v>4</v>
      </c>
      <c r="F3758" s="281" t="str">
        <f t="shared" si="154"/>
        <v/>
      </c>
      <c r="G3758" s="282"/>
      <c r="H3758" s="280"/>
      <c r="I3758" s="280"/>
      <c r="J3758" s="280"/>
    </row>
    <row r="3759" spans="1:10" ht="14.4" x14ac:dyDescent="0.3">
      <c r="A3759" s="290" t="str">
        <f t="shared" si="153"/>
        <v>4/2010</v>
      </c>
      <c r="B3759" s="279" t="s">
        <v>3882</v>
      </c>
      <c r="C3759" s="294">
        <v>180</v>
      </c>
      <c r="D3759" s="279">
        <f t="shared" si="147"/>
        <v>12</v>
      </c>
      <c r="E3759" s="279">
        <f t="shared" si="148"/>
        <v>4</v>
      </c>
      <c r="F3759" s="281" t="str">
        <f t="shared" si="154"/>
        <v/>
      </c>
      <c r="G3759" s="282"/>
      <c r="H3759" s="280"/>
      <c r="I3759" s="280"/>
      <c r="J3759" s="280"/>
    </row>
    <row r="3760" spans="1:10" ht="14.4" x14ac:dyDescent="0.3">
      <c r="A3760" s="290" t="str">
        <f t="shared" si="153"/>
        <v>4/2010</v>
      </c>
      <c r="B3760" s="279" t="s">
        <v>3883</v>
      </c>
      <c r="C3760" s="294">
        <v>179</v>
      </c>
      <c r="D3760" s="279">
        <f t="shared" si="147"/>
        <v>13</v>
      </c>
      <c r="E3760" s="279">
        <f t="shared" si="148"/>
        <v>4</v>
      </c>
      <c r="F3760" s="281" t="str">
        <f t="shared" si="154"/>
        <v/>
      </c>
      <c r="G3760" s="282"/>
      <c r="H3760" s="280"/>
      <c r="I3760" s="280"/>
      <c r="J3760" s="280"/>
    </row>
    <row r="3761" spans="1:10" ht="14.4" x14ac:dyDescent="0.3">
      <c r="A3761" s="290" t="str">
        <f t="shared" si="153"/>
        <v>4/2010</v>
      </c>
      <c r="B3761" s="279" t="s">
        <v>3884</v>
      </c>
      <c r="C3761" s="294">
        <v>170</v>
      </c>
      <c r="D3761" s="279">
        <f t="shared" si="147"/>
        <v>14</v>
      </c>
      <c r="E3761" s="279">
        <f t="shared" si="148"/>
        <v>4</v>
      </c>
      <c r="F3761" s="281" t="str">
        <f t="shared" si="154"/>
        <v/>
      </c>
      <c r="G3761" s="282"/>
      <c r="H3761" s="280"/>
      <c r="I3761" s="280"/>
      <c r="J3761" s="280"/>
    </row>
    <row r="3762" spans="1:10" ht="14.4" x14ac:dyDescent="0.3">
      <c r="A3762" s="290" t="str">
        <f t="shared" si="153"/>
        <v>4/2010</v>
      </c>
      <c r="B3762" s="279" t="s">
        <v>3885</v>
      </c>
      <c r="C3762" s="294">
        <v>167</v>
      </c>
      <c r="D3762" s="279">
        <f t="shared" si="147"/>
        <v>15</v>
      </c>
      <c r="E3762" s="279">
        <f t="shared" si="148"/>
        <v>4</v>
      </c>
      <c r="F3762" s="281" t="str">
        <f t="shared" si="154"/>
        <v/>
      </c>
      <c r="G3762" s="282"/>
      <c r="H3762" s="280"/>
      <c r="I3762" s="280"/>
      <c r="J3762" s="280"/>
    </row>
    <row r="3763" spans="1:10" ht="14.4" x14ac:dyDescent="0.3">
      <c r="A3763" s="290" t="str">
        <f t="shared" si="153"/>
        <v>4/2010</v>
      </c>
      <c r="B3763" s="279" t="s">
        <v>3886</v>
      </c>
      <c r="C3763" s="294">
        <v>177</v>
      </c>
      <c r="D3763" s="279">
        <f t="shared" si="147"/>
        <v>16</v>
      </c>
      <c r="E3763" s="279">
        <f t="shared" si="148"/>
        <v>4</v>
      </c>
      <c r="F3763" s="281" t="str">
        <f t="shared" si="154"/>
        <v/>
      </c>
      <c r="G3763" s="282"/>
      <c r="H3763" s="280"/>
      <c r="I3763" s="280"/>
      <c r="J3763" s="280"/>
    </row>
    <row r="3764" spans="1:10" ht="14.4" x14ac:dyDescent="0.3">
      <c r="A3764" s="290" t="str">
        <f t="shared" si="153"/>
        <v>4/2010</v>
      </c>
      <c r="B3764" s="279" t="s">
        <v>3887</v>
      </c>
      <c r="C3764" s="294"/>
      <c r="D3764" s="279">
        <f t="shared" si="147"/>
        <v>17</v>
      </c>
      <c r="E3764" s="279">
        <f t="shared" si="148"/>
        <v>4</v>
      </c>
      <c r="F3764" s="281" t="str">
        <f t="shared" si="154"/>
        <v/>
      </c>
      <c r="G3764" s="282"/>
      <c r="H3764" s="280"/>
      <c r="I3764" s="280"/>
      <c r="J3764" s="280"/>
    </row>
    <row r="3765" spans="1:10" ht="14.4" x14ac:dyDescent="0.3">
      <c r="A3765" s="290" t="str">
        <f t="shared" si="153"/>
        <v>4/2010</v>
      </c>
      <c r="B3765" s="279" t="s">
        <v>3888</v>
      </c>
      <c r="C3765" s="294"/>
      <c r="D3765" s="279">
        <f t="shared" si="147"/>
        <v>18</v>
      </c>
      <c r="E3765" s="279">
        <f t="shared" si="148"/>
        <v>4</v>
      </c>
      <c r="F3765" s="281" t="str">
        <f t="shared" si="154"/>
        <v/>
      </c>
      <c r="G3765" s="282"/>
      <c r="H3765" s="280"/>
      <c r="I3765" s="280"/>
      <c r="J3765" s="280"/>
    </row>
    <row r="3766" spans="1:10" ht="14.4" x14ac:dyDescent="0.3">
      <c r="A3766" s="290" t="str">
        <f t="shared" si="153"/>
        <v>4/2010</v>
      </c>
      <c r="B3766" s="279" t="s">
        <v>3889</v>
      </c>
      <c r="C3766" s="294">
        <v>175</v>
      </c>
      <c r="D3766" s="279">
        <f t="shared" si="147"/>
        <v>19</v>
      </c>
      <c r="E3766" s="279">
        <f t="shared" si="148"/>
        <v>4</v>
      </c>
      <c r="F3766" s="281" t="str">
        <f t="shared" si="154"/>
        <v/>
      </c>
      <c r="G3766" s="282"/>
      <c r="H3766" s="280"/>
      <c r="I3766" s="280"/>
      <c r="J3766" s="280"/>
    </row>
    <row r="3767" spans="1:10" ht="14.4" x14ac:dyDescent="0.3">
      <c r="A3767" s="290" t="str">
        <f t="shared" si="153"/>
        <v>4/2010</v>
      </c>
      <c r="B3767" s="279" t="s">
        <v>3890</v>
      </c>
      <c r="C3767" s="294">
        <v>175</v>
      </c>
      <c r="D3767" s="279">
        <f t="shared" si="147"/>
        <v>20</v>
      </c>
      <c r="E3767" s="279">
        <f t="shared" si="148"/>
        <v>4</v>
      </c>
      <c r="F3767" s="281" t="str">
        <f t="shared" si="154"/>
        <v/>
      </c>
      <c r="G3767" s="282"/>
      <c r="H3767" s="280"/>
      <c r="I3767" s="280"/>
      <c r="J3767" s="280"/>
    </row>
    <row r="3768" spans="1:10" ht="14.4" x14ac:dyDescent="0.3">
      <c r="A3768" s="290" t="str">
        <f t="shared" si="153"/>
        <v>4/2010</v>
      </c>
      <c r="B3768" s="279" t="s">
        <v>3891</v>
      </c>
      <c r="C3768" s="294">
        <v>179</v>
      </c>
      <c r="D3768" s="279">
        <f t="shared" si="147"/>
        <v>21</v>
      </c>
      <c r="E3768" s="279">
        <f t="shared" si="148"/>
        <v>4</v>
      </c>
      <c r="F3768" s="281" t="str">
        <f t="shared" si="154"/>
        <v/>
      </c>
      <c r="G3768" s="282"/>
      <c r="H3768" s="280"/>
      <c r="I3768" s="280"/>
      <c r="J3768" s="280"/>
    </row>
    <row r="3769" spans="1:10" ht="14.4" x14ac:dyDescent="0.3">
      <c r="A3769" s="290" t="str">
        <f t="shared" si="153"/>
        <v>4/2010</v>
      </c>
      <c r="B3769" s="279" t="s">
        <v>3892</v>
      </c>
      <c r="C3769" s="294">
        <v>180</v>
      </c>
      <c r="D3769" s="279">
        <f t="shared" si="147"/>
        <v>22</v>
      </c>
      <c r="E3769" s="279">
        <f t="shared" si="148"/>
        <v>4</v>
      </c>
      <c r="F3769" s="281" t="str">
        <f t="shared" si="154"/>
        <v/>
      </c>
      <c r="G3769" s="282"/>
      <c r="H3769" s="280"/>
      <c r="I3769" s="280"/>
      <c r="J3769" s="280"/>
    </row>
    <row r="3770" spans="1:10" ht="14.4" x14ac:dyDescent="0.3">
      <c r="A3770" s="290" t="str">
        <f t="shared" si="153"/>
        <v>4/2010</v>
      </c>
      <c r="B3770" s="279" t="s">
        <v>3893</v>
      </c>
      <c r="C3770" s="294">
        <v>178</v>
      </c>
      <c r="D3770" s="279">
        <f t="shared" si="147"/>
        <v>23</v>
      </c>
      <c r="E3770" s="279">
        <f t="shared" si="148"/>
        <v>4</v>
      </c>
      <c r="F3770" s="281" t="str">
        <f t="shared" si="154"/>
        <v/>
      </c>
      <c r="G3770" s="282"/>
      <c r="H3770" s="280"/>
      <c r="I3770" s="280"/>
      <c r="J3770" s="280"/>
    </row>
    <row r="3771" spans="1:10" ht="14.4" x14ac:dyDescent="0.3">
      <c r="A3771" s="290" t="str">
        <f t="shared" si="153"/>
        <v>4/2010</v>
      </c>
      <c r="B3771" s="279" t="s">
        <v>3894</v>
      </c>
      <c r="C3771" s="294"/>
      <c r="D3771" s="279">
        <f t="shared" si="147"/>
        <v>24</v>
      </c>
      <c r="E3771" s="279">
        <f t="shared" si="148"/>
        <v>4</v>
      </c>
      <c r="F3771" s="281" t="str">
        <f t="shared" si="154"/>
        <v/>
      </c>
      <c r="G3771" s="282"/>
      <c r="H3771" s="280"/>
      <c r="I3771" s="280"/>
      <c r="J3771" s="280"/>
    </row>
    <row r="3772" spans="1:10" ht="14.4" x14ac:dyDescent="0.3">
      <c r="A3772" s="290" t="str">
        <f t="shared" si="153"/>
        <v>4/2010</v>
      </c>
      <c r="B3772" s="279" t="s">
        <v>3895</v>
      </c>
      <c r="C3772" s="294"/>
      <c r="D3772" s="279">
        <f t="shared" si="147"/>
        <v>25</v>
      </c>
      <c r="E3772" s="279">
        <f t="shared" si="148"/>
        <v>4</v>
      </c>
      <c r="F3772" s="281" t="str">
        <f t="shared" si="154"/>
        <v/>
      </c>
      <c r="G3772" s="282"/>
      <c r="H3772" s="280"/>
      <c r="I3772" s="280"/>
      <c r="J3772" s="280"/>
    </row>
    <row r="3773" spans="1:10" ht="14.4" x14ac:dyDescent="0.3">
      <c r="A3773" s="290" t="str">
        <f t="shared" si="153"/>
        <v>4/2010</v>
      </c>
      <c r="B3773" s="279" t="s">
        <v>3896</v>
      </c>
      <c r="C3773" s="294">
        <v>176</v>
      </c>
      <c r="D3773" s="279">
        <f t="shared" si="147"/>
        <v>26</v>
      </c>
      <c r="E3773" s="279">
        <f t="shared" si="148"/>
        <v>4</v>
      </c>
      <c r="F3773" s="281" t="str">
        <f t="shared" si="154"/>
        <v/>
      </c>
      <c r="G3773" s="282"/>
      <c r="H3773" s="280"/>
      <c r="I3773" s="280"/>
      <c r="J3773" s="280"/>
    </row>
    <row r="3774" spans="1:10" ht="14.4" x14ac:dyDescent="0.3">
      <c r="A3774" s="290" t="str">
        <f t="shared" si="153"/>
        <v>4/2010</v>
      </c>
      <c r="B3774" s="279" t="s">
        <v>3897</v>
      </c>
      <c r="C3774" s="294">
        <v>194</v>
      </c>
      <c r="D3774" s="279">
        <f t="shared" si="147"/>
        <v>27</v>
      </c>
      <c r="E3774" s="279">
        <f t="shared" si="148"/>
        <v>4</v>
      </c>
      <c r="F3774" s="281" t="str">
        <f t="shared" si="154"/>
        <v/>
      </c>
      <c r="G3774" s="282"/>
      <c r="H3774" s="280"/>
      <c r="I3774" s="280"/>
      <c r="J3774" s="280"/>
    </row>
    <row r="3775" spans="1:10" ht="14.4" x14ac:dyDescent="0.3">
      <c r="A3775" s="290" t="str">
        <f t="shared" si="153"/>
        <v>4/2010</v>
      </c>
      <c r="B3775" s="279" t="s">
        <v>3898</v>
      </c>
      <c r="C3775" s="294">
        <v>186</v>
      </c>
      <c r="D3775" s="279">
        <f t="shared" si="147"/>
        <v>28</v>
      </c>
      <c r="E3775" s="279">
        <f t="shared" si="148"/>
        <v>4</v>
      </c>
      <c r="F3775" s="281" t="str">
        <f t="shared" si="154"/>
        <v/>
      </c>
      <c r="G3775" s="282"/>
      <c r="H3775" s="280"/>
      <c r="I3775" s="280"/>
      <c r="J3775" s="280"/>
    </row>
    <row r="3776" spans="1:10" ht="14.4" x14ac:dyDescent="0.3">
      <c r="A3776" s="290" t="str">
        <f t="shared" si="153"/>
        <v>4/2010</v>
      </c>
      <c r="B3776" s="279" t="s">
        <v>3899</v>
      </c>
      <c r="C3776" s="294">
        <v>190</v>
      </c>
      <c r="D3776" s="279">
        <f t="shared" si="147"/>
        <v>29</v>
      </c>
      <c r="E3776" s="279">
        <f t="shared" si="148"/>
        <v>4</v>
      </c>
      <c r="F3776" s="281" t="str">
        <f t="shared" si="154"/>
        <v/>
      </c>
      <c r="G3776" s="282"/>
      <c r="H3776" s="280"/>
      <c r="I3776" s="280"/>
      <c r="J3776" s="280"/>
    </row>
    <row r="3777" spans="1:10" ht="14.4" x14ac:dyDescent="0.3">
      <c r="A3777" s="290" t="str">
        <f t="shared" si="153"/>
        <v>4/2010</v>
      </c>
      <c r="B3777" s="279" t="s">
        <v>3900</v>
      </c>
      <c r="C3777" s="294">
        <v>196</v>
      </c>
      <c r="D3777" s="279">
        <f t="shared" si="147"/>
        <v>30</v>
      </c>
      <c r="E3777" s="279">
        <f t="shared" si="148"/>
        <v>4</v>
      </c>
      <c r="F3777" s="281">
        <f t="shared" si="154"/>
        <v>1.9599999999999999E-2</v>
      </c>
      <c r="G3777" s="282"/>
      <c r="H3777" s="280"/>
      <c r="I3777" s="280"/>
      <c r="J3777" s="280"/>
    </row>
    <row r="3778" spans="1:10" ht="14.4" x14ac:dyDescent="0.3">
      <c r="A3778" s="290" t="str">
        <f t="shared" si="153"/>
        <v>5/2010</v>
      </c>
      <c r="B3778" s="279" t="s">
        <v>3901</v>
      </c>
      <c r="C3778" s="294"/>
      <c r="D3778" s="279">
        <f t="shared" si="147"/>
        <v>1</v>
      </c>
      <c r="E3778" s="279">
        <f t="shared" si="148"/>
        <v>5</v>
      </c>
      <c r="F3778" s="281" t="str">
        <f t="shared" si="154"/>
        <v/>
      </c>
      <c r="G3778" s="282"/>
      <c r="H3778" s="280"/>
      <c r="I3778" s="280"/>
      <c r="J3778" s="280"/>
    </row>
    <row r="3779" spans="1:10" ht="14.4" x14ac:dyDescent="0.3">
      <c r="A3779" s="290" t="str">
        <f t="shared" si="153"/>
        <v>5/2010</v>
      </c>
      <c r="B3779" s="279" t="s">
        <v>3902</v>
      </c>
      <c r="C3779" s="294"/>
      <c r="D3779" s="279">
        <f t="shared" si="147"/>
        <v>2</v>
      </c>
      <c r="E3779" s="279">
        <f t="shared" si="148"/>
        <v>5</v>
      </c>
      <c r="F3779" s="281" t="str">
        <f t="shared" si="154"/>
        <v/>
      </c>
      <c r="G3779" s="282"/>
      <c r="H3779" s="280"/>
      <c r="I3779" s="280"/>
      <c r="J3779" s="280"/>
    </row>
    <row r="3780" spans="1:10" ht="14.4" x14ac:dyDescent="0.3">
      <c r="A3780" s="290" t="str">
        <f t="shared" si="153"/>
        <v>5/2010</v>
      </c>
      <c r="B3780" s="279" t="s">
        <v>3903</v>
      </c>
      <c r="C3780" s="294">
        <v>190</v>
      </c>
      <c r="D3780" s="279">
        <f t="shared" si="147"/>
        <v>3</v>
      </c>
      <c r="E3780" s="279">
        <f t="shared" si="148"/>
        <v>5</v>
      </c>
      <c r="F3780" s="281" t="str">
        <f t="shared" si="154"/>
        <v/>
      </c>
      <c r="G3780" s="282"/>
      <c r="H3780" s="280"/>
      <c r="I3780" s="280"/>
      <c r="J3780" s="280"/>
    </row>
    <row r="3781" spans="1:10" ht="14.4" x14ac:dyDescent="0.3">
      <c r="A3781" s="290" t="str">
        <f t="shared" si="153"/>
        <v>5/2010</v>
      </c>
      <c r="B3781" s="279" t="s">
        <v>3904</v>
      </c>
      <c r="C3781" s="294">
        <v>206</v>
      </c>
      <c r="D3781" s="279">
        <f t="shared" si="147"/>
        <v>4</v>
      </c>
      <c r="E3781" s="279">
        <f t="shared" si="148"/>
        <v>5</v>
      </c>
      <c r="F3781" s="281" t="str">
        <f t="shared" si="154"/>
        <v/>
      </c>
      <c r="G3781" s="282"/>
      <c r="H3781" s="280"/>
      <c r="I3781" s="280"/>
      <c r="J3781" s="280"/>
    </row>
    <row r="3782" spans="1:10" ht="14.4" x14ac:dyDescent="0.3">
      <c r="A3782" s="290" t="str">
        <f t="shared" ref="A3782:A3845" si="155">CONCATENATE(MONTH(B3782),"/",YEAR(B3782))</f>
        <v>5/2010</v>
      </c>
      <c r="B3782" s="279" t="s">
        <v>3905</v>
      </c>
      <c r="C3782" s="294">
        <v>218</v>
      </c>
      <c r="D3782" s="279">
        <f t="shared" si="147"/>
        <v>5</v>
      </c>
      <c r="E3782" s="279">
        <f t="shared" si="148"/>
        <v>5</v>
      </c>
      <c r="F3782" s="281" t="str">
        <f t="shared" si="154"/>
        <v/>
      </c>
      <c r="G3782" s="282"/>
      <c r="H3782" s="280"/>
      <c r="I3782" s="280"/>
      <c r="J3782" s="280"/>
    </row>
    <row r="3783" spans="1:10" ht="14.4" x14ac:dyDescent="0.3">
      <c r="A3783" s="290" t="str">
        <f t="shared" si="155"/>
        <v>5/2010</v>
      </c>
      <c r="B3783" s="279" t="s">
        <v>3906</v>
      </c>
      <c r="C3783" s="294">
        <v>248</v>
      </c>
      <c r="D3783" s="279">
        <f t="shared" si="147"/>
        <v>6</v>
      </c>
      <c r="E3783" s="279">
        <f t="shared" si="148"/>
        <v>5</v>
      </c>
      <c r="F3783" s="281" t="str">
        <f t="shared" si="154"/>
        <v/>
      </c>
      <c r="G3783" s="282"/>
      <c r="H3783" s="280"/>
      <c r="I3783" s="280"/>
      <c r="J3783" s="280"/>
    </row>
    <row r="3784" spans="1:10" ht="14.4" x14ac:dyDescent="0.3">
      <c r="A3784" s="290" t="str">
        <f t="shared" si="155"/>
        <v>5/2010</v>
      </c>
      <c r="B3784" s="279" t="s">
        <v>3907</v>
      </c>
      <c r="C3784" s="294">
        <v>240</v>
      </c>
      <c r="D3784" s="279">
        <f t="shared" si="147"/>
        <v>7</v>
      </c>
      <c r="E3784" s="279">
        <f t="shared" si="148"/>
        <v>5</v>
      </c>
      <c r="F3784" s="281" t="str">
        <f t="shared" si="154"/>
        <v/>
      </c>
      <c r="G3784" s="282"/>
      <c r="H3784" s="280"/>
      <c r="I3784" s="280"/>
      <c r="J3784" s="280"/>
    </row>
    <row r="3785" spans="1:10" ht="14.4" x14ac:dyDescent="0.3">
      <c r="A3785" s="290" t="str">
        <f t="shared" si="155"/>
        <v>5/2010</v>
      </c>
      <c r="B3785" s="279" t="s">
        <v>3908</v>
      </c>
      <c r="C3785" s="294"/>
      <c r="D3785" s="279">
        <f t="shared" si="147"/>
        <v>8</v>
      </c>
      <c r="E3785" s="279">
        <f t="shared" si="148"/>
        <v>5</v>
      </c>
      <c r="F3785" s="281" t="str">
        <f t="shared" si="154"/>
        <v/>
      </c>
      <c r="G3785" s="282"/>
      <c r="H3785" s="280"/>
      <c r="I3785" s="280"/>
      <c r="J3785" s="280"/>
    </row>
    <row r="3786" spans="1:10" ht="14.4" x14ac:dyDescent="0.3">
      <c r="A3786" s="290" t="str">
        <f t="shared" si="155"/>
        <v>5/2010</v>
      </c>
      <c r="B3786" s="279" t="s">
        <v>3909</v>
      </c>
      <c r="C3786" s="294"/>
      <c r="D3786" s="279">
        <f t="shared" si="147"/>
        <v>9</v>
      </c>
      <c r="E3786" s="279">
        <f t="shared" si="148"/>
        <v>5</v>
      </c>
      <c r="F3786" s="281" t="str">
        <f t="shared" si="154"/>
        <v/>
      </c>
      <c r="G3786" s="282"/>
      <c r="H3786" s="280"/>
      <c r="I3786" s="280"/>
      <c r="J3786" s="280"/>
    </row>
    <row r="3787" spans="1:10" ht="14.4" x14ac:dyDescent="0.3">
      <c r="A3787" s="290" t="str">
        <f t="shared" si="155"/>
        <v>5/2010</v>
      </c>
      <c r="B3787" s="279" t="s">
        <v>3910</v>
      </c>
      <c r="C3787" s="294">
        <v>214</v>
      </c>
      <c r="D3787" s="279">
        <f t="shared" si="147"/>
        <v>10</v>
      </c>
      <c r="E3787" s="279">
        <f t="shared" si="148"/>
        <v>5</v>
      </c>
      <c r="F3787" s="281" t="str">
        <f t="shared" si="154"/>
        <v/>
      </c>
      <c r="G3787" s="282"/>
      <c r="H3787" s="280"/>
      <c r="I3787" s="280"/>
      <c r="J3787" s="280"/>
    </row>
    <row r="3788" spans="1:10" ht="14.4" x14ac:dyDescent="0.3">
      <c r="A3788" s="290" t="str">
        <f t="shared" si="155"/>
        <v>5/2010</v>
      </c>
      <c r="B3788" s="279" t="s">
        <v>3911</v>
      </c>
      <c r="C3788" s="294">
        <v>210</v>
      </c>
      <c r="D3788" s="279">
        <f t="shared" si="147"/>
        <v>11</v>
      </c>
      <c r="E3788" s="279">
        <f t="shared" si="148"/>
        <v>5</v>
      </c>
      <c r="F3788" s="281" t="str">
        <f t="shared" si="154"/>
        <v/>
      </c>
      <c r="G3788" s="282"/>
      <c r="H3788" s="280"/>
      <c r="I3788" s="280"/>
      <c r="J3788" s="280"/>
    </row>
    <row r="3789" spans="1:10" ht="14.4" x14ac:dyDescent="0.3">
      <c r="A3789" s="290" t="str">
        <f t="shared" si="155"/>
        <v>5/2010</v>
      </c>
      <c r="B3789" s="279" t="s">
        <v>3912</v>
      </c>
      <c r="C3789" s="294">
        <v>196</v>
      </c>
      <c r="D3789" s="279">
        <f t="shared" si="147"/>
        <v>12</v>
      </c>
      <c r="E3789" s="279">
        <f t="shared" si="148"/>
        <v>5</v>
      </c>
      <c r="F3789" s="281" t="str">
        <f t="shared" ref="F3789:F3852" si="156">IF(D3789=(D3790-1),"",IF(AND(C3789="",C3788="",C3787=""),C3786/10000,(IF(AND(C3789="",C3788=""),C3787/10000,IF(C3789="",C3788/10000,C3789/10000)))))</f>
        <v/>
      </c>
      <c r="G3789" s="282"/>
      <c r="H3789" s="280"/>
      <c r="I3789" s="280"/>
      <c r="J3789" s="280"/>
    </row>
    <row r="3790" spans="1:10" ht="14.4" x14ac:dyDescent="0.3">
      <c r="A3790" s="290" t="str">
        <f t="shared" si="155"/>
        <v>5/2010</v>
      </c>
      <c r="B3790" s="279" t="s">
        <v>3913</v>
      </c>
      <c r="C3790" s="294">
        <v>197</v>
      </c>
      <c r="D3790" s="279">
        <f t="shared" si="147"/>
        <v>13</v>
      </c>
      <c r="E3790" s="279">
        <f t="shared" si="148"/>
        <v>5</v>
      </c>
      <c r="F3790" s="281" t="str">
        <f t="shared" si="156"/>
        <v/>
      </c>
      <c r="G3790" s="282"/>
      <c r="H3790" s="280"/>
      <c r="I3790" s="280"/>
      <c r="J3790" s="280"/>
    </row>
    <row r="3791" spans="1:10" ht="14.4" x14ac:dyDescent="0.3">
      <c r="A3791" s="290" t="str">
        <f t="shared" si="155"/>
        <v>5/2010</v>
      </c>
      <c r="B3791" s="279" t="s">
        <v>3914</v>
      </c>
      <c r="C3791" s="294">
        <v>212</v>
      </c>
      <c r="D3791" s="279">
        <f t="shared" si="147"/>
        <v>14</v>
      </c>
      <c r="E3791" s="279">
        <f t="shared" si="148"/>
        <v>5</v>
      </c>
      <c r="F3791" s="281" t="str">
        <f t="shared" si="156"/>
        <v/>
      </c>
      <c r="G3791" s="282"/>
      <c r="H3791" s="280"/>
      <c r="I3791" s="280"/>
      <c r="J3791" s="280"/>
    </row>
    <row r="3792" spans="1:10" ht="14.4" x14ac:dyDescent="0.3">
      <c r="A3792" s="290" t="str">
        <f t="shared" si="155"/>
        <v>5/2010</v>
      </c>
      <c r="B3792" s="279" t="s">
        <v>3915</v>
      </c>
      <c r="C3792" s="294"/>
      <c r="D3792" s="279">
        <f t="shared" si="147"/>
        <v>15</v>
      </c>
      <c r="E3792" s="279">
        <f t="shared" si="148"/>
        <v>5</v>
      </c>
      <c r="F3792" s="281" t="str">
        <f t="shared" si="156"/>
        <v/>
      </c>
      <c r="G3792" s="282"/>
      <c r="H3792" s="280"/>
      <c r="I3792" s="280"/>
      <c r="J3792" s="280"/>
    </row>
    <row r="3793" spans="1:10" ht="14.4" x14ac:dyDescent="0.3">
      <c r="A3793" s="290" t="str">
        <f t="shared" si="155"/>
        <v>5/2010</v>
      </c>
      <c r="B3793" s="279" t="s">
        <v>3916</v>
      </c>
      <c r="C3793" s="294"/>
      <c r="D3793" s="279">
        <f t="shared" si="147"/>
        <v>16</v>
      </c>
      <c r="E3793" s="279">
        <f t="shared" si="148"/>
        <v>5</v>
      </c>
      <c r="F3793" s="281" t="str">
        <f t="shared" si="156"/>
        <v/>
      </c>
      <c r="G3793" s="282"/>
      <c r="H3793" s="280"/>
      <c r="I3793" s="280"/>
      <c r="J3793" s="280"/>
    </row>
    <row r="3794" spans="1:10" ht="14.4" x14ac:dyDescent="0.3">
      <c r="A3794" s="290" t="str">
        <f t="shared" si="155"/>
        <v>5/2010</v>
      </c>
      <c r="B3794" s="279" t="s">
        <v>3917</v>
      </c>
      <c r="C3794" s="294">
        <v>210</v>
      </c>
      <c r="D3794" s="279">
        <f t="shared" si="147"/>
        <v>17</v>
      </c>
      <c r="E3794" s="279">
        <f t="shared" si="148"/>
        <v>5</v>
      </c>
      <c r="F3794" s="281" t="str">
        <f t="shared" si="156"/>
        <v/>
      </c>
      <c r="G3794" s="282"/>
      <c r="H3794" s="280"/>
      <c r="I3794" s="280"/>
      <c r="J3794" s="280"/>
    </row>
    <row r="3795" spans="1:10" ht="14.4" x14ac:dyDescent="0.3">
      <c r="A3795" s="290" t="str">
        <f t="shared" si="155"/>
        <v>5/2010</v>
      </c>
      <c r="B3795" s="279" t="s">
        <v>3918</v>
      </c>
      <c r="C3795" s="294">
        <v>225</v>
      </c>
      <c r="D3795" s="279">
        <f t="shared" si="147"/>
        <v>18</v>
      </c>
      <c r="E3795" s="279">
        <f t="shared" si="148"/>
        <v>5</v>
      </c>
      <c r="F3795" s="281" t="str">
        <f t="shared" si="156"/>
        <v/>
      </c>
      <c r="G3795" s="282"/>
      <c r="H3795" s="280"/>
      <c r="I3795" s="280"/>
      <c r="J3795" s="280"/>
    </row>
    <row r="3796" spans="1:10" ht="14.4" x14ac:dyDescent="0.3">
      <c r="A3796" s="290" t="str">
        <f t="shared" si="155"/>
        <v>5/2010</v>
      </c>
      <c r="B3796" s="279" t="s">
        <v>3919</v>
      </c>
      <c r="C3796" s="294">
        <v>230</v>
      </c>
      <c r="D3796" s="279">
        <f t="shared" si="147"/>
        <v>19</v>
      </c>
      <c r="E3796" s="279">
        <f t="shared" si="148"/>
        <v>5</v>
      </c>
      <c r="F3796" s="281" t="str">
        <f t="shared" si="156"/>
        <v/>
      </c>
      <c r="G3796" s="282"/>
      <c r="H3796" s="280"/>
      <c r="I3796" s="280"/>
      <c r="J3796" s="280"/>
    </row>
    <row r="3797" spans="1:10" ht="14.4" x14ac:dyDescent="0.3">
      <c r="A3797" s="290" t="str">
        <f t="shared" si="155"/>
        <v>5/2010</v>
      </c>
      <c r="B3797" s="279" t="s">
        <v>3920</v>
      </c>
      <c r="C3797" s="294">
        <v>243</v>
      </c>
      <c r="D3797" s="279">
        <f t="shared" si="147"/>
        <v>20</v>
      </c>
      <c r="E3797" s="279">
        <f t="shared" si="148"/>
        <v>5</v>
      </c>
      <c r="F3797" s="281" t="str">
        <f t="shared" si="156"/>
        <v/>
      </c>
      <c r="G3797" s="282"/>
      <c r="H3797" s="280"/>
      <c r="I3797" s="280"/>
      <c r="J3797" s="280"/>
    </row>
    <row r="3798" spans="1:10" ht="14.4" x14ac:dyDescent="0.3">
      <c r="A3798" s="290" t="str">
        <f t="shared" si="155"/>
        <v>5/2010</v>
      </c>
      <c r="B3798" s="279" t="s">
        <v>3921</v>
      </c>
      <c r="C3798" s="294">
        <v>246</v>
      </c>
      <c r="D3798" s="279">
        <f t="shared" si="147"/>
        <v>21</v>
      </c>
      <c r="E3798" s="279">
        <f t="shared" si="148"/>
        <v>5</v>
      </c>
      <c r="F3798" s="281" t="str">
        <f t="shared" si="156"/>
        <v/>
      </c>
      <c r="G3798" s="282"/>
      <c r="H3798" s="280"/>
      <c r="I3798" s="280"/>
      <c r="J3798" s="280"/>
    </row>
    <row r="3799" spans="1:10" ht="14.4" x14ac:dyDescent="0.3">
      <c r="A3799" s="290" t="str">
        <f t="shared" si="155"/>
        <v>5/2010</v>
      </c>
      <c r="B3799" s="279" t="s">
        <v>3922</v>
      </c>
      <c r="C3799" s="294"/>
      <c r="D3799" s="279">
        <f t="shared" si="147"/>
        <v>22</v>
      </c>
      <c r="E3799" s="279">
        <f t="shared" si="148"/>
        <v>5</v>
      </c>
      <c r="F3799" s="281" t="str">
        <f t="shared" si="156"/>
        <v/>
      </c>
      <c r="G3799" s="282"/>
      <c r="H3799" s="280"/>
      <c r="I3799" s="280"/>
      <c r="J3799" s="280"/>
    </row>
    <row r="3800" spans="1:10" ht="14.4" x14ac:dyDescent="0.3">
      <c r="A3800" s="290" t="str">
        <f t="shared" si="155"/>
        <v>5/2010</v>
      </c>
      <c r="B3800" s="279" t="s">
        <v>3923</v>
      </c>
      <c r="C3800" s="294"/>
      <c r="D3800" s="279">
        <f t="shared" si="147"/>
        <v>23</v>
      </c>
      <c r="E3800" s="279">
        <f t="shared" si="148"/>
        <v>5</v>
      </c>
      <c r="F3800" s="281" t="str">
        <f t="shared" si="156"/>
        <v/>
      </c>
      <c r="G3800" s="282"/>
      <c r="H3800" s="280"/>
      <c r="I3800" s="280"/>
      <c r="J3800" s="280"/>
    </row>
    <row r="3801" spans="1:10" ht="14.4" x14ac:dyDescent="0.3">
      <c r="A3801" s="290" t="str">
        <f t="shared" si="155"/>
        <v>5/2010</v>
      </c>
      <c r="B3801" s="279" t="s">
        <v>3924</v>
      </c>
      <c r="C3801" s="294">
        <v>241</v>
      </c>
      <c r="D3801" s="279">
        <f t="shared" si="147"/>
        <v>24</v>
      </c>
      <c r="E3801" s="279">
        <f t="shared" si="148"/>
        <v>5</v>
      </c>
      <c r="F3801" s="281" t="str">
        <f t="shared" si="156"/>
        <v/>
      </c>
      <c r="G3801" s="282"/>
      <c r="H3801" s="280"/>
      <c r="I3801" s="280"/>
      <c r="J3801" s="280"/>
    </row>
    <row r="3802" spans="1:10" ht="14.4" x14ac:dyDescent="0.3">
      <c r="A3802" s="290" t="str">
        <f t="shared" si="155"/>
        <v>5/2010</v>
      </c>
      <c r="B3802" s="279" t="s">
        <v>3925</v>
      </c>
      <c r="C3802" s="294">
        <v>249</v>
      </c>
      <c r="D3802" s="279">
        <f t="shared" si="147"/>
        <v>25</v>
      </c>
      <c r="E3802" s="279">
        <f t="shared" si="148"/>
        <v>5</v>
      </c>
      <c r="F3802" s="281" t="str">
        <f t="shared" si="156"/>
        <v/>
      </c>
      <c r="G3802" s="282"/>
      <c r="H3802" s="280"/>
      <c r="I3802" s="280"/>
      <c r="J3802" s="280"/>
    </row>
    <row r="3803" spans="1:10" ht="14.4" x14ac:dyDescent="0.3">
      <c r="A3803" s="290" t="str">
        <f t="shared" si="155"/>
        <v>5/2010</v>
      </c>
      <c r="B3803" s="279" t="s">
        <v>3926</v>
      </c>
      <c r="C3803" s="294">
        <v>239</v>
      </c>
      <c r="D3803" s="279">
        <f t="shared" si="147"/>
        <v>26</v>
      </c>
      <c r="E3803" s="279">
        <f t="shared" si="148"/>
        <v>5</v>
      </c>
      <c r="F3803" s="281" t="str">
        <f t="shared" si="156"/>
        <v/>
      </c>
      <c r="G3803" s="282"/>
      <c r="H3803" s="280"/>
      <c r="I3803" s="280"/>
      <c r="J3803" s="280"/>
    </row>
    <row r="3804" spans="1:10" ht="14.4" x14ac:dyDescent="0.3">
      <c r="A3804" s="290" t="str">
        <f t="shared" si="155"/>
        <v>5/2010</v>
      </c>
      <c r="B3804" s="279" t="s">
        <v>3927</v>
      </c>
      <c r="C3804" s="294">
        <v>227</v>
      </c>
      <c r="D3804" s="279">
        <f t="shared" si="147"/>
        <v>27</v>
      </c>
      <c r="E3804" s="279">
        <f t="shared" si="148"/>
        <v>5</v>
      </c>
      <c r="F3804" s="281" t="str">
        <f t="shared" si="156"/>
        <v/>
      </c>
      <c r="G3804" s="282"/>
      <c r="H3804" s="280"/>
      <c r="I3804" s="280"/>
      <c r="J3804" s="280"/>
    </row>
    <row r="3805" spans="1:10" ht="14.4" x14ac:dyDescent="0.3">
      <c r="A3805" s="290" t="str">
        <f t="shared" si="155"/>
        <v>5/2010</v>
      </c>
      <c r="B3805" s="279" t="s">
        <v>3928</v>
      </c>
      <c r="C3805" s="294">
        <v>235</v>
      </c>
      <c r="D3805" s="279">
        <f t="shared" si="147"/>
        <v>28</v>
      </c>
      <c r="E3805" s="279">
        <f t="shared" si="148"/>
        <v>5</v>
      </c>
      <c r="F3805" s="281" t="str">
        <f t="shared" si="156"/>
        <v/>
      </c>
      <c r="G3805" s="282"/>
      <c r="H3805" s="280"/>
      <c r="I3805" s="280"/>
      <c r="J3805" s="280"/>
    </row>
    <row r="3806" spans="1:10" ht="14.4" x14ac:dyDescent="0.3">
      <c r="A3806" s="290" t="str">
        <f t="shared" si="155"/>
        <v>5/2010</v>
      </c>
      <c r="B3806" s="279" t="s">
        <v>3929</v>
      </c>
      <c r="C3806" s="294"/>
      <c r="D3806" s="279">
        <f t="shared" si="147"/>
        <v>29</v>
      </c>
      <c r="E3806" s="279">
        <f t="shared" si="148"/>
        <v>5</v>
      </c>
      <c r="F3806" s="281" t="str">
        <f t="shared" si="156"/>
        <v/>
      </c>
      <c r="G3806" s="282"/>
      <c r="H3806" s="280"/>
      <c r="I3806" s="280"/>
      <c r="J3806" s="280"/>
    </row>
    <row r="3807" spans="1:10" ht="14.4" x14ac:dyDescent="0.3">
      <c r="A3807" s="290" t="str">
        <f t="shared" si="155"/>
        <v>5/2010</v>
      </c>
      <c r="B3807" s="279" t="s">
        <v>3930</v>
      </c>
      <c r="C3807" s="294"/>
      <c r="D3807" s="279">
        <f t="shared" si="147"/>
        <v>30</v>
      </c>
      <c r="E3807" s="279">
        <f t="shared" si="148"/>
        <v>5</v>
      </c>
      <c r="F3807" s="281" t="str">
        <f t="shared" si="156"/>
        <v/>
      </c>
      <c r="G3807" s="282"/>
      <c r="H3807" s="280"/>
      <c r="I3807" s="280"/>
      <c r="J3807" s="280"/>
    </row>
    <row r="3808" spans="1:10" ht="14.4" x14ac:dyDescent="0.3">
      <c r="A3808" s="290" t="str">
        <f t="shared" si="155"/>
        <v>5/2010</v>
      </c>
      <c r="B3808" s="279" t="s">
        <v>3931</v>
      </c>
      <c r="C3808" s="294"/>
      <c r="D3808" s="279">
        <f t="shared" si="147"/>
        <v>31</v>
      </c>
      <c r="E3808" s="279">
        <f t="shared" si="148"/>
        <v>5</v>
      </c>
      <c r="F3808" s="281">
        <f t="shared" si="156"/>
        <v>2.35E-2</v>
      </c>
      <c r="G3808" s="282"/>
      <c r="H3808" s="280"/>
      <c r="I3808" s="280"/>
      <c r="J3808" s="280"/>
    </row>
    <row r="3809" spans="1:10" ht="14.4" x14ac:dyDescent="0.3">
      <c r="A3809" s="290" t="str">
        <f t="shared" si="155"/>
        <v>6/2010</v>
      </c>
      <c r="B3809" s="279" t="s">
        <v>3932</v>
      </c>
      <c r="C3809" s="294">
        <v>235</v>
      </c>
      <c r="D3809" s="279">
        <f t="shared" si="147"/>
        <v>1</v>
      </c>
      <c r="E3809" s="279">
        <f t="shared" si="148"/>
        <v>6</v>
      </c>
      <c r="F3809" s="281" t="str">
        <f t="shared" si="156"/>
        <v/>
      </c>
      <c r="G3809" s="282"/>
      <c r="H3809" s="280"/>
      <c r="I3809" s="280"/>
      <c r="J3809" s="280"/>
    </row>
    <row r="3810" spans="1:10" ht="14.4" x14ac:dyDescent="0.3">
      <c r="A3810" s="290" t="str">
        <f t="shared" si="155"/>
        <v>6/2010</v>
      </c>
      <c r="B3810" s="279" t="s">
        <v>3933</v>
      </c>
      <c r="C3810" s="294">
        <v>230</v>
      </c>
      <c r="D3810" s="279">
        <f t="shared" si="147"/>
        <v>2</v>
      </c>
      <c r="E3810" s="279">
        <f t="shared" si="148"/>
        <v>6</v>
      </c>
      <c r="F3810" s="281" t="str">
        <f t="shared" si="156"/>
        <v/>
      </c>
      <c r="G3810" s="282"/>
      <c r="H3810" s="280"/>
      <c r="I3810" s="280"/>
      <c r="J3810" s="280"/>
    </row>
    <row r="3811" spans="1:10" ht="14.4" x14ac:dyDescent="0.3">
      <c r="A3811" s="290" t="str">
        <f t="shared" si="155"/>
        <v>6/2010</v>
      </c>
      <c r="B3811" s="279" t="s">
        <v>3934</v>
      </c>
      <c r="C3811" s="294">
        <v>223</v>
      </c>
      <c r="D3811" s="279">
        <f t="shared" si="147"/>
        <v>3</v>
      </c>
      <c r="E3811" s="279">
        <f t="shared" si="148"/>
        <v>6</v>
      </c>
      <c r="F3811" s="281" t="str">
        <f t="shared" si="156"/>
        <v/>
      </c>
      <c r="G3811" s="282"/>
      <c r="H3811" s="280"/>
      <c r="I3811" s="280"/>
      <c r="J3811" s="280"/>
    </row>
    <row r="3812" spans="1:10" ht="14.4" x14ac:dyDescent="0.3">
      <c r="A3812" s="290" t="str">
        <f t="shared" si="155"/>
        <v>6/2010</v>
      </c>
      <c r="B3812" s="279" t="s">
        <v>3935</v>
      </c>
      <c r="C3812" s="294">
        <v>245</v>
      </c>
      <c r="D3812" s="279">
        <f t="shared" si="147"/>
        <v>4</v>
      </c>
      <c r="E3812" s="279">
        <f t="shared" si="148"/>
        <v>6</v>
      </c>
      <c r="F3812" s="281" t="str">
        <f t="shared" si="156"/>
        <v/>
      </c>
      <c r="G3812" s="282"/>
      <c r="H3812" s="280"/>
      <c r="I3812" s="280"/>
      <c r="J3812" s="280"/>
    </row>
    <row r="3813" spans="1:10" ht="14.4" x14ac:dyDescent="0.3">
      <c r="A3813" s="290" t="str">
        <f t="shared" si="155"/>
        <v>6/2010</v>
      </c>
      <c r="B3813" s="279" t="s">
        <v>3936</v>
      </c>
      <c r="C3813" s="294"/>
      <c r="D3813" s="279">
        <f t="shared" si="147"/>
        <v>5</v>
      </c>
      <c r="E3813" s="279">
        <f t="shared" si="148"/>
        <v>6</v>
      </c>
      <c r="F3813" s="281" t="str">
        <f t="shared" si="156"/>
        <v/>
      </c>
      <c r="G3813" s="282"/>
      <c r="H3813" s="280"/>
      <c r="I3813" s="280"/>
      <c r="J3813" s="280"/>
    </row>
    <row r="3814" spans="1:10" ht="14.4" x14ac:dyDescent="0.3">
      <c r="A3814" s="290" t="str">
        <f t="shared" si="155"/>
        <v>6/2010</v>
      </c>
      <c r="B3814" s="279" t="s">
        <v>3937</v>
      </c>
      <c r="C3814" s="294"/>
      <c r="D3814" s="279">
        <f t="shared" si="147"/>
        <v>6</v>
      </c>
      <c r="E3814" s="279">
        <f t="shared" si="148"/>
        <v>6</v>
      </c>
      <c r="F3814" s="281" t="str">
        <f t="shared" si="156"/>
        <v/>
      </c>
      <c r="G3814" s="282"/>
      <c r="H3814" s="280"/>
      <c r="I3814" s="280"/>
      <c r="J3814" s="280"/>
    </row>
    <row r="3815" spans="1:10" ht="14.4" x14ac:dyDescent="0.3">
      <c r="A3815" s="290" t="str">
        <f t="shared" si="155"/>
        <v>6/2010</v>
      </c>
      <c r="B3815" s="279" t="s">
        <v>3938</v>
      </c>
      <c r="C3815" s="294">
        <v>244</v>
      </c>
      <c r="D3815" s="279">
        <f t="shared" si="147"/>
        <v>7</v>
      </c>
      <c r="E3815" s="279">
        <f t="shared" si="148"/>
        <v>6</v>
      </c>
      <c r="F3815" s="281" t="str">
        <f t="shared" si="156"/>
        <v/>
      </c>
      <c r="G3815" s="282"/>
      <c r="H3815" s="280"/>
      <c r="I3815" s="280"/>
      <c r="J3815" s="280"/>
    </row>
    <row r="3816" spans="1:10" ht="14.4" x14ac:dyDescent="0.3">
      <c r="A3816" s="290" t="str">
        <f t="shared" si="155"/>
        <v>6/2010</v>
      </c>
      <c r="B3816" s="279" t="s">
        <v>3939</v>
      </c>
      <c r="C3816" s="294">
        <v>251</v>
      </c>
      <c r="D3816" s="279">
        <f t="shared" si="147"/>
        <v>8</v>
      </c>
      <c r="E3816" s="279">
        <f t="shared" si="148"/>
        <v>6</v>
      </c>
      <c r="F3816" s="281" t="str">
        <f t="shared" si="156"/>
        <v/>
      </c>
      <c r="G3816" s="282"/>
      <c r="H3816" s="280"/>
      <c r="I3816" s="280"/>
      <c r="J3816" s="280"/>
    </row>
    <row r="3817" spans="1:10" ht="14.4" x14ac:dyDescent="0.3">
      <c r="A3817" s="290" t="str">
        <f t="shared" si="155"/>
        <v>6/2010</v>
      </c>
      <c r="B3817" s="279" t="s">
        <v>3940</v>
      </c>
      <c r="C3817" s="294">
        <v>247</v>
      </c>
      <c r="D3817" s="279">
        <f t="shared" si="147"/>
        <v>9</v>
      </c>
      <c r="E3817" s="279">
        <f t="shared" si="148"/>
        <v>6</v>
      </c>
      <c r="F3817" s="281" t="str">
        <f t="shared" si="156"/>
        <v/>
      </c>
      <c r="G3817" s="282"/>
      <c r="H3817" s="280"/>
      <c r="I3817" s="280"/>
      <c r="J3817" s="280"/>
    </row>
    <row r="3818" spans="1:10" ht="14.4" x14ac:dyDescent="0.3">
      <c r="A3818" s="290" t="str">
        <f t="shared" si="155"/>
        <v>6/2010</v>
      </c>
      <c r="B3818" s="279" t="s">
        <v>3941</v>
      </c>
      <c r="C3818" s="294">
        <v>234</v>
      </c>
      <c r="D3818" s="279">
        <f t="shared" si="147"/>
        <v>10</v>
      </c>
      <c r="E3818" s="279">
        <f t="shared" si="148"/>
        <v>6</v>
      </c>
      <c r="F3818" s="281" t="str">
        <f t="shared" si="156"/>
        <v/>
      </c>
      <c r="G3818" s="282"/>
      <c r="H3818" s="280"/>
      <c r="I3818" s="280"/>
      <c r="J3818" s="280"/>
    </row>
    <row r="3819" spans="1:10" ht="14.4" x14ac:dyDescent="0.3">
      <c r="A3819" s="290" t="str">
        <f t="shared" si="155"/>
        <v>6/2010</v>
      </c>
      <c r="B3819" s="279" t="s">
        <v>3942</v>
      </c>
      <c r="C3819" s="294">
        <v>242</v>
      </c>
      <c r="D3819" s="279">
        <f t="shared" si="147"/>
        <v>11</v>
      </c>
      <c r="E3819" s="279">
        <f t="shared" si="148"/>
        <v>6</v>
      </c>
      <c r="F3819" s="281" t="str">
        <f t="shared" si="156"/>
        <v/>
      </c>
      <c r="G3819" s="282"/>
      <c r="H3819" s="280"/>
      <c r="I3819" s="280"/>
      <c r="J3819" s="280"/>
    </row>
    <row r="3820" spans="1:10" ht="14.4" x14ac:dyDescent="0.3">
      <c r="A3820" s="290" t="str">
        <f t="shared" si="155"/>
        <v>6/2010</v>
      </c>
      <c r="B3820" s="279" t="s">
        <v>3943</v>
      </c>
      <c r="C3820" s="294"/>
      <c r="D3820" s="279">
        <f t="shared" si="147"/>
        <v>12</v>
      </c>
      <c r="E3820" s="279">
        <f t="shared" si="148"/>
        <v>6</v>
      </c>
      <c r="F3820" s="281" t="str">
        <f t="shared" si="156"/>
        <v/>
      </c>
      <c r="G3820" s="282"/>
      <c r="H3820" s="280"/>
      <c r="I3820" s="280"/>
      <c r="J3820" s="280"/>
    </row>
    <row r="3821" spans="1:10" ht="14.4" x14ac:dyDescent="0.3">
      <c r="A3821" s="290" t="str">
        <f t="shared" si="155"/>
        <v>6/2010</v>
      </c>
      <c r="B3821" s="279" t="s">
        <v>3944</v>
      </c>
      <c r="C3821" s="294"/>
      <c r="D3821" s="279">
        <f t="shared" si="147"/>
        <v>13</v>
      </c>
      <c r="E3821" s="279">
        <f t="shared" si="148"/>
        <v>6</v>
      </c>
      <c r="F3821" s="281" t="str">
        <f t="shared" si="156"/>
        <v/>
      </c>
      <c r="G3821" s="282"/>
      <c r="H3821" s="280"/>
      <c r="I3821" s="280"/>
      <c r="J3821" s="280"/>
    </row>
    <row r="3822" spans="1:10" ht="14.4" x14ac:dyDescent="0.3">
      <c r="A3822" s="290" t="str">
        <f t="shared" si="155"/>
        <v>6/2010</v>
      </c>
      <c r="B3822" s="279" t="s">
        <v>3945</v>
      </c>
      <c r="C3822" s="294">
        <v>234</v>
      </c>
      <c r="D3822" s="279">
        <f t="shared" si="147"/>
        <v>14</v>
      </c>
      <c r="E3822" s="279">
        <f t="shared" si="148"/>
        <v>6</v>
      </c>
      <c r="F3822" s="281" t="str">
        <f t="shared" si="156"/>
        <v/>
      </c>
      <c r="G3822" s="282"/>
      <c r="H3822" s="280"/>
      <c r="I3822" s="280"/>
      <c r="J3822" s="280"/>
    </row>
    <row r="3823" spans="1:10" ht="14.4" x14ac:dyDescent="0.3">
      <c r="A3823" s="290" t="str">
        <f t="shared" si="155"/>
        <v>6/2010</v>
      </c>
      <c r="B3823" s="279" t="s">
        <v>3946</v>
      </c>
      <c r="C3823" s="294">
        <v>223</v>
      </c>
      <c r="D3823" s="279">
        <f t="shared" si="147"/>
        <v>15</v>
      </c>
      <c r="E3823" s="279">
        <f t="shared" si="148"/>
        <v>6</v>
      </c>
      <c r="F3823" s="281" t="str">
        <f t="shared" si="156"/>
        <v/>
      </c>
      <c r="G3823" s="282"/>
      <c r="H3823" s="280"/>
      <c r="I3823" s="280"/>
      <c r="J3823" s="280"/>
    </row>
    <row r="3824" spans="1:10" ht="14.4" x14ac:dyDescent="0.3">
      <c r="A3824" s="290" t="str">
        <f t="shared" si="155"/>
        <v>6/2010</v>
      </c>
      <c r="B3824" s="279" t="s">
        <v>3947</v>
      </c>
      <c r="C3824" s="294">
        <v>224</v>
      </c>
      <c r="D3824" s="279">
        <f t="shared" si="147"/>
        <v>16</v>
      </c>
      <c r="E3824" s="279">
        <f t="shared" si="148"/>
        <v>6</v>
      </c>
      <c r="F3824" s="281" t="str">
        <f t="shared" si="156"/>
        <v/>
      </c>
      <c r="G3824" s="282"/>
      <c r="H3824" s="280"/>
      <c r="I3824" s="280"/>
      <c r="J3824" s="280"/>
    </row>
    <row r="3825" spans="1:10" ht="14.4" x14ac:dyDescent="0.3">
      <c r="A3825" s="290" t="str">
        <f t="shared" si="155"/>
        <v>6/2010</v>
      </c>
      <c r="B3825" s="279" t="s">
        <v>3948</v>
      </c>
      <c r="C3825" s="294">
        <v>229</v>
      </c>
      <c r="D3825" s="279">
        <f t="shared" si="147"/>
        <v>17</v>
      </c>
      <c r="E3825" s="279">
        <f t="shared" si="148"/>
        <v>6</v>
      </c>
      <c r="F3825" s="281" t="str">
        <f t="shared" si="156"/>
        <v/>
      </c>
      <c r="G3825" s="282"/>
      <c r="H3825" s="280"/>
      <c r="I3825" s="280"/>
      <c r="J3825" s="280"/>
    </row>
    <row r="3826" spans="1:10" ht="14.4" x14ac:dyDescent="0.3">
      <c r="A3826" s="290" t="str">
        <f t="shared" si="155"/>
        <v>6/2010</v>
      </c>
      <c r="B3826" s="279" t="s">
        <v>3949</v>
      </c>
      <c r="C3826" s="294">
        <v>223</v>
      </c>
      <c r="D3826" s="279">
        <f t="shared" si="147"/>
        <v>18</v>
      </c>
      <c r="E3826" s="279">
        <f t="shared" si="148"/>
        <v>6</v>
      </c>
      <c r="F3826" s="281" t="str">
        <f t="shared" si="156"/>
        <v/>
      </c>
      <c r="G3826" s="282"/>
      <c r="H3826" s="280"/>
      <c r="I3826" s="280"/>
      <c r="J3826" s="280"/>
    </row>
    <row r="3827" spans="1:10" ht="14.4" x14ac:dyDescent="0.3">
      <c r="A3827" s="290" t="str">
        <f t="shared" si="155"/>
        <v>6/2010</v>
      </c>
      <c r="B3827" s="279" t="s">
        <v>3950</v>
      </c>
      <c r="C3827" s="294"/>
      <c r="D3827" s="279">
        <f t="shared" si="147"/>
        <v>19</v>
      </c>
      <c r="E3827" s="279">
        <f t="shared" si="148"/>
        <v>6</v>
      </c>
      <c r="F3827" s="281" t="str">
        <f t="shared" si="156"/>
        <v/>
      </c>
      <c r="G3827" s="282"/>
      <c r="H3827" s="280"/>
      <c r="I3827" s="280"/>
      <c r="J3827" s="280"/>
    </row>
    <row r="3828" spans="1:10" ht="14.4" x14ac:dyDescent="0.3">
      <c r="A3828" s="290" t="str">
        <f t="shared" si="155"/>
        <v>6/2010</v>
      </c>
      <c r="B3828" s="279" t="s">
        <v>3951</v>
      </c>
      <c r="C3828" s="294"/>
      <c r="D3828" s="279">
        <f t="shared" si="147"/>
        <v>20</v>
      </c>
      <c r="E3828" s="279">
        <f t="shared" si="148"/>
        <v>6</v>
      </c>
      <c r="F3828" s="281" t="str">
        <f t="shared" si="156"/>
        <v/>
      </c>
      <c r="G3828" s="282"/>
      <c r="H3828" s="280"/>
      <c r="I3828" s="280"/>
      <c r="J3828" s="280"/>
    </row>
    <row r="3829" spans="1:10" ht="14.4" x14ac:dyDescent="0.3">
      <c r="A3829" s="290" t="str">
        <f t="shared" si="155"/>
        <v>6/2010</v>
      </c>
      <c r="B3829" s="279" t="s">
        <v>3952</v>
      </c>
      <c r="C3829" s="294">
        <v>222</v>
      </c>
      <c r="D3829" s="279">
        <f t="shared" si="147"/>
        <v>21</v>
      </c>
      <c r="E3829" s="279">
        <f t="shared" si="148"/>
        <v>6</v>
      </c>
      <c r="F3829" s="281" t="str">
        <f t="shared" si="156"/>
        <v/>
      </c>
      <c r="G3829" s="282"/>
      <c r="H3829" s="280"/>
      <c r="I3829" s="280"/>
      <c r="J3829" s="280"/>
    </row>
    <row r="3830" spans="1:10" ht="14.4" x14ac:dyDescent="0.3">
      <c r="A3830" s="290" t="str">
        <f t="shared" si="155"/>
        <v>6/2010</v>
      </c>
      <c r="B3830" s="279" t="s">
        <v>3953</v>
      </c>
      <c r="C3830" s="294">
        <v>233</v>
      </c>
      <c r="D3830" s="279">
        <f t="shared" ref="D3830:D4084" si="157">DAY(B3830)</f>
        <v>22</v>
      </c>
      <c r="E3830" s="279">
        <f t="shared" ref="E3830:E4084" si="158">MONTH(B3830)</f>
        <v>6</v>
      </c>
      <c r="F3830" s="281" t="str">
        <f t="shared" si="156"/>
        <v/>
      </c>
      <c r="G3830" s="282"/>
      <c r="H3830" s="280"/>
      <c r="I3830" s="280"/>
      <c r="J3830" s="280"/>
    </row>
    <row r="3831" spans="1:10" ht="14.4" x14ac:dyDescent="0.3">
      <c r="A3831" s="290" t="str">
        <f t="shared" si="155"/>
        <v>6/2010</v>
      </c>
      <c r="B3831" s="279" t="s">
        <v>3954</v>
      </c>
      <c r="C3831" s="294">
        <v>238</v>
      </c>
      <c r="D3831" s="279">
        <f t="shared" si="157"/>
        <v>23</v>
      </c>
      <c r="E3831" s="279">
        <f t="shared" si="158"/>
        <v>6</v>
      </c>
      <c r="F3831" s="281" t="str">
        <f t="shared" si="156"/>
        <v/>
      </c>
      <c r="G3831" s="282"/>
      <c r="H3831" s="280"/>
      <c r="I3831" s="280"/>
      <c r="J3831" s="280"/>
    </row>
    <row r="3832" spans="1:10" ht="14.4" x14ac:dyDescent="0.3">
      <c r="A3832" s="290" t="str">
        <f t="shared" si="155"/>
        <v>6/2010</v>
      </c>
      <c r="B3832" s="279" t="s">
        <v>3955</v>
      </c>
      <c r="C3832" s="294">
        <v>236</v>
      </c>
      <c r="D3832" s="279">
        <f t="shared" si="157"/>
        <v>24</v>
      </c>
      <c r="E3832" s="279">
        <f t="shared" si="158"/>
        <v>6</v>
      </c>
      <c r="F3832" s="281" t="str">
        <f t="shared" si="156"/>
        <v/>
      </c>
      <c r="G3832" s="282"/>
      <c r="H3832" s="280"/>
      <c r="I3832" s="280"/>
      <c r="J3832" s="280"/>
    </row>
    <row r="3833" spans="1:10" ht="14.4" x14ac:dyDescent="0.3">
      <c r="A3833" s="290" t="str">
        <f t="shared" si="155"/>
        <v>6/2010</v>
      </c>
      <c r="B3833" s="279" t="s">
        <v>3956</v>
      </c>
      <c r="C3833" s="294">
        <v>237</v>
      </c>
      <c r="D3833" s="279">
        <f t="shared" si="157"/>
        <v>25</v>
      </c>
      <c r="E3833" s="279">
        <f t="shared" si="158"/>
        <v>6</v>
      </c>
      <c r="F3833" s="281" t="str">
        <f t="shared" si="156"/>
        <v/>
      </c>
      <c r="G3833" s="282"/>
      <c r="H3833" s="280"/>
      <c r="I3833" s="280"/>
      <c r="J3833" s="280"/>
    </row>
    <row r="3834" spans="1:10" ht="14.4" x14ac:dyDescent="0.3">
      <c r="A3834" s="290" t="str">
        <f t="shared" si="155"/>
        <v>6/2010</v>
      </c>
      <c r="B3834" s="279" t="s">
        <v>3957</v>
      </c>
      <c r="C3834" s="294"/>
      <c r="D3834" s="279">
        <f t="shared" si="157"/>
        <v>26</v>
      </c>
      <c r="E3834" s="279">
        <f t="shared" si="158"/>
        <v>6</v>
      </c>
      <c r="F3834" s="281" t="str">
        <f t="shared" si="156"/>
        <v/>
      </c>
      <c r="G3834" s="282"/>
      <c r="H3834" s="280"/>
      <c r="I3834" s="280"/>
      <c r="J3834" s="280"/>
    </row>
    <row r="3835" spans="1:10" ht="14.4" x14ac:dyDescent="0.3">
      <c r="A3835" s="290" t="str">
        <f t="shared" si="155"/>
        <v>6/2010</v>
      </c>
      <c r="B3835" s="279" t="s">
        <v>3958</v>
      </c>
      <c r="C3835" s="294"/>
      <c r="D3835" s="279">
        <f t="shared" si="157"/>
        <v>27</v>
      </c>
      <c r="E3835" s="279">
        <f t="shared" si="158"/>
        <v>6</v>
      </c>
      <c r="F3835" s="281" t="str">
        <f t="shared" si="156"/>
        <v/>
      </c>
      <c r="G3835" s="282"/>
      <c r="H3835" s="280"/>
      <c r="I3835" s="280"/>
      <c r="J3835" s="280"/>
    </row>
    <row r="3836" spans="1:10" ht="14.4" x14ac:dyDescent="0.3">
      <c r="A3836" s="290" t="str">
        <f t="shared" si="155"/>
        <v>6/2010</v>
      </c>
      <c r="B3836" s="279" t="s">
        <v>3959</v>
      </c>
      <c r="C3836" s="294">
        <v>238</v>
      </c>
      <c r="D3836" s="279">
        <f t="shared" si="157"/>
        <v>28</v>
      </c>
      <c r="E3836" s="279">
        <f t="shared" si="158"/>
        <v>6</v>
      </c>
      <c r="F3836" s="281" t="str">
        <f t="shared" si="156"/>
        <v/>
      </c>
      <c r="G3836" s="282"/>
      <c r="H3836" s="280"/>
      <c r="I3836" s="280"/>
      <c r="J3836" s="280"/>
    </row>
    <row r="3837" spans="1:10" ht="14.4" x14ac:dyDescent="0.3">
      <c r="A3837" s="290" t="str">
        <f t="shared" si="155"/>
        <v>6/2010</v>
      </c>
      <c r="B3837" s="279" t="s">
        <v>3960</v>
      </c>
      <c r="C3837" s="294">
        <v>249</v>
      </c>
      <c r="D3837" s="279">
        <f t="shared" si="157"/>
        <v>29</v>
      </c>
      <c r="E3837" s="279">
        <f t="shared" si="158"/>
        <v>6</v>
      </c>
      <c r="F3837" s="281" t="str">
        <f t="shared" si="156"/>
        <v/>
      </c>
      <c r="G3837" s="282"/>
      <c r="H3837" s="280"/>
      <c r="I3837" s="280"/>
      <c r="J3837" s="280"/>
    </row>
    <row r="3838" spans="1:10" ht="14.4" x14ac:dyDescent="0.3">
      <c r="A3838" s="290" t="str">
        <f t="shared" si="155"/>
        <v>6/2010</v>
      </c>
      <c r="B3838" s="279" t="s">
        <v>3961</v>
      </c>
      <c r="C3838" s="294">
        <v>248</v>
      </c>
      <c r="D3838" s="279">
        <f t="shared" si="157"/>
        <v>30</v>
      </c>
      <c r="E3838" s="279">
        <f t="shared" si="158"/>
        <v>6</v>
      </c>
      <c r="F3838" s="281">
        <f t="shared" si="156"/>
        <v>2.4799999999999999E-2</v>
      </c>
      <c r="G3838" s="282"/>
      <c r="H3838" s="280"/>
      <c r="I3838" s="280"/>
      <c r="J3838" s="280"/>
    </row>
    <row r="3839" spans="1:10" ht="14.4" x14ac:dyDescent="0.3">
      <c r="A3839" s="290" t="str">
        <f t="shared" si="155"/>
        <v>7/2010</v>
      </c>
      <c r="B3839" s="279" t="s">
        <v>3962</v>
      </c>
      <c r="C3839" s="294">
        <v>250</v>
      </c>
      <c r="D3839" s="279">
        <f t="shared" si="157"/>
        <v>1</v>
      </c>
      <c r="E3839" s="279">
        <f t="shared" si="158"/>
        <v>7</v>
      </c>
      <c r="F3839" s="281" t="str">
        <f t="shared" si="156"/>
        <v/>
      </c>
      <c r="G3839" s="282"/>
      <c r="H3839" s="280"/>
      <c r="I3839" s="280"/>
      <c r="J3839" s="280"/>
    </row>
    <row r="3840" spans="1:10" ht="14.4" x14ac:dyDescent="0.3">
      <c r="A3840" s="290" t="str">
        <f t="shared" si="155"/>
        <v>7/2010</v>
      </c>
      <c r="B3840" s="279" t="s">
        <v>3963</v>
      </c>
      <c r="C3840" s="294">
        <v>247</v>
      </c>
      <c r="D3840" s="279">
        <f t="shared" si="157"/>
        <v>2</v>
      </c>
      <c r="E3840" s="279">
        <f t="shared" si="158"/>
        <v>7</v>
      </c>
      <c r="F3840" s="281" t="str">
        <f t="shared" si="156"/>
        <v/>
      </c>
      <c r="G3840" s="282"/>
      <c r="H3840" s="280"/>
      <c r="I3840" s="280"/>
      <c r="J3840" s="280"/>
    </row>
    <row r="3841" spans="1:10" ht="14.4" x14ac:dyDescent="0.3">
      <c r="A3841" s="290" t="str">
        <f t="shared" si="155"/>
        <v>7/2010</v>
      </c>
      <c r="B3841" s="279" t="s">
        <v>3964</v>
      </c>
      <c r="C3841" s="294"/>
      <c r="D3841" s="279">
        <f t="shared" si="157"/>
        <v>3</v>
      </c>
      <c r="E3841" s="279">
        <f t="shared" si="158"/>
        <v>7</v>
      </c>
      <c r="F3841" s="281" t="str">
        <f t="shared" si="156"/>
        <v/>
      </c>
      <c r="G3841" s="282"/>
      <c r="H3841" s="280"/>
      <c r="I3841" s="280"/>
      <c r="J3841" s="280"/>
    </row>
    <row r="3842" spans="1:10" ht="14.4" x14ac:dyDescent="0.3">
      <c r="A3842" s="290" t="str">
        <f t="shared" si="155"/>
        <v>7/2010</v>
      </c>
      <c r="B3842" s="279" t="s">
        <v>3965</v>
      </c>
      <c r="C3842" s="294"/>
      <c r="D3842" s="279">
        <f t="shared" si="157"/>
        <v>4</v>
      </c>
      <c r="E3842" s="279">
        <f t="shared" si="158"/>
        <v>7</v>
      </c>
      <c r="F3842" s="281" t="str">
        <f t="shared" si="156"/>
        <v/>
      </c>
      <c r="G3842" s="282"/>
      <c r="H3842" s="280"/>
      <c r="I3842" s="280"/>
      <c r="J3842" s="280"/>
    </row>
    <row r="3843" spans="1:10" ht="14.4" x14ac:dyDescent="0.3">
      <c r="A3843" s="290" t="str">
        <f t="shared" si="155"/>
        <v>7/2010</v>
      </c>
      <c r="B3843" s="279" t="s">
        <v>3966</v>
      </c>
      <c r="C3843" s="294"/>
      <c r="D3843" s="279">
        <f t="shared" si="157"/>
        <v>5</v>
      </c>
      <c r="E3843" s="279">
        <f t="shared" si="158"/>
        <v>7</v>
      </c>
      <c r="F3843" s="281" t="str">
        <f t="shared" si="156"/>
        <v/>
      </c>
      <c r="G3843" s="282"/>
      <c r="H3843" s="280"/>
      <c r="I3843" s="280"/>
      <c r="J3843" s="280"/>
    </row>
    <row r="3844" spans="1:10" ht="14.4" x14ac:dyDescent="0.3">
      <c r="A3844" s="290" t="str">
        <f t="shared" si="155"/>
        <v>7/2010</v>
      </c>
      <c r="B3844" s="279" t="s">
        <v>3967</v>
      </c>
      <c r="C3844" s="294">
        <v>244</v>
      </c>
      <c r="D3844" s="279">
        <f t="shared" si="157"/>
        <v>6</v>
      </c>
      <c r="E3844" s="279">
        <f t="shared" si="158"/>
        <v>7</v>
      </c>
      <c r="F3844" s="281" t="str">
        <f t="shared" si="156"/>
        <v/>
      </c>
      <c r="G3844" s="282"/>
      <c r="H3844" s="280"/>
      <c r="I3844" s="280"/>
      <c r="J3844" s="280"/>
    </row>
    <row r="3845" spans="1:10" ht="14.4" x14ac:dyDescent="0.3">
      <c r="A3845" s="290" t="str">
        <f t="shared" si="155"/>
        <v>7/2010</v>
      </c>
      <c r="B3845" s="279" t="s">
        <v>3968</v>
      </c>
      <c r="C3845" s="294">
        <v>236</v>
      </c>
      <c r="D3845" s="279">
        <f t="shared" si="157"/>
        <v>7</v>
      </c>
      <c r="E3845" s="279">
        <f t="shared" si="158"/>
        <v>7</v>
      </c>
      <c r="F3845" s="281" t="str">
        <f t="shared" si="156"/>
        <v/>
      </c>
      <c r="G3845" s="282"/>
      <c r="H3845" s="280"/>
      <c r="I3845" s="280"/>
      <c r="J3845" s="280"/>
    </row>
    <row r="3846" spans="1:10" ht="14.4" x14ac:dyDescent="0.3">
      <c r="A3846" s="290" t="str">
        <f t="shared" ref="A3846:A3909" si="159">CONCATENATE(MONTH(B3846),"/",YEAR(B3846))</f>
        <v>7/2010</v>
      </c>
      <c r="B3846" s="279" t="s">
        <v>3969</v>
      </c>
      <c r="C3846" s="294">
        <v>233</v>
      </c>
      <c r="D3846" s="279">
        <f t="shared" si="157"/>
        <v>8</v>
      </c>
      <c r="E3846" s="279">
        <f t="shared" si="158"/>
        <v>7</v>
      </c>
      <c r="F3846" s="281" t="str">
        <f t="shared" si="156"/>
        <v/>
      </c>
      <c r="G3846" s="282"/>
      <c r="H3846" s="280"/>
      <c r="I3846" s="280"/>
      <c r="J3846" s="280"/>
    </row>
    <row r="3847" spans="1:10" ht="14.4" x14ac:dyDescent="0.3">
      <c r="A3847" s="290" t="str">
        <f t="shared" si="159"/>
        <v>7/2010</v>
      </c>
      <c r="B3847" s="279" t="s">
        <v>3970</v>
      </c>
      <c r="C3847" s="294">
        <v>229</v>
      </c>
      <c r="D3847" s="279">
        <f t="shared" si="157"/>
        <v>9</v>
      </c>
      <c r="E3847" s="279">
        <f t="shared" si="158"/>
        <v>7</v>
      </c>
      <c r="F3847" s="281" t="str">
        <f t="shared" si="156"/>
        <v/>
      </c>
      <c r="G3847" s="282"/>
      <c r="H3847" s="280"/>
      <c r="I3847" s="280"/>
      <c r="J3847" s="280"/>
    </row>
    <row r="3848" spans="1:10" ht="14.4" x14ac:dyDescent="0.3">
      <c r="A3848" s="290" t="str">
        <f t="shared" si="159"/>
        <v>7/2010</v>
      </c>
      <c r="B3848" s="279" t="s">
        <v>3971</v>
      </c>
      <c r="C3848" s="294"/>
      <c r="D3848" s="279">
        <f t="shared" si="157"/>
        <v>10</v>
      </c>
      <c r="E3848" s="279">
        <f t="shared" si="158"/>
        <v>7</v>
      </c>
      <c r="F3848" s="281" t="str">
        <f t="shared" si="156"/>
        <v/>
      </c>
      <c r="G3848" s="282"/>
      <c r="H3848" s="280"/>
      <c r="I3848" s="280"/>
      <c r="J3848" s="280"/>
    </row>
    <row r="3849" spans="1:10" ht="14.4" x14ac:dyDescent="0.3">
      <c r="A3849" s="290" t="str">
        <f t="shared" si="159"/>
        <v>7/2010</v>
      </c>
      <c r="B3849" s="279" t="s">
        <v>3972</v>
      </c>
      <c r="C3849" s="294"/>
      <c r="D3849" s="279">
        <f t="shared" si="157"/>
        <v>11</v>
      </c>
      <c r="E3849" s="279">
        <f t="shared" si="158"/>
        <v>7</v>
      </c>
      <c r="F3849" s="281" t="str">
        <f t="shared" si="156"/>
        <v/>
      </c>
      <c r="G3849" s="282"/>
      <c r="H3849" s="280"/>
      <c r="I3849" s="280"/>
      <c r="J3849" s="280"/>
    </row>
    <row r="3850" spans="1:10" ht="14.4" x14ac:dyDescent="0.3">
      <c r="A3850" s="290" t="str">
        <f t="shared" si="159"/>
        <v>7/2010</v>
      </c>
      <c r="B3850" s="279" t="s">
        <v>3973</v>
      </c>
      <c r="C3850" s="294">
        <v>223</v>
      </c>
      <c r="D3850" s="279">
        <f t="shared" si="157"/>
        <v>12</v>
      </c>
      <c r="E3850" s="279">
        <f t="shared" si="158"/>
        <v>7</v>
      </c>
      <c r="F3850" s="281" t="str">
        <f t="shared" si="156"/>
        <v/>
      </c>
      <c r="G3850" s="282"/>
      <c r="H3850" s="280"/>
      <c r="I3850" s="280"/>
      <c r="J3850" s="280"/>
    </row>
    <row r="3851" spans="1:10" ht="14.4" x14ac:dyDescent="0.3">
      <c r="A3851" s="290" t="str">
        <f t="shared" si="159"/>
        <v>7/2010</v>
      </c>
      <c r="B3851" s="279" t="s">
        <v>3974</v>
      </c>
      <c r="C3851" s="294">
        <v>212</v>
      </c>
      <c r="D3851" s="279">
        <f t="shared" si="157"/>
        <v>13</v>
      </c>
      <c r="E3851" s="279">
        <f t="shared" si="158"/>
        <v>7</v>
      </c>
      <c r="F3851" s="281" t="str">
        <f t="shared" si="156"/>
        <v/>
      </c>
      <c r="G3851" s="282"/>
      <c r="H3851" s="280"/>
      <c r="I3851" s="280"/>
      <c r="J3851" s="280"/>
    </row>
    <row r="3852" spans="1:10" ht="14.4" x14ac:dyDescent="0.3">
      <c r="A3852" s="290" t="str">
        <f t="shared" si="159"/>
        <v>7/2010</v>
      </c>
      <c r="B3852" s="279" t="s">
        <v>3975</v>
      </c>
      <c r="C3852" s="294">
        <v>221</v>
      </c>
      <c r="D3852" s="279">
        <f t="shared" si="157"/>
        <v>14</v>
      </c>
      <c r="E3852" s="279">
        <f t="shared" si="158"/>
        <v>7</v>
      </c>
      <c r="F3852" s="281" t="str">
        <f t="shared" si="156"/>
        <v/>
      </c>
      <c r="G3852" s="282"/>
      <c r="H3852" s="280"/>
      <c r="I3852" s="280"/>
      <c r="J3852" s="280"/>
    </row>
    <row r="3853" spans="1:10" ht="14.4" x14ac:dyDescent="0.3">
      <c r="A3853" s="290" t="str">
        <f t="shared" si="159"/>
        <v>7/2010</v>
      </c>
      <c r="B3853" s="279" t="s">
        <v>3976</v>
      </c>
      <c r="C3853" s="294">
        <v>227</v>
      </c>
      <c r="D3853" s="279">
        <f t="shared" si="157"/>
        <v>15</v>
      </c>
      <c r="E3853" s="279">
        <f t="shared" si="158"/>
        <v>7</v>
      </c>
      <c r="F3853" s="281" t="str">
        <f t="shared" ref="F3853:F3916" si="160">IF(D3853=(D3854-1),"",IF(AND(C3853="",C3852="",C3851=""),C3850/10000,(IF(AND(C3853="",C3852=""),C3851/10000,IF(C3853="",C3852/10000,C3853/10000)))))</f>
        <v/>
      </c>
      <c r="G3853" s="282"/>
      <c r="H3853" s="280"/>
      <c r="I3853" s="280"/>
      <c r="J3853" s="280"/>
    </row>
    <row r="3854" spans="1:10" ht="14.4" x14ac:dyDescent="0.3">
      <c r="A3854" s="290" t="str">
        <f t="shared" si="159"/>
        <v>7/2010</v>
      </c>
      <c r="B3854" s="279" t="s">
        <v>3977</v>
      </c>
      <c r="C3854" s="294">
        <v>228</v>
      </c>
      <c r="D3854" s="279">
        <f t="shared" si="157"/>
        <v>16</v>
      </c>
      <c r="E3854" s="279">
        <f t="shared" si="158"/>
        <v>7</v>
      </c>
      <c r="F3854" s="281" t="str">
        <f t="shared" si="160"/>
        <v/>
      </c>
      <c r="G3854" s="282"/>
      <c r="H3854" s="280"/>
      <c r="I3854" s="280"/>
      <c r="J3854" s="280"/>
    </row>
    <row r="3855" spans="1:10" ht="14.4" x14ac:dyDescent="0.3">
      <c r="A3855" s="290" t="str">
        <f t="shared" si="159"/>
        <v>7/2010</v>
      </c>
      <c r="B3855" s="279" t="s">
        <v>3978</v>
      </c>
      <c r="C3855" s="294"/>
      <c r="D3855" s="279">
        <f t="shared" si="157"/>
        <v>17</v>
      </c>
      <c r="E3855" s="279">
        <f t="shared" si="158"/>
        <v>7</v>
      </c>
      <c r="F3855" s="281" t="str">
        <f t="shared" si="160"/>
        <v/>
      </c>
      <c r="G3855" s="282"/>
      <c r="H3855" s="280"/>
      <c r="I3855" s="280"/>
      <c r="J3855" s="280"/>
    </row>
    <row r="3856" spans="1:10" ht="14.4" x14ac:dyDescent="0.3">
      <c r="A3856" s="290" t="str">
        <f t="shared" si="159"/>
        <v>7/2010</v>
      </c>
      <c r="B3856" s="279" t="s">
        <v>3979</v>
      </c>
      <c r="C3856" s="294"/>
      <c r="D3856" s="279">
        <f t="shared" si="157"/>
        <v>18</v>
      </c>
      <c r="E3856" s="279">
        <f t="shared" si="158"/>
        <v>7</v>
      </c>
      <c r="F3856" s="281" t="str">
        <f t="shared" si="160"/>
        <v/>
      </c>
      <c r="G3856" s="282"/>
      <c r="H3856" s="280"/>
      <c r="I3856" s="280"/>
      <c r="J3856" s="280"/>
    </row>
    <row r="3857" spans="1:10" ht="14.4" x14ac:dyDescent="0.3">
      <c r="A3857" s="290" t="str">
        <f t="shared" si="159"/>
        <v>7/2010</v>
      </c>
      <c r="B3857" s="279" t="s">
        <v>3980</v>
      </c>
      <c r="C3857" s="294">
        <v>221</v>
      </c>
      <c r="D3857" s="279">
        <f t="shared" si="157"/>
        <v>19</v>
      </c>
      <c r="E3857" s="279">
        <f t="shared" si="158"/>
        <v>7</v>
      </c>
      <c r="F3857" s="281" t="str">
        <f t="shared" si="160"/>
        <v/>
      </c>
      <c r="G3857" s="282"/>
      <c r="H3857" s="280"/>
      <c r="I3857" s="280"/>
      <c r="J3857" s="280"/>
    </row>
    <row r="3858" spans="1:10" ht="14.4" x14ac:dyDescent="0.3">
      <c r="A3858" s="290" t="str">
        <f t="shared" si="159"/>
        <v>7/2010</v>
      </c>
      <c r="B3858" s="279" t="s">
        <v>3981</v>
      </c>
      <c r="C3858" s="294">
        <v>220</v>
      </c>
      <c r="D3858" s="279">
        <f t="shared" si="157"/>
        <v>20</v>
      </c>
      <c r="E3858" s="279">
        <f t="shared" si="158"/>
        <v>7</v>
      </c>
      <c r="F3858" s="281" t="str">
        <f t="shared" si="160"/>
        <v/>
      </c>
      <c r="G3858" s="282"/>
      <c r="H3858" s="280"/>
      <c r="I3858" s="280"/>
      <c r="J3858" s="280"/>
    </row>
    <row r="3859" spans="1:10" ht="14.4" x14ac:dyDescent="0.3">
      <c r="A3859" s="290" t="str">
        <f t="shared" si="159"/>
        <v>7/2010</v>
      </c>
      <c r="B3859" s="279" t="s">
        <v>3982</v>
      </c>
      <c r="C3859" s="294">
        <v>226</v>
      </c>
      <c r="D3859" s="279">
        <f t="shared" si="157"/>
        <v>21</v>
      </c>
      <c r="E3859" s="279">
        <f t="shared" si="158"/>
        <v>7</v>
      </c>
      <c r="F3859" s="281" t="str">
        <f t="shared" si="160"/>
        <v/>
      </c>
      <c r="G3859" s="282"/>
      <c r="H3859" s="280"/>
      <c r="I3859" s="280"/>
      <c r="J3859" s="280"/>
    </row>
    <row r="3860" spans="1:10" ht="14.4" x14ac:dyDescent="0.3">
      <c r="A3860" s="290" t="str">
        <f t="shared" si="159"/>
        <v>7/2010</v>
      </c>
      <c r="B3860" s="279" t="s">
        <v>3983</v>
      </c>
      <c r="C3860" s="294">
        <v>218</v>
      </c>
      <c r="D3860" s="279">
        <f t="shared" si="157"/>
        <v>22</v>
      </c>
      <c r="E3860" s="279">
        <f t="shared" si="158"/>
        <v>7</v>
      </c>
      <c r="F3860" s="281" t="str">
        <f t="shared" si="160"/>
        <v/>
      </c>
      <c r="G3860" s="282"/>
      <c r="H3860" s="280"/>
      <c r="I3860" s="280"/>
      <c r="J3860" s="280"/>
    </row>
    <row r="3861" spans="1:10" ht="14.4" x14ac:dyDescent="0.3">
      <c r="A3861" s="290" t="str">
        <f t="shared" si="159"/>
        <v>7/2010</v>
      </c>
      <c r="B3861" s="279" t="s">
        <v>3984</v>
      </c>
      <c r="C3861" s="294">
        <v>210</v>
      </c>
      <c r="D3861" s="279">
        <f t="shared" si="157"/>
        <v>23</v>
      </c>
      <c r="E3861" s="279">
        <f t="shared" si="158"/>
        <v>7</v>
      </c>
      <c r="F3861" s="281" t="str">
        <f t="shared" si="160"/>
        <v/>
      </c>
      <c r="G3861" s="282"/>
      <c r="H3861" s="280"/>
      <c r="I3861" s="280"/>
      <c r="J3861" s="280"/>
    </row>
    <row r="3862" spans="1:10" ht="14.4" x14ac:dyDescent="0.3">
      <c r="A3862" s="290" t="str">
        <f t="shared" si="159"/>
        <v>7/2010</v>
      </c>
      <c r="B3862" s="279" t="s">
        <v>3985</v>
      </c>
      <c r="C3862" s="294"/>
      <c r="D3862" s="279">
        <f t="shared" si="157"/>
        <v>24</v>
      </c>
      <c r="E3862" s="279">
        <f t="shared" si="158"/>
        <v>7</v>
      </c>
      <c r="F3862" s="281" t="str">
        <f t="shared" si="160"/>
        <v/>
      </c>
      <c r="G3862" s="282"/>
      <c r="H3862" s="280"/>
      <c r="I3862" s="280"/>
      <c r="J3862" s="280"/>
    </row>
    <row r="3863" spans="1:10" ht="14.4" x14ac:dyDescent="0.3">
      <c r="A3863" s="290" t="str">
        <f t="shared" si="159"/>
        <v>7/2010</v>
      </c>
      <c r="B3863" s="279" t="s">
        <v>3986</v>
      </c>
      <c r="C3863" s="294"/>
      <c r="D3863" s="279">
        <f t="shared" si="157"/>
        <v>25</v>
      </c>
      <c r="E3863" s="279">
        <f t="shared" si="158"/>
        <v>7</v>
      </c>
      <c r="F3863" s="281" t="str">
        <f t="shared" si="160"/>
        <v/>
      </c>
      <c r="G3863" s="282"/>
      <c r="H3863" s="280"/>
      <c r="I3863" s="280"/>
      <c r="J3863" s="280"/>
    </row>
    <row r="3864" spans="1:10" ht="14.4" x14ac:dyDescent="0.3">
      <c r="A3864" s="290" t="str">
        <f t="shared" si="159"/>
        <v>7/2010</v>
      </c>
      <c r="B3864" s="279" t="s">
        <v>3987</v>
      </c>
      <c r="C3864" s="294">
        <v>204</v>
      </c>
      <c r="D3864" s="279">
        <f t="shared" si="157"/>
        <v>26</v>
      </c>
      <c r="E3864" s="279">
        <f t="shared" si="158"/>
        <v>7</v>
      </c>
      <c r="F3864" s="281" t="str">
        <f t="shared" si="160"/>
        <v/>
      </c>
      <c r="G3864" s="282"/>
      <c r="H3864" s="280"/>
      <c r="I3864" s="280"/>
      <c r="J3864" s="280"/>
    </row>
    <row r="3865" spans="1:10" ht="14.4" x14ac:dyDescent="0.3">
      <c r="A3865" s="290" t="str">
        <f t="shared" si="159"/>
        <v>7/2010</v>
      </c>
      <c r="B3865" s="279" t="s">
        <v>3988</v>
      </c>
      <c r="C3865" s="294">
        <v>202</v>
      </c>
      <c r="D3865" s="279">
        <f t="shared" si="157"/>
        <v>27</v>
      </c>
      <c r="E3865" s="279">
        <f t="shared" si="158"/>
        <v>7</v>
      </c>
      <c r="F3865" s="281" t="str">
        <f t="shared" si="160"/>
        <v/>
      </c>
      <c r="G3865" s="282"/>
      <c r="H3865" s="280"/>
      <c r="I3865" s="280"/>
      <c r="J3865" s="280"/>
    </row>
    <row r="3866" spans="1:10" ht="14.4" x14ac:dyDescent="0.3">
      <c r="A3866" s="290" t="str">
        <f t="shared" si="159"/>
        <v>7/2010</v>
      </c>
      <c r="B3866" s="279" t="s">
        <v>3989</v>
      </c>
      <c r="C3866" s="294">
        <v>207</v>
      </c>
      <c r="D3866" s="279">
        <f t="shared" si="157"/>
        <v>28</v>
      </c>
      <c r="E3866" s="279">
        <f t="shared" si="158"/>
        <v>7</v>
      </c>
      <c r="F3866" s="281" t="str">
        <f t="shared" si="160"/>
        <v/>
      </c>
      <c r="G3866" s="282"/>
      <c r="H3866" s="280"/>
      <c r="I3866" s="280"/>
      <c r="J3866" s="280"/>
    </row>
    <row r="3867" spans="1:10" ht="14.4" x14ac:dyDescent="0.3">
      <c r="A3867" s="290" t="str">
        <f t="shared" si="159"/>
        <v>7/2010</v>
      </c>
      <c r="B3867" s="279" t="s">
        <v>3990</v>
      </c>
      <c r="C3867" s="294">
        <v>204</v>
      </c>
      <c r="D3867" s="279">
        <f t="shared" si="157"/>
        <v>29</v>
      </c>
      <c r="E3867" s="279">
        <f t="shared" si="158"/>
        <v>7</v>
      </c>
      <c r="F3867" s="281" t="str">
        <f t="shared" si="160"/>
        <v/>
      </c>
      <c r="G3867" s="282"/>
      <c r="H3867" s="280"/>
      <c r="I3867" s="280"/>
      <c r="J3867" s="280"/>
    </row>
    <row r="3868" spans="1:10" ht="14.4" x14ac:dyDescent="0.3">
      <c r="A3868" s="290" t="str">
        <f t="shared" si="159"/>
        <v>7/2010</v>
      </c>
      <c r="B3868" s="279" t="s">
        <v>3991</v>
      </c>
      <c r="C3868" s="294">
        <v>214</v>
      </c>
      <c r="D3868" s="279">
        <f t="shared" si="157"/>
        <v>30</v>
      </c>
      <c r="E3868" s="279">
        <f t="shared" si="158"/>
        <v>7</v>
      </c>
      <c r="F3868" s="281" t="str">
        <f t="shared" si="160"/>
        <v/>
      </c>
      <c r="G3868" s="282"/>
      <c r="H3868" s="280"/>
      <c r="I3868" s="280"/>
      <c r="J3868" s="280"/>
    </row>
    <row r="3869" spans="1:10" ht="14.4" x14ac:dyDescent="0.3">
      <c r="A3869" s="290" t="str">
        <f t="shared" si="159"/>
        <v>7/2010</v>
      </c>
      <c r="B3869" s="279" t="s">
        <v>3992</v>
      </c>
      <c r="C3869" s="294"/>
      <c r="D3869" s="279">
        <f t="shared" si="157"/>
        <v>31</v>
      </c>
      <c r="E3869" s="279">
        <f t="shared" si="158"/>
        <v>7</v>
      </c>
      <c r="F3869" s="281">
        <f t="shared" si="160"/>
        <v>2.1399999999999999E-2</v>
      </c>
      <c r="G3869" s="282"/>
      <c r="H3869" s="280"/>
      <c r="I3869" s="280"/>
      <c r="J3869" s="280"/>
    </row>
    <row r="3870" spans="1:10" ht="14.4" x14ac:dyDescent="0.3">
      <c r="A3870" s="290" t="str">
        <f t="shared" si="159"/>
        <v>8/2010</v>
      </c>
      <c r="B3870" s="279" t="s">
        <v>3993</v>
      </c>
      <c r="C3870" s="294"/>
      <c r="D3870" s="279">
        <f t="shared" si="157"/>
        <v>1</v>
      </c>
      <c r="E3870" s="279">
        <f t="shared" si="158"/>
        <v>8</v>
      </c>
      <c r="F3870" s="281" t="str">
        <f t="shared" si="160"/>
        <v/>
      </c>
      <c r="G3870" s="282"/>
      <c r="H3870" s="280"/>
      <c r="I3870" s="280"/>
      <c r="J3870" s="280"/>
    </row>
    <row r="3871" spans="1:10" ht="14.4" x14ac:dyDescent="0.3">
      <c r="A3871" s="290" t="str">
        <f t="shared" si="159"/>
        <v>8/2010</v>
      </c>
      <c r="B3871" s="279" t="s">
        <v>3994</v>
      </c>
      <c r="C3871" s="294">
        <v>204</v>
      </c>
      <c r="D3871" s="279">
        <f t="shared" si="157"/>
        <v>2</v>
      </c>
      <c r="E3871" s="279">
        <f t="shared" si="158"/>
        <v>8</v>
      </c>
      <c r="F3871" s="281" t="str">
        <f t="shared" si="160"/>
        <v/>
      </c>
      <c r="G3871" s="282"/>
      <c r="H3871" s="280"/>
      <c r="I3871" s="280"/>
      <c r="J3871" s="280"/>
    </row>
    <row r="3872" spans="1:10" ht="14.4" x14ac:dyDescent="0.3">
      <c r="A3872" s="290" t="str">
        <f t="shared" si="159"/>
        <v>8/2010</v>
      </c>
      <c r="B3872" s="279" t="s">
        <v>3995</v>
      </c>
      <c r="C3872" s="294">
        <v>205</v>
      </c>
      <c r="D3872" s="279">
        <f t="shared" si="157"/>
        <v>3</v>
      </c>
      <c r="E3872" s="279">
        <f t="shared" si="158"/>
        <v>8</v>
      </c>
      <c r="F3872" s="281" t="str">
        <f t="shared" si="160"/>
        <v/>
      </c>
      <c r="G3872" s="282"/>
      <c r="H3872" s="280"/>
      <c r="I3872" s="280"/>
      <c r="J3872" s="280"/>
    </row>
    <row r="3873" spans="1:10" ht="14.4" x14ac:dyDescent="0.3">
      <c r="A3873" s="290" t="str">
        <f t="shared" si="159"/>
        <v>8/2010</v>
      </c>
      <c r="B3873" s="279" t="s">
        <v>3996</v>
      </c>
      <c r="C3873" s="294">
        <v>200</v>
      </c>
      <c r="D3873" s="279">
        <f t="shared" si="157"/>
        <v>4</v>
      </c>
      <c r="E3873" s="279">
        <f t="shared" si="158"/>
        <v>8</v>
      </c>
      <c r="F3873" s="281" t="str">
        <f t="shared" si="160"/>
        <v/>
      </c>
      <c r="G3873" s="282"/>
      <c r="H3873" s="280"/>
      <c r="I3873" s="280"/>
      <c r="J3873" s="280"/>
    </row>
    <row r="3874" spans="1:10" ht="14.4" x14ac:dyDescent="0.3">
      <c r="A3874" s="290" t="str">
        <f t="shared" si="159"/>
        <v>8/2010</v>
      </c>
      <c r="B3874" s="279" t="s">
        <v>3997</v>
      </c>
      <c r="C3874" s="294">
        <v>205</v>
      </c>
      <c r="D3874" s="279">
        <f t="shared" si="157"/>
        <v>5</v>
      </c>
      <c r="E3874" s="279">
        <f t="shared" si="158"/>
        <v>8</v>
      </c>
      <c r="F3874" s="281" t="str">
        <f t="shared" si="160"/>
        <v/>
      </c>
      <c r="G3874" s="282"/>
      <c r="H3874" s="280"/>
      <c r="I3874" s="280"/>
      <c r="J3874" s="280"/>
    </row>
    <row r="3875" spans="1:10" ht="14.4" x14ac:dyDescent="0.3">
      <c r="A3875" s="290" t="str">
        <f t="shared" si="159"/>
        <v>8/2010</v>
      </c>
      <c r="B3875" s="279" t="s">
        <v>3998</v>
      </c>
      <c r="C3875" s="294">
        <v>208</v>
      </c>
      <c r="D3875" s="279">
        <f t="shared" si="157"/>
        <v>6</v>
      </c>
      <c r="E3875" s="279">
        <f t="shared" si="158"/>
        <v>8</v>
      </c>
      <c r="F3875" s="281" t="str">
        <f t="shared" si="160"/>
        <v/>
      </c>
      <c r="G3875" s="282"/>
      <c r="H3875" s="280"/>
      <c r="I3875" s="280"/>
      <c r="J3875" s="280"/>
    </row>
    <row r="3876" spans="1:10" ht="14.4" x14ac:dyDescent="0.3">
      <c r="A3876" s="290" t="str">
        <f t="shared" si="159"/>
        <v>8/2010</v>
      </c>
      <c r="B3876" s="279" t="s">
        <v>3999</v>
      </c>
      <c r="C3876" s="294"/>
      <c r="D3876" s="279">
        <f t="shared" si="157"/>
        <v>7</v>
      </c>
      <c r="E3876" s="279">
        <f t="shared" si="158"/>
        <v>8</v>
      </c>
      <c r="F3876" s="281" t="str">
        <f t="shared" si="160"/>
        <v/>
      </c>
      <c r="G3876" s="282"/>
      <c r="H3876" s="280"/>
      <c r="I3876" s="280"/>
      <c r="J3876" s="280"/>
    </row>
    <row r="3877" spans="1:10" ht="14.4" x14ac:dyDescent="0.3">
      <c r="A3877" s="290" t="str">
        <f t="shared" si="159"/>
        <v>8/2010</v>
      </c>
      <c r="B3877" s="279" t="s">
        <v>4000</v>
      </c>
      <c r="C3877" s="294"/>
      <c r="D3877" s="279">
        <f t="shared" si="157"/>
        <v>8</v>
      </c>
      <c r="E3877" s="279">
        <f t="shared" si="158"/>
        <v>8</v>
      </c>
      <c r="F3877" s="281" t="str">
        <f t="shared" si="160"/>
        <v/>
      </c>
      <c r="G3877" s="282"/>
      <c r="H3877" s="280"/>
      <c r="I3877" s="280"/>
      <c r="J3877" s="280"/>
    </row>
    <row r="3878" spans="1:10" ht="14.4" x14ac:dyDescent="0.3">
      <c r="A3878" s="290" t="str">
        <f t="shared" si="159"/>
        <v>8/2010</v>
      </c>
      <c r="B3878" s="279" t="s">
        <v>4001</v>
      </c>
      <c r="C3878" s="294">
        <v>194</v>
      </c>
      <c r="D3878" s="279">
        <f t="shared" si="157"/>
        <v>9</v>
      </c>
      <c r="E3878" s="279">
        <f t="shared" si="158"/>
        <v>8</v>
      </c>
      <c r="F3878" s="281" t="str">
        <f t="shared" si="160"/>
        <v/>
      </c>
      <c r="G3878" s="282"/>
      <c r="H3878" s="280"/>
      <c r="I3878" s="280"/>
      <c r="J3878" s="280"/>
    </row>
    <row r="3879" spans="1:10" ht="14.4" x14ac:dyDescent="0.3">
      <c r="A3879" s="290" t="str">
        <f t="shared" si="159"/>
        <v>8/2010</v>
      </c>
      <c r="B3879" s="279" t="s">
        <v>4002</v>
      </c>
      <c r="C3879" s="294">
        <v>195</v>
      </c>
      <c r="D3879" s="279">
        <f t="shared" si="157"/>
        <v>10</v>
      </c>
      <c r="E3879" s="279">
        <f t="shared" si="158"/>
        <v>8</v>
      </c>
      <c r="F3879" s="281" t="str">
        <f t="shared" si="160"/>
        <v/>
      </c>
      <c r="G3879" s="282"/>
      <c r="H3879" s="280"/>
      <c r="I3879" s="280"/>
      <c r="J3879" s="280"/>
    </row>
    <row r="3880" spans="1:10" ht="14.4" x14ac:dyDescent="0.3">
      <c r="A3880" s="290" t="str">
        <f t="shared" si="159"/>
        <v>8/2010</v>
      </c>
      <c r="B3880" s="279" t="s">
        <v>4003</v>
      </c>
      <c r="C3880" s="294">
        <v>195</v>
      </c>
      <c r="D3880" s="279">
        <f t="shared" si="157"/>
        <v>11</v>
      </c>
      <c r="E3880" s="279">
        <f t="shared" si="158"/>
        <v>8</v>
      </c>
      <c r="F3880" s="281" t="str">
        <f t="shared" si="160"/>
        <v/>
      </c>
      <c r="G3880" s="282"/>
      <c r="H3880" s="280"/>
      <c r="I3880" s="280"/>
      <c r="J3880" s="280"/>
    </row>
    <row r="3881" spans="1:10" ht="14.4" x14ac:dyDescent="0.3">
      <c r="A3881" s="290" t="str">
        <f t="shared" si="159"/>
        <v>8/2010</v>
      </c>
      <c r="B3881" s="279" t="s">
        <v>4004</v>
      </c>
      <c r="C3881" s="294">
        <v>195</v>
      </c>
      <c r="D3881" s="279">
        <f t="shared" si="157"/>
        <v>12</v>
      </c>
      <c r="E3881" s="279">
        <f t="shared" si="158"/>
        <v>8</v>
      </c>
      <c r="F3881" s="281" t="str">
        <f t="shared" si="160"/>
        <v/>
      </c>
      <c r="G3881" s="282"/>
      <c r="H3881" s="280"/>
      <c r="I3881" s="280"/>
      <c r="J3881" s="280"/>
    </row>
    <row r="3882" spans="1:10" ht="14.4" x14ac:dyDescent="0.3">
      <c r="A3882" s="290" t="str">
        <f t="shared" si="159"/>
        <v>8/2010</v>
      </c>
      <c r="B3882" s="279" t="s">
        <v>4005</v>
      </c>
      <c r="C3882" s="294">
        <v>200</v>
      </c>
      <c r="D3882" s="279">
        <f t="shared" si="157"/>
        <v>13</v>
      </c>
      <c r="E3882" s="279">
        <f t="shared" si="158"/>
        <v>8</v>
      </c>
      <c r="F3882" s="281" t="str">
        <f t="shared" si="160"/>
        <v/>
      </c>
      <c r="G3882" s="282"/>
      <c r="H3882" s="280"/>
      <c r="I3882" s="280"/>
      <c r="J3882" s="280"/>
    </row>
    <row r="3883" spans="1:10" ht="14.4" x14ac:dyDescent="0.3">
      <c r="A3883" s="290" t="str">
        <f t="shared" si="159"/>
        <v>8/2010</v>
      </c>
      <c r="B3883" s="279" t="s">
        <v>4006</v>
      </c>
      <c r="C3883" s="294"/>
      <c r="D3883" s="279">
        <f t="shared" si="157"/>
        <v>14</v>
      </c>
      <c r="E3883" s="279">
        <f t="shared" si="158"/>
        <v>8</v>
      </c>
      <c r="F3883" s="281" t="str">
        <f t="shared" si="160"/>
        <v/>
      </c>
      <c r="G3883" s="282"/>
      <c r="H3883" s="280"/>
      <c r="I3883" s="280"/>
      <c r="J3883" s="280"/>
    </row>
    <row r="3884" spans="1:10" ht="14.4" x14ac:dyDescent="0.3">
      <c r="A3884" s="290" t="str">
        <f t="shared" si="159"/>
        <v>8/2010</v>
      </c>
      <c r="B3884" s="279" t="s">
        <v>4007</v>
      </c>
      <c r="C3884" s="294"/>
      <c r="D3884" s="279">
        <f t="shared" si="157"/>
        <v>15</v>
      </c>
      <c r="E3884" s="279">
        <f t="shared" si="158"/>
        <v>8</v>
      </c>
      <c r="F3884" s="281" t="str">
        <f t="shared" si="160"/>
        <v/>
      </c>
      <c r="G3884" s="282"/>
      <c r="H3884" s="280"/>
      <c r="I3884" s="280"/>
      <c r="J3884" s="280"/>
    </row>
    <row r="3885" spans="1:10" ht="14.4" x14ac:dyDescent="0.3">
      <c r="A3885" s="290" t="str">
        <f t="shared" si="159"/>
        <v>8/2010</v>
      </c>
      <c r="B3885" s="279" t="s">
        <v>4008</v>
      </c>
      <c r="C3885" s="294">
        <v>208</v>
      </c>
      <c r="D3885" s="279">
        <f t="shared" si="157"/>
        <v>16</v>
      </c>
      <c r="E3885" s="279">
        <f t="shared" si="158"/>
        <v>8</v>
      </c>
      <c r="F3885" s="281" t="str">
        <f t="shared" si="160"/>
        <v/>
      </c>
      <c r="G3885" s="282"/>
      <c r="H3885" s="280"/>
      <c r="I3885" s="280"/>
      <c r="J3885" s="280"/>
    </row>
    <row r="3886" spans="1:10" ht="14.4" x14ac:dyDescent="0.3">
      <c r="A3886" s="290" t="str">
        <f t="shared" si="159"/>
        <v>8/2010</v>
      </c>
      <c r="B3886" s="279" t="s">
        <v>4009</v>
      </c>
      <c r="C3886" s="294">
        <v>199</v>
      </c>
      <c r="D3886" s="279">
        <f t="shared" si="157"/>
        <v>17</v>
      </c>
      <c r="E3886" s="279">
        <f t="shared" si="158"/>
        <v>8</v>
      </c>
      <c r="F3886" s="281" t="str">
        <f t="shared" si="160"/>
        <v/>
      </c>
      <c r="G3886" s="282"/>
      <c r="H3886" s="280"/>
      <c r="I3886" s="280"/>
      <c r="J3886" s="280"/>
    </row>
    <row r="3887" spans="1:10" ht="14.4" x14ac:dyDescent="0.3">
      <c r="A3887" s="290" t="str">
        <f t="shared" si="159"/>
        <v>8/2010</v>
      </c>
      <c r="B3887" s="279" t="s">
        <v>4010</v>
      </c>
      <c r="C3887" s="294">
        <v>197</v>
      </c>
      <c r="D3887" s="279">
        <f t="shared" si="157"/>
        <v>18</v>
      </c>
      <c r="E3887" s="279">
        <f t="shared" si="158"/>
        <v>8</v>
      </c>
      <c r="F3887" s="281" t="str">
        <f t="shared" si="160"/>
        <v/>
      </c>
      <c r="G3887" s="282"/>
      <c r="H3887" s="280"/>
      <c r="I3887" s="280"/>
      <c r="J3887" s="280"/>
    </row>
    <row r="3888" spans="1:10" ht="14.4" x14ac:dyDescent="0.3">
      <c r="A3888" s="290" t="str">
        <f t="shared" si="159"/>
        <v>8/2010</v>
      </c>
      <c r="B3888" s="279" t="s">
        <v>4011</v>
      </c>
      <c r="C3888" s="294">
        <v>202</v>
      </c>
      <c r="D3888" s="279">
        <f t="shared" si="157"/>
        <v>19</v>
      </c>
      <c r="E3888" s="279">
        <f t="shared" si="158"/>
        <v>8</v>
      </c>
      <c r="F3888" s="281" t="str">
        <f t="shared" si="160"/>
        <v/>
      </c>
      <c r="G3888" s="282"/>
      <c r="H3888" s="280"/>
      <c r="I3888" s="280"/>
      <c r="J3888" s="280"/>
    </row>
    <row r="3889" spans="1:10" ht="14.4" x14ac:dyDescent="0.3">
      <c r="A3889" s="290" t="str">
        <f t="shared" si="159"/>
        <v>8/2010</v>
      </c>
      <c r="B3889" s="279" t="s">
        <v>4012</v>
      </c>
      <c r="C3889" s="294">
        <v>204</v>
      </c>
      <c r="D3889" s="279">
        <f t="shared" si="157"/>
        <v>20</v>
      </c>
      <c r="E3889" s="279">
        <f t="shared" si="158"/>
        <v>8</v>
      </c>
      <c r="F3889" s="281" t="str">
        <f t="shared" si="160"/>
        <v/>
      </c>
      <c r="G3889" s="282"/>
      <c r="H3889" s="280"/>
      <c r="I3889" s="280"/>
      <c r="J3889" s="280"/>
    </row>
    <row r="3890" spans="1:10" ht="14.4" x14ac:dyDescent="0.3">
      <c r="A3890" s="290" t="str">
        <f t="shared" si="159"/>
        <v>8/2010</v>
      </c>
      <c r="B3890" s="279" t="s">
        <v>4013</v>
      </c>
      <c r="C3890" s="294"/>
      <c r="D3890" s="279">
        <f t="shared" si="157"/>
        <v>21</v>
      </c>
      <c r="E3890" s="279">
        <f t="shared" si="158"/>
        <v>8</v>
      </c>
      <c r="F3890" s="281" t="str">
        <f t="shared" si="160"/>
        <v/>
      </c>
      <c r="G3890" s="282"/>
      <c r="H3890" s="280"/>
      <c r="I3890" s="280"/>
      <c r="J3890" s="280"/>
    </row>
    <row r="3891" spans="1:10" ht="14.4" x14ac:dyDescent="0.3">
      <c r="A3891" s="290" t="str">
        <f t="shared" si="159"/>
        <v>8/2010</v>
      </c>
      <c r="B3891" s="279" t="s">
        <v>4014</v>
      </c>
      <c r="C3891" s="294"/>
      <c r="D3891" s="279">
        <f t="shared" si="157"/>
        <v>22</v>
      </c>
      <c r="E3891" s="279">
        <f t="shared" si="158"/>
        <v>8</v>
      </c>
      <c r="F3891" s="281" t="str">
        <f t="shared" si="160"/>
        <v/>
      </c>
      <c r="G3891" s="282"/>
      <c r="H3891" s="280"/>
      <c r="I3891" s="280"/>
      <c r="J3891" s="280"/>
    </row>
    <row r="3892" spans="1:10" ht="14.4" x14ac:dyDescent="0.3">
      <c r="A3892" s="290" t="str">
        <f t="shared" si="159"/>
        <v>8/2010</v>
      </c>
      <c r="B3892" s="279" t="s">
        <v>4015</v>
      </c>
      <c r="C3892" s="294">
        <v>202</v>
      </c>
      <c r="D3892" s="279">
        <f t="shared" si="157"/>
        <v>23</v>
      </c>
      <c r="E3892" s="279">
        <f t="shared" si="158"/>
        <v>8</v>
      </c>
      <c r="F3892" s="281" t="str">
        <f t="shared" si="160"/>
        <v/>
      </c>
      <c r="G3892" s="282"/>
      <c r="H3892" s="280"/>
      <c r="I3892" s="280"/>
      <c r="J3892" s="280"/>
    </row>
    <row r="3893" spans="1:10" ht="14.4" x14ac:dyDescent="0.3">
      <c r="A3893" s="290" t="str">
        <f t="shared" si="159"/>
        <v>8/2010</v>
      </c>
      <c r="B3893" s="279" t="s">
        <v>4016</v>
      </c>
      <c r="C3893" s="294">
        <v>215</v>
      </c>
      <c r="D3893" s="279">
        <f t="shared" si="157"/>
        <v>24</v>
      </c>
      <c r="E3893" s="279">
        <f t="shared" si="158"/>
        <v>8</v>
      </c>
      <c r="F3893" s="281" t="str">
        <f t="shared" si="160"/>
        <v/>
      </c>
      <c r="G3893" s="282"/>
      <c r="H3893" s="280"/>
      <c r="I3893" s="280"/>
      <c r="J3893" s="280"/>
    </row>
    <row r="3894" spans="1:10" ht="14.4" x14ac:dyDescent="0.3">
      <c r="A3894" s="290" t="str">
        <f t="shared" si="159"/>
        <v>8/2010</v>
      </c>
      <c r="B3894" s="279" t="s">
        <v>4017</v>
      </c>
      <c r="C3894" s="294">
        <v>212</v>
      </c>
      <c r="D3894" s="279">
        <f t="shared" si="157"/>
        <v>25</v>
      </c>
      <c r="E3894" s="279">
        <f t="shared" si="158"/>
        <v>8</v>
      </c>
      <c r="F3894" s="281" t="str">
        <f t="shared" si="160"/>
        <v/>
      </c>
      <c r="G3894" s="282"/>
      <c r="H3894" s="280"/>
      <c r="I3894" s="280"/>
      <c r="J3894" s="280"/>
    </row>
    <row r="3895" spans="1:10" ht="14.4" x14ac:dyDescent="0.3">
      <c r="A3895" s="290" t="str">
        <f t="shared" si="159"/>
        <v>8/2010</v>
      </c>
      <c r="B3895" s="279" t="s">
        <v>4018</v>
      </c>
      <c r="C3895" s="294">
        <v>222</v>
      </c>
      <c r="D3895" s="279">
        <f t="shared" si="157"/>
        <v>26</v>
      </c>
      <c r="E3895" s="279">
        <f t="shared" si="158"/>
        <v>8</v>
      </c>
      <c r="F3895" s="281" t="str">
        <f t="shared" si="160"/>
        <v/>
      </c>
      <c r="G3895" s="282"/>
      <c r="H3895" s="280"/>
      <c r="I3895" s="280"/>
      <c r="J3895" s="280"/>
    </row>
    <row r="3896" spans="1:10" ht="14.4" x14ac:dyDescent="0.3">
      <c r="A3896" s="290" t="str">
        <f t="shared" si="159"/>
        <v>8/2010</v>
      </c>
      <c r="B3896" s="279" t="s">
        <v>4019</v>
      </c>
      <c r="C3896" s="294">
        <v>216</v>
      </c>
      <c r="D3896" s="279">
        <f t="shared" si="157"/>
        <v>27</v>
      </c>
      <c r="E3896" s="279">
        <f t="shared" si="158"/>
        <v>8</v>
      </c>
      <c r="F3896" s="281" t="str">
        <f t="shared" si="160"/>
        <v/>
      </c>
      <c r="G3896" s="282"/>
      <c r="H3896" s="280"/>
      <c r="I3896" s="280"/>
      <c r="J3896" s="280"/>
    </row>
    <row r="3897" spans="1:10" ht="14.4" x14ac:dyDescent="0.3">
      <c r="A3897" s="290" t="str">
        <f t="shared" si="159"/>
        <v>8/2010</v>
      </c>
      <c r="B3897" s="279" t="s">
        <v>4020</v>
      </c>
      <c r="C3897" s="294"/>
      <c r="D3897" s="279">
        <f t="shared" si="157"/>
        <v>28</v>
      </c>
      <c r="E3897" s="279">
        <f t="shared" si="158"/>
        <v>8</v>
      </c>
      <c r="F3897" s="281" t="str">
        <f t="shared" si="160"/>
        <v/>
      </c>
      <c r="G3897" s="282"/>
      <c r="H3897" s="280"/>
      <c r="I3897" s="280"/>
      <c r="J3897" s="280"/>
    </row>
    <row r="3898" spans="1:10" ht="14.4" x14ac:dyDescent="0.3">
      <c r="A3898" s="290" t="str">
        <f t="shared" si="159"/>
        <v>8/2010</v>
      </c>
      <c r="B3898" s="279" t="s">
        <v>4021</v>
      </c>
      <c r="C3898" s="294"/>
      <c r="D3898" s="279">
        <f t="shared" si="157"/>
        <v>29</v>
      </c>
      <c r="E3898" s="279">
        <f t="shared" si="158"/>
        <v>8</v>
      </c>
      <c r="F3898" s="281" t="str">
        <f t="shared" si="160"/>
        <v/>
      </c>
      <c r="G3898" s="282"/>
      <c r="H3898" s="280"/>
      <c r="I3898" s="280"/>
      <c r="J3898" s="280"/>
    </row>
    <row r="3899" spans="1:10" ht="14.4" x14ac:dyDescent="0.3">
      <c r="A3899" s="290" t="str">
        <f t="shared" si="159"/>
        <v>8/2010</v>
      </c>
      <c r="B3899" s="279" t="s">
        <v>4022</v>
      </c>
      <c r="C3899" s="294">
        <v>229</v>
      </c>
      <c r="D3899" s="279">
        <f t="shared" si="157"/>
        <v>30</v>
      </c>
      <c r="E3899" s="279">
        <f t="shared" si="158"/>
        <v>8</v>
      </c>
      <c r="F3899" s="281" t="str">
        <f t="shared" si="160"/>
        <v/>
      </c>
      <c r="G3899" s="282"/>
      <c r="H3899" s="280"/>
      <c r="I3899" s="280"/>
      <c r="J3899" s="280"/>
    </row>
    <row r="3900" spans="1:10" ht="14.4" x14ac:dyDescent="0.3">
      <c r="A3900" s="290" t="str">
        <f t="shared" si="159"/>
        <v>8/2010</v>
      </c>
      <c r="B3900" s="279" t="s">
        <v>4023</v>
      </c>
      <c r="C3900" s="294">
        <v>233</v>
      </c>
      <c r="D3900" s="279">
        <f t="shared" si="157"/>
        <v>31</v>
      </c>
      <c r="E3900" s="279">
        <f t="shared" si="158"/>
        <v>8</v>
      </c>
      <c r="F3900" s="281">
        <f t="shared" si="160"/>
        <v>2.3300000000000001E-2</v>
      </c>
      <c r="G3900" s="282"/>
      <c r="H3900" s="280"/>
      <c r="I3900" s="280"/>
      <c r="J3900" s="280"/>
    </row>
    <row r="3901" spans="1:10" ht="14.4" x14ac:dyDescent="0.3">
      <c r="A3901" s="290" t="str">
        <f t="shared" si="159"/>
        <v>9/2010</v>
      </c>
      <c r="B3901" s="279" t="s">
        <v>4024</v>
      </c>
      <c r="C3901" s="294">
        <v>222</v>
      </c>
      <c r="D3901" s="279">
        <f t="shared" si="157"/>
        <v>1</v>
      </c>
      <c r="E3901" s="279">
        <f t="shared" si="158"/>
        <v>9</v>
      </c>
      <c r="F3901" s="281" t="str">
        <f t="shared" si="160"/>
        <v/>
      </c>
      <c r="G3901" s="282"/>
      <c r="H3901" s="280"/>
      <c r="I3901" s="280"/>
      <c r="J3901" s="280"/>
    </row>
    <row r="3902" spans="1:10" ht="14.4" x14ac:dyDescent="0.3">
      <c r="A3902" s="290" t="str">
        <f t="shared" si="159"/>
        <v>9/2010</v>
      </c>
      <c r="B3902" s="279" t="s">
        <v>4025</v>
      </c>
      <c r="C3902" s="294">
        <v>220</v>
      </c>
      <c r="D3902" s="279">
        <f t="shared" si="157"/>
        <v>2</v>
      </c>
      <c r="E3902" s="279">
        <f t="shared" si="158"/>
        <v>9</v>
      </c>
      <c r="F3902" s="281" t="str">
        <f t="shared" si="160"/>
        <v/>
      </c>
      <c r="G3902" s="282"/>
      <c r="H3902" s="280"/>
      <c r="I3902" s="280"/>
      <c r="J3902" s="280"/>
    </row>
    <row r="3903" spans="1:10" ht="14.4" x14ac:dyDescent="0.3">
      <c r="A3903" s="290" t="str">
        <f t="shared" si="159"/>
        <v>9/2010</v>
      </c>
      <c r="B3903" s="279" t="s">
        <v>4026</v>
      </c>
      <c r="C3903" s="294">
        <v>213</v>
      </c>
      <c r="D3903" s="279">
        <f t="shared" si="157"/>
        <v>3</v>
      </c>
      <c r="E3903" s="279">
        <f t="shared" si="158"/>
        <v>9</v>
      </c>
      <c r="F3903" s="281" t="str">
        <f t="shared" si="160"/>
        <v/>
      </c>
      <c r="G3903" s="282"/>
      <c r="H3903" s="280"/>
      <c r="I3903" s="280"/>
      <c r="J3903" s="280"/>
    </row>
    <row r="3904" spans="1:10" ht="14.4" x14ac:dyDescent="0.3">
      <c r="A3904" s="290" t="str">
        <f t="shared" si="159"/>
        <v>9/2010</v>
      </c>
      <c r="B3904" s="279" t="s">
        <v>4027</v>
      </c>
      <c r="C3904" s="294"/>
      <c r="D3904" s="279">
        <f t="shared" si="157"/>
        <v>4</v>
      </c>
      <c r="E3904" s="279">
        <f t="shared" si="158"/>
        <v>9</v>
      </c>
      <c r="F3904" s="281" t="str">
        <f t="shared" si="160"/>
        <v/>
      </c>
      <c r="G3904" s="282"/>
      <c r="H3904" s="280"/>
      <c r="I3904" s="280"/>
      <c r="J3904" s="280"/>
    </row>
    <row r="3905" spans="1:10" ht="14.4" x14ac:dyDescent="0.3">
      <c r="A3905" s="290" t="str">
        <f t="shared" si="159"/>
        <v>9/2010</v>
      </c>
      <c r="B3905" s="279" t="s">
        <v>4028</v>
      </c>
      <c r="C3905" s="294"/>
      <c r="D3905" s="279">
        <f t="shared" si="157"/>
        <v>5</v>
      </c>
      <c r="E3905" s="279">
        <f t="shared" si="158"/>
        <v>9</v>
      </c>
      <c r="F3905" s="281" t="str">
        <f t="shared" si="160"/>
        <v/>
      </c>
      <c r="G3905" s="282"/>
      <c r="H3905" s="280"/>
      <c r="I3905" s="280"/>
      <c r="J3905" s="280"/>
    </row>
    <row r="3906" spans="1:10" ht="14.4" x14ac:dyDescent="0.3">
      <c r="A3906" s="290" t="str">
        <f t="shared" si="159"/>
        <v>9/2010</v>
      </c>
      <c r="B3906" s="279" t="s">
        <v>4029</v>
      </c>
      <c r="C3906" s="294"/>
      <c r="D3906" s="279">
        <f t="shared" si="157"/>
        <v>6</v>
      </c>
      <c r="E3906" s="279">
        <f t="shared" si="158"/>
        <v>9</v>
      </c>
      <c r="F3906" s="281" t="str">
        <f t="shared" si="160"/>
        <v/>
      </c>
      <c r="G3906" s="282"/>
      <c r="H3906" s="280"/>
      <c r="I3906" s="280"/>
      <c r="J3906" s="280"/>
    </row>
    <row r="3907" spans="1:10" ht="14.4" x14ac:dyDescent="0.3">
      <c r="A3907" s="290" t="str">
        <f t="shared" si="159"/>
        <v>9/2010</v>
      </c>
      <c r="B3907" s="279" t="s">
        <v>4030</v>
      </c>
      <c r="C3907" s="294">
        <v>226</v>
      </c>
      <c r="D3907" s="279">
        <f t="shared" si="157"/>
        <v>7</v>
      </c>
      <c r="E3907" s="279">
        <f t="shared" si="158"/>
        <v>9</v>
      </c>
      <c r="F3907" s="281" t="str">
        <f t="shared" si="160"/>
        <v/>
      </c>
      <c r="G3907" s="282"/>
      <c r="H3907" s="280"/>
      <c r="I3907" s="280"/>
      <c r="J3907" s="280"/>
    </row>
    <row r="3908" spans="1:10" ht="14.4" x14ac:dyDescent="0.3">
      <c r="A3908" s="290" t="str">
        <f t="shared" si="159"/>
        <v>9/2010</v>
      </c>
      <c r="B3908" s="279" t="s">
        <v>4031</v>
      </c>
      <c r="C3908" s="294">
        <v>224</v>
      </c>
      <c r="D3908" s="279">
        <f t="shared" si="157"/>
        <v>8</v>
      </c>
      <c r="E3908" s="279">
        <f t="shared" si="158"/>
        <v>9</v>
      </c>
      <c r="F3908" s="281" t="str">
        <f t="shared" si="160"/>
        <v/>
      </c>
      <c r="G3908" s="282"/>
      <c r="H3908" s="280"/>
      <c r="I3908" s="280"/>
      <c r="J3908" s="280"/>
    </row>
    <row r="3909" spans="1:10" ht="14.4" x14ac:dyDescent="0.3">
      <c r="A3909" s="290" t="str">
        <f t="shared" si="159"/>
        <v>9/2010</v>
      </c>
      <c r="B3909" s="279" t="s">
        <v>4032</v>
      </c>
      <c r="C3909" s="294">
        <v>216</v>
      </c>
      <c r="D3909" s="279">
        <f t="shared" si="157"/>
        <v>9</v>
      </c>
      <c r="E3909" s="279">
        <f t="shared" si="158"/>
        <v>9</v>
      </c>
      <c r="F3909" s="281" t="str">
        <f t="shared" si="160"/>
        <v/>
      </c>
      <c r="G3909" s="282"/>
      <c r="H3909" s="280"/>
      <c r="I3909" s="280"/>
      <c r="J3909" s="280"/>
    </row>
    <row r="3910" spans="1:10" ht="14.4" x14ac:dyDescent="0.3">
      <c r="A3910" s="290" t="str">
        <f t="shared" ref="A3910:A3973" si="161">CONCATENATE(MONTH(B3910),"/",YEAR(B3910))</f>
        <v>9/2010</v>
      </c>
      <c r="B3910" s="279" t="s">
        <v>4033</v>
      </c>
      <c r="C3910" s="294">
        <v>212</v>
      </c>
      <c r="D3910" s="279">
        <f t="shared" si="157"/>
        <v>10</v>
      </c>
      <c r="E3910" s="279">
        <f t="shared" si="158"/>
        <v>9</v>
      </c>
      <c r="F3910" s="281" t="str">
        <f t="shared" si="160"/>
        <v/>
      </c>
      <c r="G3910" s="282"/>
      <c r="H3910" s="280"/>
      <c r="I3910" s="280"/>
      <c r="J3910" s="280"/>
    </row>
    <row r="3911" spans="1:10" ht="14.4" x14ac:dyDescent="0.3">
      <c r="A3911" s="290" t="str">
        <f t="shared" si="161"/>
        <v>9/2010</v>
      </c>
      <c r="B3911" s="279" t="s">
        <v>4034</v>
      </c>
      <c r="C3911" s="294"/>
      <c r="D3911" s="279">
        <f t="shared" si="157"/>
        <v>11</v>
      </c>
      <c r="E3911" s="279">
        <f t="shared" si="158"/>
        <v>9</v>
      </c>
      <c r="F3911" s="281" t="str">
        <f t="shared" si="160"/>
        <v/>
      </c>
      <c r="G3911" s="282"/>
      <c r="H3911" s="280"/>
      <c r="I3911" s="280"/>
      <c r="J3911" s="280"/>
    </row>
    <row r="3912" spans="1:10" ht="14.4" x14ac:dyDescent="0.3">
      <c r="A3912" s="290" t="str">
        <f t="shared" si="161"/>
        <v>9/2010</v>
      </c>
      <c r="B3912" s="279" t="s">
        <v>4035</v>
      </c>
      <c r="C3912" s="294"/>
      <c r="D3912" s="279">
        <f t="shared" si="157"/>
        <v>12</v>
      </c>
      <c r="E3912" s="279">
        <f t="shared" si="158"/>
        <v>9</v>
      </c>
      <c r="F3912" s="281" t="str">
        <f t="shared" si="160"/>
        <v/>
      </c>
      <c r="G3912" s="282"/>
      <c r="H3912" s="280"/>
      <c r="I3912" s="280"/>
      <c r="J3912" s="280"/>
    </row>
    <row r="3913" spans="1:10" ht="14.4" x14ac:dyDescent="0.3">
      <c r="A3913" s="290" t="str">
        <f t="shared" si="161"/>
        <v>9/2010</v>
      </c>
      <c r="B3913" s="279" t="s">
        <v>4036</v>
      </c>
      <c r="C3913" s="294">
        <v>213</v>
      </c>
      <c r="D3913" s="279">
        <f t="shared" si="157"/>
        <v>13</v>
      </c>
      <c r="E3913" s="279">
        <f t="shared" si="158"/>
        <v>9</v>
      </c>
      <c r="F3913" s="281" t="str">
        <f t="shared" si="160"/>
        <v/>
      </c>
      <c r="G3913" s="282"/>
      <c r="H3913" s="280"/>
      <c r="I3913" s="280"/>
      <c r="J3913" s="280"/>
    </row>
    <row r="3914" spans="1:10" ht="14.4" x14ac:dyDescent="0.3">
      <c r="A3914" s="290" t="str">
        <f t="shared" si="161"/>
        <v>9/2010</v>
      </c>
      <c r="B3914" s="279" t="s">
        <v>4037</v>
      </c>
      <c r="C3914" s="294">
        <v>215</v>
      </c>
      <c r="D3914" s="279">
        <f t="shared" si="157"/>
        <v>14</v>
      </c>
      <c r="E3914" s="279">
        <f t="shared" si="158"/>
        <v>9</v>
      </c>
      <c r="F3914" s="281" t="str">
        <f t="shared" si="160"/>
        <v/>
      </c>
      <c r="G3914" s="282"/>
      <c r="H3914" s="280"/>
      <c r="I3914" s="280"/>
      <c r="J3914" s="280"/>
    </row>
    <row r="3915" spans="1:10" ht="14.4" x14ac:dyDescent="0.3">
      <c r="A3915" s="290" t="str">
        <f t="shared" si="161"/>
        <v>9/2010</v>
      </c>
      <c r="B3915" s="279" t="s">
        <v>4038</v>
      </c>
      <c r="C3915" s="294">
        <v>206</v>
      </c>
      <c r="D3915" s="279">
        <f t="shared" si="157"/>
        <v>15</v>
      </c>
      <c r="E3915" s="279">
        <f t="shared" si="158"/>
        <v>9</v>
      </c>
      <c r="F3915" s="281" t="str">
        <f t="shared" si="160"/>
        <v/>
      </c>
      <c r="G3915" s="282"/>
      <c r="H3915" s="280"/>
      <c r="I3915" s="280"/>
      <c r="J3915" s="280"/>
    </row>
    <row r="3916" spans="1:10" ht="14.4" x14ac:dyDescent="0.3">
      <c r="A3916" s="290" t="str">
        <f t="shared" si="161"/>
        <v>9/2010</v>
      </c>
      <c r="B3916" s="279" t="s">
        <v>4039</v>
      </c>
      <c r="C3916" s="294">
        <v>195</v>
      </c>
      <c r="D3916" s="279">
        <f t="shared" si="157"/>
        <v>16</v>
      </c>
      <c r="E3916" s="279">
        <f t="shared" si="158"/>
        <v>9</v>
      </c>
      <c r="F3916" s="281" t="str">
        <f t="shared" si="160"/>
        <v/>
      </c>
      <c r="G3916" s="282"/>
      <c r="H3916" s="280"/>
      <c r="I3916" s="280"/>
      <c r="J3916" s="280"/>
    </row>
    <row r="3917" spans="1:10" ht="14.4" x14ac:dyDescent="0.3">
      <c r="A3917" s="290" t="str">
        <f t="shared" si="161"/>
        <v>9/2010</v>
      </c>
      <c r="B3917" s="279" t="s">
        <v>4040</v>
      </c>
      <c r="C3917" s="294">
        <v>199</v>
      </c>
      <c r="D3917" s="279">
        <f t="shared" si="157"/>
        <v>17</v>
      </c>
      <c r="E3917" s="279">
        <f t="shared" si="158"/>
        <v>9</v>
      </c>
      <c r="F3917" s="281" t="str">
        <f t="shared" ref="F3917:F3980" si="162">IF(D3917=(D3918-1),"",IF(AND(C3917="",C3916="",C3915=""),C3914/10000,(IF(AND(C3917="",C3916=""),C3915/10000,IF(C3917="",C3916/10000,C3917/10000)))))</f>
        <v/>
      </c>
      <c r="G3917" s="282"/>
      <c r="H3917" s="280"/>
      <c r="I3917" s="280"/>
      <c r="J3917" s="280"/>
    </row>
    <row r="3918" spans="1:10" ht="14.4" x14ac:dyDescent="0.3">
      <c r="A3918" s="290" t="str">
        <f t="shared" si="161"/>
        <v>9/2010</v>
      </c>
      <c r="B3918" s="279" t="s">
        <v>4041</v>
      </c>
      <c r="C3918" s="294"/>
      <c r="D3918" s="279">
        <f t="shared" si="157"/>
        <v>18</v>
      </c>
      <c r="E3918" s="279">
        <f t="shared" si="158"/>
        <v>9</v>
      </c>
      <c r="F3918" s="281" t="str">
        <f t="shared" si="162"/>
        <v/>
      </c>
      <c r="G3918" s="282"/>
      <c r="H3918" s="280"/>
      <c r="I3918" s="280"/>
      <c r="J3918" s="280"/>
    </row>
    <row r="3919" spans="1:10" ht="14.4" x14ac:dyDescent="0.3">
      <c r="A3919" s="290" t="str">
        <f t="shared" si="161"/>
        <v>9/2010</v>
      </c>
      <c r="B3919" s="279" t="s">
        <v>4042</v>
      </c>
      <c r="C3919" s="294"/>
      <c r="D3919" s="279">
        <f t="shared" si="157"/>
        <v>19</v>
      </c>
      <c r="E3919" s="279">
        <f t="shared" si="158"/>
        <v>9</v>
      </c>
      <c r="F3919" s="281" t="str">
        <f t="shared" si="162"/>
        <v/>
      </c>
      <c r="G3919" s="282"/>
      <c r="H3919" s="280"/>
      <c r="I3919" s="280"/>
      <c r="J3919" s="280"/>
    </row>
    <row r="3920" spans="1:10" ht="14.4" x14ac:dyDescent="0.3">
      <c r="A3920" s="290" t="str">
        <f t="shared" si="161"/>
        <v>9/2010</v>
      </c>
      <c r="B3920" s="279" t="s">
        <v>4043</v>
      </c>
      <c r="C3920" s="294">
        <v>201</v>
      </c>
      <c r="D3920" s="279">
        <f t="shared" si="157"/>
        <v>20</v>
      </c>
      <c r="E3920" s="279">
        <f t="shared" si="158"/>
        <v>9</v>
      </c>
      <c r="F3920" s="281" t="str">
        <f t="shared" si="162"/>
        <v/>
      </c>
      <c r="G3920" s="282"/>
      <c r="H3920" s="280"/>
      <c r="I3920" s="280"/>
      <c r="J3920" s="280"/>
    </row>
    <row r="3921" spans="1:10" ht="14.4" x14ac:dyDescent="0.3">
      <c r="A3921" s="290" t="str">
        <f t="shared" si="161"/>
        <v>9/2010</v>
      </c>
      <c r="B3921" s="279" t="s">
        <v>4044</v>
      </c>
      <c r="C3921" s="294">
        <v>213</v>
      </c>
      <c r="D3921" s="279">
        <f t="shared" si="157"/>
        <v>21</v>
      </c>
      <c r="E3921" s="279">
        <f t="shared" si="158"/>
        <v>9</v>
      </c>
      <c r="F3921" s="281" t="str">
        <f t="shared" si="162"/>
        <v/>
      </c>
      <c r="G3921" s="282"/>
      <c r="H3921" s="280"/>
      <c r="I3921" s="280"/>
      <c r="J3921" s="280"/>
    </row>
    <row r="3922" spans="1:10" ht="14.4" x14ac:dyDescent="0.3">
      <c r="A3922" s="290" t="str">
        <f t="shared" si="161"/>
        <v>9/2010</v>
      </c>
      <c r="B3922" s="279" t="s">
        <v>4045</v>
      </c>
      <c r="C3922" s="294">
        <v>213</v>
      </c>
      <c r="D3922" s="279">
        <f t="shared" si="157"/>
        <v>22</v>
      </c>
      <c r="E3922" s="279">
        <f t="shared" si="158"/>
        <v>9</v>
      </c>
      <c r="F3922" s="281" t="str">
        <f t="shared" si="162"/>
        <v/>
      </c>
      <c r="G3922" s="282"/>
      <c r="H3922" s="280"/>
      <c r="I3922" s="280"/>
      <c r="J3922" s="280"/>
    </row>
    <row r="3923" spans="1:10" ht="14.4" x14ac:dyDescent="0.3">
      <c r="A3923" s="290" t="str">
        <f t="shared" si="161"/>
        <v>9/2010</v>
      </c>
      <c r="B3923" s="279" t="s">
        <v>4046</v>
      </c>
      <c r="C3923" s="294">
        <v>214</v>
      </c>
      <c r="D3923" s="279">
        <f t="shared" si="157"/>
        <v>23</v>
      </c>
      <c r="E3923" s="279">
        <f t="shared" si="158"/>
        <v>9</v>
      </c>
      <c r="F3923" s="281" t="str">
        <f t="shared" si="162"/>
        <v/>
      </c>
      <c r="G3923" s="282"/>
      <c r="H3923" s="280"/>
      <c r="I3923" s="280"/>
      <c r="J3923" s="280"/>
    </row>
    <row r="3924" spans="1:10" ht="14.4" x14ac:dyDescent="0.3">
      <c r="A3924" s="290" t="str">
        <f t="shared" si="161"/>
        <v>9/2010</v>
      </c>
      <c r="B3924" s="279" t="s">
        <v>4047</v>
      </c>
      <c r="C3924" s="294">
        <v>205</v>
      </c>
      <c r="D3924" s="279">
        <f t="shared" si="157"/>
        <v>24</v>
      </c>
      <c r="E3924" s="279">
        <f t="shared" si="158"/>
        <v>9</v>
      </c>
      <c r="F3924" s="281" t="str">
        <f t="shared" si="162"/>
        <v/>
      </c>
      <c r="G3924" s="282"/>
      <c r="H3924" s="280"/>
      <c r="I3924" s="280"/>
      <c r="J3924" s="280"/>
    </row>
    <row r="3925" spans="1:10" ht="14.4" x14ac:dyDescent="0.3">
      <c r="A3925" s="290" t="str">
        <f t="shared" si="161"/>
        <v>9/2010</v>
      </c>
      <c r="B3925" s="279" t="s">
        <v>4048</v>
      </c>
      <c r="C3925" s="294"/>
      <c r="D3925" s="279">
        <f t="shared" si="157"/>
        <v>25</v>
      </c>
      <c r="E3925" s="279">
        <f t="shared" si="158"/>
        <v>9</v>
      </c>
      <c r="F3925" s="281" t="str">
        <f t="shared" si="162"/>
        <v/>
      </c>
      <c r="G3925" s="282"/>
      <c r="H3925" s="280"/>
      <c r="I3925" s="280"/>
      <c r="J3925" s="280"/>
    </row>
    <row r="3926" spans="1:10" ht="14.4" x14ac:dyDescent="0.3">
      <c r="A3926" s="290" t="str">
        <f t="shared" si="161"/>
        <v>9/2010</v>
      </c>
      <c r="B3926" s="279" t="s">
        <v>4049</v>
      </c>
      <c r="C3926" s="294"/>
      <c r="D3926" s="279">
        <f t="shared" si="157"/>
        <v>26</v>
      </c>
      <c r="E3926" s="279">
        <f t="shared" si="158"/>
        <v>9</v>
      </c>
      <c r="F3926" s="281" t="str">
        <f t="shared" si="162"/>
        <v/>
      </c>
      <c r="G3926" s="282"/>
      <c r="H3926" s="280"/>
      <c r="I3926" s="280"/>
      <c r="J3926" s="280"/>
    </row>
    <row r="3927" spans="1:10" ht="14.4" x14ac:dyDescent="0.3">
      <c r="A3927" s="290" t="str">
        <f t="shared" si="161"/>
        <v>9/2010</v>
      </c>
      <c r="B3927" s="279" t="s">
        <v>4050</v>
      </c>
      <c r="C3927" s="294">
        <v>209</v>
      </c>
      <c r="D3927" s="279">
        <f t="shared" si="157"/>
        <v>27</v>
      </c>
      <c r="E3927" s="279">
        <f t="shared" si="158"/>
        <v>9</v>
      </c>
      <c r="F3927" s="281" t="str">
        <f t="shared" si="162"/>
        <v/>
      </c>
      <c r="G3927" s="282"/>
      <c r="H3927" s="280"/>
      <c r="I3927" s="280"/>
      <c r="J3927" s="280"/>
    </row>
    <row r="3928" spans="1:10" ht="14.4" x14ac:dyDescent="0.3">
      <c r="A3928" s="290" t="str">
        <f t="shared" si="161"/>
        <v>9/2010</v>
      </c>
      <c r="B3928" s="279" t="s">
        <v>4051</v>
      </c>
      <c r="C3928" s="294">
        <v>215</v>
      </c>
      <c r="D3928" s="279">
        <f t="shared" si="157"/>
        <v>28</v>
      </c>
      <c r="E3928" s="279">
        <f t="shared" si="158"/>
        <v>9</v>
      </c>
      <c r="F3928" s="281" t="str">
        <f t="shared" si="162"/>
        <v/>
      </c>
      <c r="G3928" s="282"/>
      <c r="H3928" s="280"/>
      <c r="I3928" s="280"/>
      <c r="J3928" s="280"/>
    </row>
    <row r="3929" spans="1:10" ht="14.4" x14ac:dyDescent="0.3">
      <c r="A3929" s="290" t="str">
        <f t="shared" si="161"/>
        <v>9/2010</v>
      </c>
      <c r="B3929" s="279" t="s">
        <v>4052</v>
      </c>
      <c r="C3929" s="294">
        <v>207</v>
      </c>
      <c r="D3929" s="279">
        <f t="shared" si="157"/>
        <v>29</v>
      </c>
      <c r="E3929" s="279">
        <f t="shared" si="158"/>
        <v>9</v>
      </c>
      <c r="F3929" s="281" t="str">
        <f t="shared" si="162"/>
        <v/>
      </c>
      <c r="G3929" s="282"/>
      <c r="H3929" s="280"/>
      <c r="I3929" s="280"/>
      <c r="J3929" s="280"/>
    </row>
    <row r="3930" spans="1:10" ht="14.4" x14ac:dyDescent="0.3">
      <c r="A3930" s="290" t="str">
        <f t="shared" si="161"/>
        <v>9/2010</v>
      </c>
      <c r="B3930" s="279" t="s">
        <v>4053</v>
      </c>
      <c r="C3930" s="294">
        <v>206</v>
      </c>
      <c r="D3930" s="279">
        <f t="shared" si="157"/>
        <v>30</v>
      </c>
      <c r="E3930" s="279">
        <f t="shared" si="158"/>
        <v>9</v>
      </c>
      <c r="F3930" s="281">
        <f t="shared" si="162"/>
        <v>2.06E-2</v>
      </c>
      <c r="G3930" s="282"/>
      <c r="H3930" s="280"/>
      <c r="I3930" s="280"/>
      <c r="J3930" s="280"/>
    </row>
    <row r="3931" spans="1:10" ht="14.4" x14ac:dyDescent="0.3">
      <c r="A3931" s="290" t="str">
        <f t="shared" si="161"/>
        <v>10/2010</v>
      </c>
      <c r="B3931" s="279" t="s">
        <v>4054</v>
      </c>
      <c r="C3931" s="294">
        <v>203</v>
      </c>
      <c r="D3931" s="279">
        <f t="shared" si="157"/>
        <v>1</v>
      </c>
      <c r="E3931" s="279">
        <f t="shared" si="158"/>
        <v>10</v>
      </c>
      <c r="F3931" s="281" t="str">
        <f t="shared" si="162"/>
        <v/>
      </c>
      <c r="G3931" s="282"/>
      <c r="H3931" s="280"/>
      <c r="I3931" s="280"/>
      <c r="J3931" s="280"/>
    </row>
    <row r="3932" spans="1:10" ht="14.4" x14ac:dyDescent="0.3">
      <c r="A3932" s="290" t="str">
        <f t="shared" si="161"/>
        <v>10/2010</v>
      </c>
      <c r="B3932" s="279" t="s">
        <v>4055</v>
      </c>
      <c r="C3932" s="294"/>
      <c r="D3932" s="279">
        <f t="shared" si="157"/>
        <v>2</v>
      </c>
      <c r="E3932" s="279">
        <f t="shared" si="158"/>
        <v>10</v>
      </c>
      <c r="F3932" s="281" t="str">
        <f t="shared" si="162"/>
        <v/>
      </c>
      <c r="G3932" s="282"/>
      <c r="H3932" s="280"/>
      <c r="I3932" s="280"/>
      <c r="J3932" s="280"/>
    </row>
    <row r="3933" spans="1:10" ht="14.4" x14ac:dyDescent="0.3">
      <c r="A3933" s="290" t="str">
        <f t="shared" si="161"/>
        <v>10/2010</v>
      </c>
      <c r="B3933" s="279" t="s">
        <v>4056</v>
      </c>
      <c r="C3933" s="294"/>
      <c r="D3933" s="279">
        <f t="shared" si="157"/>
        <v>3</v>
      </c>
      <c r="E3933" s="279">
        <f t="shared" si="158"/>
        <v>10</v>
      </c>
      <c r="F3933" s="281" t="str">
        <f t="shared" si="162"/>
        <v/>
      </c>
      <c r="G3933" s="282"/>
      <c r="H3933" s="280"/>
      <c r="I3933" s="280"/>
      <c r="J3933" s="280"/>
    </row>
    <row r="3934" spans="1:10" ht="14.4" x14ac:dyDescent="0.3">
      <c r="A3934" s="290" t="str">
        <f t="shared" si="161"/>
        <v>10/2010</v>
      </c>
      <c r="B3934" s="279" t="s">
        <v>4057</v>
      </c>
      <c r="C3934" s="294">
        <v>206</v>
      </c>
      <c r="D3934" s="279">
        <f t="shared" si="157"/>
        <v>4</v>
      </c>
      <c r="E3934" s="279">
        <f t="shared" si="158"/>
        <v>10</v>
      </c>
      <c r="F3934" s="281" t="str">
        <f t="shared" si="162"/>
        <v/>
      </c>
      <c r="G3934" s="282"/>
      <c r="H3934" s="280"/>
      <c r="I3934" s="280"/>
      <c r="J3934" s="280"/>
    </row>
    <row r="3935" spans="1:10" ht="14.4" x14ac:dyDescent="0.3">
      <c r="A3935" s="290" t="str">
        <f t="shared" si="161"/>
        <v>10/2010</v>
      </c>
      <c r="B3935" s="279" t="s">
        <v>4058</v>
      </c>
      <c r="C3935" s="294">
        <v>204</v>
      </c>
      <c r="D3935" s="279">
        <f t="shared" si="157"/>
        <v>5</v>
      </c>
      <c r="E3935" s="279">
        <f t="shared" si="158"/>
        <v>10</v>
      </c>
      <c r="F3935" s="281" t="str">
        <f t="shared" si="162"/>
        <v/>
      </c>
      <c r="G3935" s="282"/>
      <c r="H3935" s="280"/>
      <c r="I3935" s="280"/>
      <c r="J3935" s="280"/>
    </row>
    <row r="3936" spans="1:10" ht="14.4" x14ac:dyDescent="0.3">
      <c r="A3936" s="290" t="str">
        <f t="shared" si="161"/>
        <v>10/2010</v>
      </c>
      <c r="B3936" s="279" t="s">
        <v>4059</v>
      </c>
      <c r="C3936" s="294">
        <v>202</v>
      </c>
      <c r="D3936" s="279">
        <f t="shared" si="157"/>
        <v>6</v>
      </c>
      <c r="E3936" s="279">
        <f t="shared" si="158"/>
        <v>10</v>
      </c>
      <c r="F3936" s="281" t="str">
        <f t="shared" si="162"/>
        <v/>
      </c>
      <c r="G3936" s="282"/>
      <c r="H3936" s="280"/>
      <c r="I3936" s="280"/>
      <c r="J3936" s="280"/>
    </row>
    <row r="3937" spans="1:10" ht="14.4" x14ac:dyDescent="0.3">
      <c r="A3937" s="290" t="str">
        <f t="shared" si="161"/>
        <v>10/2010</v>
      </c>
      <c r="B3937" s="279" t="s">
        <v>4060</v>
      </c>
      <c r="C3937" s="294">
        <v>201</v>
      </c>
      <c r="D3937" s="279">
        <f t="shared" si="157"/>
        <v>7</v>
      </c>
      <c r="E3937" s="279">
        <f t="shared" si="158"/>
        <v>10</v>
      </c>
      <c r="F3937" s="281" t="str">
        <f t="shared" si="162"/>
        <v/>
      </c>
      <c r="G3937" s="282"/>
      <c r="H3937" s="280"/>
      <c r="I3937" s="280"/>
      <c r="J3937" s="280"/>
    </row>
    <row r="3938" spans="1:10" ht="14.4" x14ac:dyDescent="0.3">
      <c r="A3938" s="290" t="str">
        <f t="shared" si="161"/>
        <v>10/2010</v>
      </c>
      <c r="B3938" s="279" t="s">
        <v>4061</v>
      </c>
      <c r="C3938" s="294">
        <v>197</v>
      </c>
      <c r="D3938" s="279">
        <f t="shared" si="157"/>
        <v>8</v>
      </c>
      <c r="E3938" s="279">
        <f t="shared" si="158"/>
        <v>10</v>
      </c>
      <c r="F3938" s="281" t="str">
        <f t="shared" si="162"/>
        <v/>
      </c>
      <c r="G3938" s="282"/>
      <c r="H3938" s="280"/>
      <c r="I3938" s="280"/>
      <c r="J3938" s="280"/>
    </row>
    <row r="3939" spans="1:10" ht="14.4" x14ac:dyDescent="0.3">
      <c r="A3939" s="290" t="str">
        <f t="shared" si="161"/>
        <v>10/2010</v>
      </c>
      <c r="B3939" s="279" t="s">
        <v>4062</v>
      </c>
      <c r="C3939" s="294"/>
      <c r="D3939" s="279">
        <f t="shared" si="157"/>
        <v>9</v>
      </c>
      <c r="E3939" s="279">
        <f t="shared" si="158"/>
        <v>10</v>
      </c>
      <c r="F3939" s="281" t="str">
        <f t="shared" si="162"/>
        <v/>
      </c>
      <c r="G3939" s="282"/>
      <c r="H3939" s="280"/>
      <c r="I3939" s="280"/>
      <c r="J3939" s="280"/>
    </row>
    <row r="3940" spans="1:10" ht="14.4" x14ac:dyDescent="0.3">
      <c r="A3940" s="290" t="str">
        <f t="shared" si="161"/>
        <v>10/2010</v>
      </c>
      <c r="B3940" s="279" t="s">
        <v>4063</v>
      </c>
      <c r="C3940" s="294"/>
      <c r="D3940" s="279">
        <f t="shared" si="157"/>
        <v>10</v>
      </c>
      <c r="E3940" s="279">
        <f t="shared" si="158"/>
        <v>10</v>
      </c>
      <c r="F3940" s="281" t="str">
        <f t="shared" si="162"/>
        <v/>
      </c>
      <c r="G3940" s="282"/>
      <c r="H3940" s="280"/>
      <c r="I3940" s="280"/>
      <c r="J3940" s="280"/>
    </row>
    <row r="3941" spans="1:10" ht="14.4" x14ac:dyDescent="0.3">
      <c r="A3941" s="290" t="str">
        <f t="shared" si="161"/>
        <v>10/2010</v>
      </c>
      <c r="B3941" s="279" t="s">
        <v>4064</v>
      </c>
      <c r="C3941" s="294"/>
      <c r="D3941" s="279">
        <f t="shared" si="157"/>
        <v>11</v>
      </c>
      <c r="E3941" s="279">
        <f t="shared" si="158"/>
        <v>10</v>
      </c>
      <c r="F3941" s="281" t="str">
        <f t="shared" si="162"/>
        <v/>
      </c>
      <c r="G3941" s="282"/>
      <c r="H3941" s="280"/>
      <c r="I3941" s="280"/>
      <c r="J3941" s="280"/>
    </row>
    <row r="3942" spans="1:10" ht="14.4" x14ac:dyDescent="0.3">
      <c r="A3942" s="290" t="str">
        <f t="shared" si="161"/>
        <v>10/2010</v>
      </c>
      <c r="B3942" s="279" t="s">
        <v>4065</v>
      </c>
      <c r="C3942" s="294">
        <v>185</v>
      </c>
      <c r="D3942" s="279">
        <f t="shared" si="157"/>
        <v>12</v>
      </c>
      <c r="E3942" s="279">
        <f t="shared" si="158"/>
        <v>10</v>
      </c>
      <c r="F3942" s="281" t="str">
        <f t="shared" si="162"/>
        <v/>
      </c>
      <c r="G3942" s="282"/>
      <c r="H3942" s="280"/>
      <c r="I3942" s="280"/>
      <c r="J3942" s="280"/>
    </row>
    <row r="3943" spans="1:10" ht="14.4" x14ac:dyDescent="0.3">
      <c r="A3943" s="290" t="str">
        <f t="shared" si="161"/>
        <v>10/2010</v>
      </c>
      <c r="B3943" s="279" t="s">
        <v>4066</v>
      </c>
      <c r="C3943" s="294">
        <v>180</v>
      </c>
      <c r="D3943" s="279">
        <f t="shared" si="157"/>
        <v>13</v>
      </c>
      <c r="E3943" s="279">
        <f t="shared" si="158"/>
        <v>10</v>
      </c>
      <c r="F3943" s="281" t="str">
        <f t="shared" si="162"/>
        <v/>
      </c>
      <c r="G3943" s="282"/>
      <c r="H3943" s="280"/>
      <c r="I3943" s="280"/>
      <c r="J3943" s="280"/>
    </row>
    <row r="3944" spans="1:10" ht="14.4" x14ac:dyDescent="0.3">
      <c r="A3944" s="290" t="str">
        <f t="shared" si="161"/>
        <v>10/2010</v>
      </c>
      <c r="B3944" s="279" t="s">
        <v>4067</v>
      </c>
      <c r="C3944" s="294">
        <v>176</v>
      </c>
      <c r="D3944" s="279">
        <f t="shared" si="157"/>
        <v>14</v>
      </c>
      <c r="E3944" s="279">
        <f t="shared" si="158"/>
        <v>10</v>
      </c>
      <c r="F3944" s="281" t="str">
        <f t="shared" si="162"/>
        <v/>
      </c>
      <c r="G3944" s="282"/>
      <c r="H3944" s="280"/>
      <c r="I3944" s="280"/>
      <c r="J3944" s="280"/>
    </row>
    <row r="3945" spans="1:10" ht="14.4" x14ac:dyDescent="0.3">
      <c r="A3945" s="290" t="str">
        <f t="shared" si="161"/>
        <v>10/2010</v>
      </c>
      <c r="B3945" s="279" t="s">
        <v>4068</v>
      </c>
      <c r="C3945" s="294">
        <v>172</v>
      </c>
      <c r="D3945" s="279">
        <f t="shared" si="157"/>
        <v>15</v>
      </c>
      <c r="E3945" s="279">
        <f t="shared" si="158"/>
        <v>10</v>
      </c>
      <c r="F3945" s="281" t="str">
        <f t="shared" si="162"/>
        <v/>
      </c>
      <c r="G3945" s="282"/>
      <c r="H3945" s="280"/>
      <c r="I3945" s="280"/>
      <c r="J3945" s="280"/>
    </row>
    <row r="3946" spans="1:10" ht="14.4" x14ac:dyDescent="0.3">
      <c r="A3946" s="290" t="str">
        <f t="shared" si="161"/>
        <v>10/2010</v>
      </c>
      <c r="B3946" s="279" t="s">
        <v>4069</v>
      </c>
      <c r="C3946" s="294"/>
      <c r="D3946" s="279">
        <f t="shared" si="157"/>
        <v>16</v>
      </c>
      <c r="E3946" s="279">
        <f t="shared" si="158"/>
        <v>10</v>
      </c>
      <c r="F3946" s="281" t="str">
        <f t="shared" si="162"/>
        <v/>
      </c>
      <c r="G3946" s="282"/>
      <c r="H3946" s="280"/>
      <c r="I3946" s="280"/>
      <c r="J3946" s="280"/>
    </row>
    <row r="3947" spans="1:10" ht="14.4" x14ac:dyDescent="0.3">
      <c r="A3947" s="290" t="str">
        <f t="shared" si="161"/>
        <v>10/2010</v>
      </c>
      <c r="B3947" s="279" t="s">
        <v>4070</v>
      </c>
      <c r="C3947" s="294"/>
      <c r="D3947" s="279">
        <f t="shared" si="157"/>
        <v>17</v>
      </c>
      <c r="E3947" s="279">
        <f t="shared" si="158"/>
        <v>10</v>
      </c>
      <c r="F3947" s="281" t="str">
        <f t="shared" si="162"/>
        <v/>
      </c>
      <c r="G3947" s="282"/>
      <c r="H3947" s="280"/>
      <c r="I3947" s="280"/>
      <c r="J3947" s="280"/>
    </row>
    <row r="3948" spans="1:10" ht="14.4" x14ac:dyDescent="0.3">
      <c r="A3948" s="290" t="str">
        <f t="shared" si="161"/>
        <v>10/2010</v>
      </c>
      <c r="B3948" s="279" t="s">
        <v>4071</v>
      </c>
      <c r="C3948" s="294">
        <v>181</v>
      </c>
      <c r="D3948" s="279">
        <f t="shared" si="157"/>
        <v>18</v>
      </c>
      <c r="E3948" s="279">
        <f t="shared" si="158"/>
        <v>10</v>
      </c>
      <c r="F3948" s="281" t="str">
        <f t="shared" si="162"/>
        <v/>
      </c>
      <c r="G3948" s="282"/>
      <c r="H3948" s="280"/>
      <c r="I3948" s="280"/>
      <c r="J3948" s="280"/>
    </row>
    <row r="3949" spans="1:10" ht="14.4" x14ac:dyDescent="0.3">
      <c r="A3949" s="290" t="str">
        <f t="shared" si="161"/>
        <v>10/2010</v>
      </c>
      <c r="B3949" s="279" t="s">
        <v>4072</v>
      </c>
      <c r="C3949" s="294">
        <v>191</v>
      </c>
      <c r="D3949" s="279">
        <f t="shared" si="157"/>
        <v>19</v>
      </c>
      <c r="E3949" s="279">
        <f t="shared" si="158"/>
        <v>10</v>
      </c>
      <c r="F3949" s="281" t="str">
        <f t="shared" si="162"/>
        <v/>
      </c>
      <c r="G3949" s="282"/>
      <c r="H3949" s="280"/>
      <c r="I3949" s="280"/>
      <c r="J3949" s="280"/>
    </row>
    <row r="3950" spans="1:10" ht="14.4" x14ac:dyDescent="0.3">
      <c r="A3950" s="290" t="str">
        <f t="shared" si="161"/>
        <v>10/2010</v>
      </c>
      <c r="B3950" s="279" t="s">
        <v>4073</v>
      </c>
      <c r="C3950" s="294">
        <v>187</v>
      </c>
      <c r="D3950" s="279">
        <f t="shared" si="157"/>
        <v>20</v>
      </c>
      <c r="E3950" s="279">
        <f t="shared" si="158"/>
        <v>10</v>
      </c>
      <c r="F3950" s="281" t="str">
        <f t="shared" si="162"/>
        <v/>
      </c>
      <c r="G3950" s="282"/>
      <c r="H3950" s="280"/>
      <c r="I3950" s="280"/>
      <c r="J3950" s="280"/>
    </row>
    <row r="3951" spans="1:10" ht="14.4" x14ac:dyDescent="0.3">
      <c r="A3951" s="290" t="str">
        <f t="shared" si="161"/>
        <v>10/2010</v>
      </c>
      <c r="B3951" s="279" t="s">
        <v>4074</v>
      </c>
      <c r="C3951" s="294">
        <v>186</v>
      </c>
      <c r="D3951" s="279">
        <f t="shared" si="157"/>
        <v>21</v>
      </c>
      <c r="E3951" s="279">
        <f t="shared" si="158"/>
        <v>10</v>
      </c>
      <c r="F3951" s="281" t="str">
        <f t="shared" si="162"/>
        <v/>
      </c>
      <c r="G3951" s="282"/>
      <c r="H3951" s="280"/>
      <c r="I3951" s="280"/>
      <c r="J3951" s="280"/>
    </row>
    <row r="3952" spans="1:10" ht="14.4" x14ac:dyDescent="0.3">
      <c r="A3952" s="290" t="str">
        <f t="shared" si="161"/>
        <v>10/2010</v>
      </c>
      <c r="B3952" s="279" t="s">
        <v>4075</v>
      </c>
      <c r="C3952" s="294">
        <v>183</v>
      </c>
      <c r="D3952" s="279">
        <f t="shared" si="157"/>
        <v>22</v>
      </c>
      <c r="E3952" s="279">
        <f t="shared" si="158"/>
        <v>10</v>
      </c>
      <c r="F3952" s="281" t="str">
        <f t="shared" si="162"/>
        <v/>
      </c>
      <c r="G3952" s="282"/>
      <c r="H3952" s="280"/>
      <c r="I3952" s="280"/>
      <c r="J3952" s="280"/>
    </row>
    <row r="3953" spans="1:10" ht="14.4" x14ac:dyDescent="0.3">
      <c r="A3953" s="290" t="str">
        <f t="shared" si="161"/>
        <v>10/2010</v>
      </c>
      <c r="B3953" s="279" t="s">
        <v>4076</v>
      </c>
      <c r="C3953" s="294"/>
      <c r="D3953" s="279">
        <f t="shared" si="157"/>
        <v>23</v>
      </c>
      <c r="E3953" s="279">
        <f t="shared" si="158"/>
        <v>10</v>
      </c>
      <c r="F3953" s="281" t="str">
        <f t="shared" si="162"/>
        <v/>
      </c>
      <c r="G3953" s="282"/>
      <c r="H3953" s="280"/>
      <c r="I3953" s="280"/>
      <c r="J3953" s="280"/>
    </row>
    <row r="3954" spans="1:10" ht="14.4" x14ac:dyDescent="0.3">
      <c r="A3954" s="290" t="str">
        <f t="shared" si="161"/>
        <v>10/2010</v>
      </c>
      <c r="B3954" s="279" t="s">
        <v>4077</v>
      </c>
      <c r="C3954" s="294"/>
      <c r="D3954" s="279">
        <f t="shared" si="157"/>
        <v>24</v>
      </c>
      <c r="E3954" s="279">
        <f t="shared" si="158"/>
        <v>10</v>
      </c>
      <c r="F3954" s="281" t="str">
        <f t="shared" si="162"/>
        <v/>
      </c>
      <c r="G3954" s="282"/>
      <c r="H3954" s="280"/>
      <c r="I3954" s="280"/>
      <c r="J3954" s="280"/>
    </row>
    <row r="3955" spans="1:10" ht="14.4" x14ac:dyDescent="0.3">
      <c r="A3955" s="290" t="str">
        <f t="shared" si="161"/>
        <v>10/2010</v>
      </c>
      <c r="B3955" s="279" t="s">
        <v>4078</v>
      </c>
      <c r="C3955" s="294">
        <v>178</v>
      </c>
      <c r="D3955" s="279">
        <f t="shared" si="157"/>
        <v>25</v>
      </c>
      <c r="E3955" s="279">
        <f t="shared" si="158"/>
        <v>10</v>
      </c>
      <c r="F3955" s="281" t="str">
        <f t="shared" si="162"/>
        <v/>
      </c>
      <c r="G3955" s="282"/>
      <c r="H3955" s="280"/>
      <c r="I3955" s="280"/>
      <c r="J3955" s="280"/>
    </row>
    <row r="3956" spans="1:10" ht="14.4" x14ac:dyDescent="0.3">
      <c r="A3956" s="290" t="str">
        <f t="shared" si="161"/>
        <v>10/2010</v>
      </c>
      <c r="B3956" s="279" t="s">
        <v>4079</v>
      </c>
      <c r="C3956" s="294">
        <v>174</v>
      </c>
      <c r="D3956" s="279">
        <f t="shared" si="157"/>
        <v>26</v>
      </c>
      <c r="E3956" s="279">
        <f t="shared" si="158"/>
        <v>10</v>
      </c>
      <c r="F3956" s="281" t="str">
        <f t="shared" si="162"/>
        <v/>
      </c>
      <c r="G3956" s="282"/>
      <c r="H3956" s="280"/>
      <c r="I3956" s="280"/>
      <c r="J3956" s="280"/>
    </row>
    <row r="3957" spans="1:10" ht="14.4" x14ac:dyDescent="0.3">
      <c r="A3957" s="290" t="str">
        <f t="shared" si="161"/>
        <v>10/2010</v>
      </c>
      <c r="B3957" s="279" t="s">
        <v>4080</v>
      </c>
      <c r="C3957" s="294">
        <v>171</v>
      </c>
      <c r="D3957" s="279">
        <f t="shared" si="157"/>
        <v>27</v>
      </c>
      <c r="E3957" s="279">
        <f t="shared" si="158"/>
        <v>10</v>
      </c>
      <c r="F3957" s="281" t="str">
        <f t="shared" si="162"/>
        <v/>
      </c>
      <c r="G3957" s="282"/>
      <c r="H3957" s="280"/>
      <c r="I3957" s="280"/>
      <c r="J3957" s="280"/>
    </row>
    <row r="3958" spans="1:10" ht="14.4" x14ac:dyDescent="0.3">
      <c r="A3958" s="290" t="str">
        <f t="shared" si="161"/>
        <v>10/2010</v>
      </c>
      <c r="B3958" s="279" t="s">
        <v>4081</v>
      </c>
      <c r="C3958" s="294">
        <v>173</v>
      </c>
      <c r="D3958" s="279">
        <f t="shared" si="157"/>
        <v>28</v>
      </c>
      <c r="E3958" s="279">
        <f t="shared" si="158"/>
        <v>10</v>
      </c>
      <c r="F3958" s="281" t="str">
        <f t="shared" si="162"/>
        <v/>
      </c>
      <c r="G3958" s="282"/>
      <c r="H3958" s="280"/>
      <c r="I3958" s="280"/>
      <c r="J3958" s="280"/>
    </row>
    <row r="3959" spans="1:10" ht="14.4" x14ac:dyDescent="0.3">
      <c r="A3959" s="290" t="str">
        <f t="shared" si="161"/>
        <v>10/2010</v>
      </c>
      <c r="B3959" s="279" t="s">
        <v>4082</v>
      </c>
      <c r="C3959" s="294">
        <v>175</v>
      </c>
      <c r="D3959" s="279">
        <f t="shared" si="157"/>
        <v>29</v>
      </c>
      <c r="E3959" s="279">
        <f t="shared" si="158"/>
        <v>10</v>
      </c>
      <c r="F3959" s="281" t="str">
        <f t="shared" si="162"/>
        <v/>
      </c>
      <c r="G3959" s="282"/>
      <c r="H3959" s="280"/>
      <c r="I3959" s="280"/>
      <c r="J3959" s="280"/>
    </row>
    <row r="3960" spans="1:10" ht="14.4" x14ac:dyDescent="0.3">
      <c r="A3960" s="290" t="str">
        <f t="shared" si="161"/>
        <v>10/2010</v>
      </c>
      <c r="B3960" s="279" t="s">
        <v>4083</v>
      </c>
      <c r="C3960" s="294"/>
      <c r="D3960" s="279">
        <f t="shared" si="157"/>
        <v>30</v>
      </c>
      <c r="E3960" s="279">
        <f t="shared" si="158"/>
        <v>10</v>
      </c>
      <c r="F3960" s="281" t="str">
        <f t="shared" si="162"/>
        <v/>
      </c>
      <c r="G3960" s="282"/>
      <c r="H3960" s="280"/>
      <c r="I3960" s="280"/>
      <c r="J3960" s="280"/>
    </row>
    <row r="3961" spans="1:10" ht="14.4" x14ac:dyDescent="0.3">
      <c r="A3961" s="290" t="str">
        <f t="shared" si="161"/>
        <v>10/2010</v>
      </c>
      <c r="B3961" s="279" t="s">
        <v>4084</v>
      </c>
      <c r="C3961" s="294"/>
      <c r="D3961" s="279">
        <f t="shared" si="157"/>
        <v>31</v>
      </c>
      <c r="E3961" s="279">
        <f t="shared" si="158"/>
        <v>10</v>
      </c>
      <c r="F3961" s="281">
        <f t="shared" si="162"/>
        <v>1.7500000000000002E-2</v>
      </c>
      <c r="G3961" s="282"/>
      <c r="H3961" s="280"/>
      <c r="I3961" s="280"/>
      <c r="J3961" s="280"/>
    </row>
    <row r="3962" spans="1:10" ht="14.4" x14ac:dyDescent="0.3">
      <c r="A3962" s="290" t="str">
        <f t="shared" si="161"/>
        <v>11/2010</v>
      </c>
      <c r="B3962" s="279" t="s">
        <v>4085</v>
      </c>
      <c r="C3962" s="294">
        <v>171</v>
      </c>
      <c r="D3962" s="279">
        <f t="shared" si="157"/>
        <v>1</v>
      </c>
      <c r="E3962" s="279">
        <f t="shared" si="158"/>
        <v>11</v>
      </c>
      <c r="F3962" s="281" t="str">
        <f t="shared" si="162"/>
        <v/>
      </c>
      <c r="G3962" s="282"/>
      <c r="H3962" s="280"/>
      <c r="I3962" s="280"/>
      <c r="J3962" s="280"/>
    </row>
    <row r="3963" spans="1:10" ht="14.4" x14ac:dyDescent="0.3">
      <c r="A3963" s="290" t="str">
        <f t="shared" si="161"/>
        <v>11/2010</v>
      </c>
      <c r="B3963" s="279" t="s">
        <v>4086</v>
      </c>
      <c r="C3963" s="294">
        <v>175</v>
      </c>
      <c r="D3963" s="279">
        <f t="shared" si="157"/>
        <v>2</v>
      </c>
      <c r="E3963" s="279">
        <f t="shared" si="158"/>
        <v>11</v>
      </c>
      <c r="F3963" s="281" t="str">
        <f t="shared" si="162"/>
        <v/>
      </c>
      <c r="G3963" s="282"/>
      <c r="H3963" s="280"/>
      <c r="I3963" s="280"/>
      <c r="J3963" s="280"/>
    </row>
    <row r="3964" spans="1:10" ht="14.4" x14ac:dyDescent="0.3">
      <c r="A3964" s="290" t="str">
        <f t="shared" si="161"/>
        <v>11/2010</v>
      </c>
      <c r="B3964" s="279" t="s">
        <v>4087</v>
      </c>
      <c r="C3964" s="294">
        <v>172</v>
      </c>
      <c r="D3964" s="279">
        <f t="shared" si="157"/>
        <v>3</v>
      </c>
      <c r="E3964" s="279">
        <f t="shared" si="158"/>
        <v>11</v>
      </c>
      <c r="F3964" s="281" t="str">
        <f t="shared" si="162"/>
        <v/>
      </c>
      <c r="G3964" s="282"/>
      <c r="H3964" s="280"/>
      <c r="I3964" s="280"/>
      <c r="J3964" s="280"/>
    </row>
    <row r="3965" spans="1:10" ht="14.4" x14ac:dyDescent="0.3">
      <c r="A3965" s="290" t="str">
        <f t="shared" si="161"/>
        <v>11/2010</v>
      </c>
      <c r="B3965" s="279" t="s">
        <v>4088</v>
      </c>
      <c r="C3965" s="294">
        <v>176</v>
      </c>
      <c r="D3965" s="279">
        <f t="shared" si="157"/>
        <v>4</v>
      </c>
      <c r="E3965" s="279">
        <f t="shared" si="158"/>
        <v>11</v>
      </c>
      <c r="F3965" s="281" t="str">
        <f t="shared" si="162"/>
        <v/>
      </c>
      <c r="G3965" s="282"/>
      <c r="H3965" s="280"/>
      <c r="I3965" s="280"/>
      <c r="J3965" s="280"/>
    </row>
    <row r="3966" spans="1:10" ht="14.4" x14ac:dyDescent="0.3">
      <c r="A3966" s="290" t="str">
        <f t="shared" si="161"/>
        <v>11/2010</v>
      </c>
      <c r="B3966" s="279" t="s">
        <v>4089</v>
      </c>
      <c r="C3966" s="294">
        <v>174</v>
      </c>
      <c r="D3966" s="279">
        <f t="shared" si="157"/>
        <v>5</v>
      </c>
      <c r="E3966" s="279">
        <f t="shared" si="158"/>
        <v>11</v>
      </c>
      <c r="F3966" s="281" t="str">
        <f t="shared" si="162"/>
        <v/>
      </c>
      <c r="G3966" s="282"/>
      <c r="H3966" s="280"/>
      <c r="I3966" s="280"/>
      <c r="J3966" s="280"/>
    </row>
    <row r="3967" spans="1:10" ht="14.4" x14ac:dyDescent="0.3">
      <c r="A3967" s="290" t="str">
        <f t="shared" si="161"/>
        <v>11/2010</v>
      </c>
      <c r="B3967" s="279" t="s">
        <v>4090</v>
      </c>
      <c r="C3967" s="294"/>
      <c r="D3967" s="279">
        <f t="shared" si="157"/>
        <v>6</v>
      </c>
      <c r="E3967" s="279">
        <f t="shared" si="158"/>
        <v>11</v>
      </c>
      <c r="F3967" s="281" t="str">
        <f t="shared" si="162"/>
        <v/>
      </c>
      <c r="G3967" s="282"/>
      <c r="H3967" s="280"/>
      <c r="I3967" s="280"/>
      <c r="J3967" s="280"/>
    </row>
    <row r="3968" spans="1:10" ht="14.4" x14ac:dyDescent="0.3">
      <c r="A3968" s="290" t="str">
        <f t="shared" si="161"/>
        <v>11/2010</v>
      </c>
      <c r="B3968" s="279" t="s">
        <v>4091</v>
      </c>
      <c r="C3968" s="294"/>
      <c r="D3968" s="279">
        <f t="shared" si="157"/>
        <v>7</v>
      </c>
      <c r="E3968" s="279">
        <f t="shared" si="158"/>
        <v>11</v>
      </c>
      <c r="F3968" s="281" t="str">
        <f t="shared" si="162"/>
        <v/>
      </c>
      <c r="G3968" s="282"/>
      <c r="H3968" s="280"/>
      <c r="I3968" s="280"/>
      <c r="J3968" s="280"/>
    </row>
    <row r="3969" spans="1:10" ht="14.4" x14ac:dyDescent="0.3">
      <c r="A3969" s="290" t="str">
        <f t="shared" si="161"/>
        <v>11/2010</v>
      </c>
      <c r="B3969" s="279" t="s">
        <v>4092</v>
      </c>
      <c r="C3969" s="294">
        <v>180</v>
      </c>
      <c r="D3969" s="279">
        <f t="shared" si="157"/>
        <v>8</v>
      </c>
      <c r="E3969" s="279">
        <f t="shared" si="158"/>
        <v>11</v>
      </c>
      <c r="F3969" s="281" t="str">
        <f t="shared" si="162"/>
        <v/>
      </c>
      <c r="G3969" s="282"/>
      <c r="H3969" s="280"/>
      <c r="I3969" s="280"/>
      <c r="J3969" s="280"/>
    </row>
    <row r="3970" spans="1:10" ht="14.4" x14ac:dyDescent="0.3">
      <c r="A3970" s="290" t="str">
        <f t="shared" si="161"/>
        <v>11/2010</v>
      </c>
      <c r="B3970" s="279" t="s">
        <v>4093</v>
      </c>
      <c r="C3970" s="294">
        <v>174</v>
      </c>
      <c r="D3970" s="279">
        <f t="shared" si="157"/>
        <v>9</v>
      </c>
      <c r="E3970" s="279">
        <f t="shared" si="158"/>
        <v>11</v>
      </c>
      <c r="F3970" s="281" t="str">
        <f t="shared" si="162"/>
        <v/>
      </c>
      <c r="G3970" s="282"/>
      <c r="H3970" s="280"/>
      <c r="I3970" s="280"/>
      <c r="J3970" s="280"/>
    </row>
    <row r="3971" spans="1:10" ht="14.4" x14ac:dyDescent="0.3">
      <c r="A3971" s="290" t="str">
        <f t="shared" si="161"/>
        <v>11/2010</v>
      </c>
      <c r="B3971" s="279" t="s">
        <v>4094</v>
      </c>
      <c r="C3971" s="294">
        <v>175</v>
      </c>
      <c r="D3971" s="279">
        <f t="shared" si="157"/>
        <v>10</v>
      </c>
      <c r="E3971" s="279">
        <f t="shared" si="158"/>
        <v>11</v>
      </c>
      <c r="F3971" s="281" t="str">
        <f t="shared" si="162"/>
        <v/>
      </c>
      <c r="G3971" s="282"/>
      <c r="H3971" s="280"/>
      <c r="I3971" s="280"/>
      <c r="J3971" s="280"/>
    </row>
    <row r="3972" spans="1:10" ht="14.4" x14ac:dyDescent="0.3">
      <c r="A3972" s="290" t="str">
        <f t="shared" si="161"/>
        <v>11/2010</v>
      </c>
      <c r="B3972" s="279" t="s">
        <v>4095</v>
      </c>
      <c r="C3972" s="294"/>
      <c r="D3972" s="279">
        <f t="shared" si="157"/>
        <v>11</v>
      </c>
      <c r="E3972" s="279">
        <f t="shared" si="158"/>
        <v>11</v>
      </c>
      <c r="F3972" s="281" t="str">
        <f t="shared" si="162"/>
        <v/>
      </c>
      <c r="G3972" s="282"/>
      <c r="H3972" s="280"/>
      <c r="I3972" s="280"/>
      <c r="J3972" s="280"/>
    </row>
    <row r="3973" spans="1:10" ht="14.4" x14ac:dyDescent="0.3">
      <c r="A3973" s="290" t="str">
        <f t="shared" si="161"/>
        <v>11/2010</v>
      </c>
      <c r="B3973" s="279" t="s">
        <v>4096</v>
      </c>
      <c r="C3973" s="294">
        <v>176</v>
      </c>
      <c r="D3973" s="279">
        <f t="shared" si="157"/>
        <v>12</v>
      </c>
      <c r="E3973" s="279">
        <f t="shared" si="158"/>
        <v>11</v>
      </c>
      <c r="F3973" s="281" t="str">
        <f t="shared" si="162"/>
        <v/>
      </c>
      <c r="G3973" s="282"/>
      <c r="H3973" s="280"/>
      <c r="I3973" s="280"/>
      <c r="J3973" s="280"/>
    </row>
    <row r="3974" spans="1:10" ht="14.4" x14ac:dyDescent="0.3">
      <c r="A3974" s="290" t="str">
        <f t="shared" ref="A3974:A4037" si="163">CONCATENATE(MONTH(B3974),"/",YEAR(B3974))</f>
        <v>11/2010</v>
      </c>
      <c r="B3974" s="279" t="s">
        <v>4097</v>
      </c>
      <c r="C3974" s="294"/>
      <c r="D3974" s="279">
        <f t="shared" si="157"/>
        <v>13</v>
      </c>
      <c r="E3974" s="279">
        <f t="shared" si="158"/>
        <v>11</v>
      </c>
      <c r="F3974" s="281" t="str">
        <f t="shared" si="162"/>
        <v/>
      </c>
      <c r="G3974" s="282"/>
      <c r="H3974" s="280"/>
      <c r="I3974" s="280"/>
      <c r="J3974" s="280"/>
    </row>
    <row r="3975" spans="1:10" ht="14.4" x14ac:dyDescent="0.3">
      <c r="A3975" s="290" t="str">
        <f t="shared" si="163"/>
        <v>11/2010</v>
      </c>
      <c r="B3975" s="279" t="s">
        <v>4098</v>
      </c>
      <c r="C3975" s="294"/>
      <c r="D3975" s="279">
        <f t="shared" si="157"/>
        <v>14</v>
      </c>
      <c r="E3975" s="279">
        <f t="shared" si="158"/>
        <v>11</v>
      </c>
      <c r="F3975" s="281" t="str">
        <f t="shared" si="162"/>
        <v/>
      </c>
      <c r="G3975" s="282"/>
      <c r="H3975" s="280"/>
      <c r="I3975" s="280"/>
      <c r="J3975" s="280"/>
    </row>
    <row r="3976" spans="1:10" ht="14.4" x14ac:dyDescent="0.3">
      <c r="A3976" s="290" t="str">
        <f t="shared" si="163"/>
        <v>11/2010</v>
      </c>
      <c r="B3976" s="279" t="s">
        <v>4099</v>
      </c>
      <c r="C3976" s="294">
        <v>171</v>
      </c>
      <c r="D3976" s="279">
        <f t="shared" si="157"/>
        <v>15</v>
      </c>
      <c r="E3976" s="279">
        <f t="shared" si="158"/>
        <v>11</v>
      </c>
      <c r="F3976" s="281" t="str">
        <f t="shared" si="162"/>
        <v/>
      </c>
      <c r="G3976" s="282"/>
      <c r="H3976" s="280"/>
      <c r="I3976" s="280"/>
      <c r="J3976" s="280"/>
    </row>
    <row r="3977" spans="1:10" ht="14.4" x14ac:dyDescent="0.3">
      <c r="A3977" s="290" t="str">
        <f t="shared" si="163"/>
        <v>11/2010</v>
      </c>
      <c r="B3977" s="279" t="s">
        <v>4100</v>
      </c>
      <c r="C3977" s="294">
        <v>187</v>
      </c>
      <c r="D3977" s="279">
        <f t="shared" si="157"/>
        <v>16</v>
      </c>
      <c r="E3977" s="279">
        <f t="shared" si="158"/>
        <v>11</v>
      </c>
      <c r="F3977" s="281" t="str">
        <f t="shared" si="162"/>
        <v/>
      </c>
      <c r="G3977" s="282"/>
      <c r="H3977" s="280"/>
      <c r="I3977" s="280"/>
      <c r="J3977" s="280"/>
    </row>
    <row r="3978" spans="1:10" ht="14.4" x14ac:dyDescent="0.3">
      <c r="A3978" s="290" t="str">
        <f t="shared" si="163"/>
        <v>11/2010</v>
      </c>
      <c r="B3978" s="279" t="s">
        <v>4101</v>
      </c>
      <c r="C3978" s="294">
        <v>175</v>
      </c>
      <c r="D3978" s="279">
        <f t="shared" si="157"/>
        <v>17</v>
      </c>
      <c r="E3978" s="279">
        <f t="shared" si="158"/>
        <v>11</v>
      </c>
      <c r="F3978" s="281" t="str">
        <f t="shared" si="162"/>
        <v/>
      </c>
      <c r="G3978" s="282"/>
      <c r="H3978" s="280"/>
      <c r="I3978" s="280"/>
      <c r="J3978" s="280"/>
    </row>
    <row r="3979" spans="1:10" ht="14.4" x14ac:dyDescent="0.3">
      <c r="A3979" s="290" t="str">
        <f t="shared" si="163"/>
        <v>11/2010</v>
      </c>
      <c r="B3979" s="279" t="s">
        <v>4102</v>
      </c>
      <c r="C3979" s="294">
        <v>175</v>
      </c>
      <c r="D3979" s="279">
        <f t="shared" si="157"/>
        <v>18</v>
      </c>
      <c r="E3979" s="279">
        <f t="shared" si="158"/>
        <v>11</v>
      </c>
      <c r="F3979" s="281" t="str">
        <f t="shared" si="162"/>
        <v/>
      </c>
      <c r="G3979" s="282"/>
      <c r="H3979" s="280"/>
      <c r="I3979" s="280"/>
      <c r="J3979" s="280"/>
    </row>
    <row r="3980" spans="1:10" ht="14.4" x14ac:dyDescent="0.3">
      <c r="A3980" s="290" t="str">
        <f t="shared" si="163"/>
        <v>11/2010</v>
      </c>
      <c r="B3980" s="279" t="s">
        <v>4103</v>
      </c>
      <c r="C3980" s="294">
        <v>177</v>
      </c>
      <c r="D3980" s="279">
        <f t="shared" si="157"/>
        <v>19</v>
      </c>
      <c r="E3980" s="279">
        <f t="shared" si="158"/>
        <v>11</v>
      </c>
      <c r="F3980" s="281" t="str">
        <f t="shared" si="162"/>
        <v/>
      </c>
      <c r="G3980" s="282"/>
      <c r="H3980" s="280"/>
      <c r="I3980" s="280"/>
      <c r="J3980" s="280"/>
    </row>
    <row r="3981" spans="1:10" ht="14.4" x14ac:dyDescent="0.3">
      <c r="A3981" s="290" t="str">
        <f t="shared" si="163"/>
        <v>11/2010</v>
      </c>
      <c r="B3981" s="279" t="s">
        <v>4104</v>
      </c>
      <c r="C3981" s="294"/>
      <c r="D3981" s="279">
        <f t="shared" si="157"/>
        <v>20</v>
      </c>
      <c r="E3981" s="279">
        <f t="shared" si="158"/>
        <v>11</v>
      </c>
      <c r="F3981" s="281" t="str">
        <f t="shared" ref="F3981:F4044" si="164">IF(D3981=(D3982-1),"",IF(AND(C3981="",C3980="",C3979=""),C3978/10000,(IF(AND(C3981="",C3980=""),C3979/10000,IF(C3981="",C3980/10000,C3981/10000)))))</f>
        <v/>
      </c>
      <c r="G3981" s="282"/>
      <c r="H3981" s="280"/>
      <c r="I3981" s="280"/>
      <c r="J3981" s="280"/>
    </row>
    <row r="3982" spans="1:10" ht="14.4" x14ac:dyDescent="0.3">
      <c r="A3982" s="290" t="str">
        <f t="shared" si="163"/>
        <v>11/2010</v>
      </c>
      <c r="B3982" s="279" t="s">
        <v>4105</v>
      </c>
      <c r="C3982" s="294"/>
      <c r="D3982" s="279">
        <f t="shared" si="157"/>
        <v>21</v>
      </c>
      <c r="E3982" s="279">
        <f t="shared" si="158"/>
        <v>11</v>
      </c>
      <c r="F3982" s="281" t="str">
        <f t="shared" si="164"/>
        <v/>
      </c>
      <c r="G3982" s="282"/>
      <c r="H3982" s="280"/>
      <c r="I3982" s="280"/>
      <c r="J3982" s="280"/>
    </row>
    <row r="3983" spans="1:10" ht="14.4" x14ac:dyDescent="0.3">
      <c r="A3983" s="290" t="str">
        <f t="shared" si="163"/>
        <v>11/2010</v>
      </c>
      <c r="B3983" s="279" t="s">
        <v>4106</v>
      </c>
      <c r="C3983" s="294">
        <v>183</v>
      </c>
      <c r="D3983" s="279">
        <f t="shared" si="157"/>
        <v>22</v>
      </c>
      <c r="E3983" s="279">
        <f t="shared" si="158"/>
        <v>11</v>
      </c>
      <c r="F3983" s="281" t="str">
        <f t="shared" si="164"/>
        <v/>
      </c>
      <c r="G3983" s="282"/>
      <c r="H3983" s="280"/>
      <c r="I3983" s="280"/>
      <c r="J3983" s="280"/>
    </row>
    <row r="3984" spans="1:10" ht="14.4" x14ac:dyDescent="0.3">
      <c r="A3984" s="290" t="str">
        <f t="shared" si="163"/>
        <v>11/2010</v>
      </c>
      <c r="B3984" s="279" t="s">
        <v>4107</v>
      </c>
      <c r="C3984" s="294">
        <v>189</v>
      </c>
      <c r="D3984" s="279">
        <f t="shared" si="157"/>
        <v>23</v>
      </c>
      <c r="E3984" s="279">
        <f t="shared" si="158"/>
        <v>11</v>
      </c>
      <c r="F3984" s="281" t="str">
        <f t="shared" si="164"/>
        <v/>
      </c>
      <c r="G3984" s="282"/>
      <c r="H3984" s="280"/>
      <c r="I3984" s="280"/>
      <c r="J3984" s="280"/>
    </row>
    <row r="3985" spans="1:10" ht="14.4" x14ac:dyDescent="0.3">
      <c r="A3985" s="290" t="str">
        <f t="shared" si="163"/>
        <v>11/2010</v>
      </c>
      <c r="B3985" s="279" t="s">
        <v>4108</v>
      </c>
      <c r="C3985" s="294">
        <v>177</v>
      </c>
      <c r="D3985" s="279">
        <f t="shared" si="157"/>
        <v>24</v>
      </c>
      <c r="E3985" s="279">
        <f t="shared" si="158"/>
        <v>11</v>
      </c>
      <c r="F3985" s="281" t="str">
        <f t="shared" si="164"/>
        <v/>
      </c>
      <c r="G3985" s="282"/>
      <c r="H3985" s="280"/>
      <c r="I3985" s="280"/>
      <c r="J3985" s="280"/>
    </row>
    <row r="3986" spans="1:10" ht="14.4" x14ac:dyDescent="0.3">
      <c r="A3986" s="290" t="str">
        <f t="shared" si="163"/>
        <v>11/2010</v>
      </c>
      <c r="B3986" s="279" t="s">
        <v>4109</v>
      </c>
      <c r="C3986" s="294"/>
      <c r="D3986" s="279">
        <f t="shared" si="157"/>
        <v>25</v>
      </c>
      <c r="E3986" s="279">
        <f t="shared" si="158"/>
        <v>11</v>
      </c>
      <c r="F3986" s="281" t="str">
        <f t="shared" si="164"/>
        <v/>
      </c>
      <c r="G3986" s="282"/>
      <c r="H3986" s="280"/>
      <c r="I3986" s="280"/>
      <c r="J3986" s="280"/>
    </row>
    <row r="3987" spans="1:10" ht="14.4" x14ac:dyDescent="0.3">
      <c r="A3987" s="290" t="str">
        <f t="shared" si="163"/>
        <v>11/2010</v>
      </c>
      <c r="B3987" s="279" t="s">
        <v>4110</v>
      </c>
      <c r="C3987" s="294"/>
      <c r="D3987" s="279">
        <f t="shared" si="157"/>
        <v>26</v>
      </c>
      <c r="E3987" s="279">
        <f t="shared" si="158"/>
        <v>11</v>
      </c>
      <c r="F3987" s="281" t="str">
        <f t="shared" si="164"/>
        <v/>
      </c>
      <c r="G3987" s="282"/>
      <c r="H3987" s="280"/>
      <c r="I3987" s="280"/>
      <c r="J3987" s="280"/>
    </row>
    <row r="3988" spans="1:10" ht="14.4" x14ac:dyDescent="0.3">
      <c r="A3988" s="290" t="str">
        <f t="shared" si="163"/>
        <v>11/2010</v>
      </c>
      <c r="B3988" s="279" t="s">
        <v>4111</v>
      </c>
      <c r="C3988" s="294"/>
      <c r="D3988" s="279">
        <f t="shared" si="157"/>
        <v>27</v>
      </c>
      <c r="E3988" s="279">
        <f t="shared" si="158"/>
        <v>11</v>
      </c>
      <c r="F3988" s="281" t="str">
        <f t="shared" si="164"/>
        <v/>
      </c>
      <c r="G3988" s="282"/>
      <c r="H3988" s="280"/>
      <c r="I3988" s="280"/>
      <c r="J3988" s="280"/>
    </row>
    <row r="3989" spans="1:10" ht="14.4" x14ac:dyDescent="0.3">
      <c r="A3989" s="290" t="str">
        <f t="shared" si="163"/>
        <v>11/2010</v>
      </c>
      <c r="B3989" s="279" t="s">
        <v>4112</v>
      </c>
      <c r="C3989" s="294"/>
      <c r="D3989" s="279">
        <f t="shared" si="157"/>
        <v>28</v>
      </c>
      <c r="E3989" s="279">
        <f t="shared" si="158"/>
        <v>11</v>
      </c>
      <c r="F3989" s="281" t="str">
        <f t="shared" si="164"/>
        <v/>
      </c>
      <c r="G3989" s="282"/>
      <c r="H3989" s="280"/>
      <c r="I3989" s="280"/>
      <c r="J3989" s="280"/>
    </row>
    <row r="3990" spans="1:10" ht="14.4" x14ac:dyDescent="0.3">
      <c r="A3990" s="290" t="str">
        <f t="shared" si="163"/>
        <v>11/2010</v>
      </c>
      <c r="B3990" s="279" t="s">
        <v>4113</v>
      </c>
      <c r="C3990" s="294">
        <v>192</v>
      </c>
      <c r="D3990" s="279">
        <f t="shared" si="157"/>
        <v>29</v>
      </c>
      <c r="E3990" s="279">
        <f t="shared" si="158"/>
        <v>11</v>
      </c>
      <c r="F3990" s="281" t="str">
        <f t="shared" si="164"/>
        <v/>
      </c>
      <c r="G3990" s="282"/>
      <c r="H3990" s="280"/>
      <c r="I3990" s="280"/>
      <c r="J3990" s="280"/>
    </row>
    <row r="3991" spans="1:10" ht="14.4" x14ac:dyDescent="0.3">
      <c r="A3991" s="290" t="str">
        <f t="shared" si="163"/>
        <v>11/2010</v>
      </c>
      <c r="B3991" s="279" t="s">
        <v>4114</v>
      </c>
      <c r="C3991" s="294">
        <v>198</v>
      </c>
      <c r="D3991" s="279">
        <f t="shared" si="157"/>
        <v>30</v>
      </c>
      <c r="E3991" s="279">
        <f t="shared" si="158"/>
        <v>11</v>
      </c>
      <c r="F3991" s="281">
        <f t="shared" si="164"/>
        <v>1.9800000000000002E-2</v>
      </c>
      <c r="G3991" s="282"/>
      <c r="H3991" s="280"/>
      <c r="I3991" s="280"/>
      <c r="J3991" s="280"/>
    </row>
    <row r="3992" spans="1:10" ht="14.4" x14ac:dyDescent="0.3">
      <c r="A3992" s="290" t="str">
        <f t="shared" si="163"/>
        <v>12/2010</v>
      </c>
      <c r="B3992" s="279" t="s">
        <v>4115</v>
      </c>
      <c r="C3992" s="294">
        <v>183</v>
      </c>
      <c r="D3992" s="279">
        <f t="shared" si="157"/>
        <v>1</v>
      </c>
      <c r="E3992" s="279">
        <f t="shared" si="158"/>
        <v>12</v>
      </c>
      <c r="F3992" s="281" t="str">
        <f t="shared" si="164"/>
        <v/>
      </c>
      <c r="G3992" s="282"/>
      <c r="H3992" s="280"/>
      <c r="I3992" s="280"/>
      <c r="J3992" s="280"/>
    </row>
    <row r="3993" spans="1:10" ht="14.4" x14ac:dyDescent="0.3">
      <c r="A3993" s="290" t="str">
        <f t="shared" si="163"/>
        <v>12/2010</v>
      </c>
      <c r="B3993" s="279" t="s">
        <v>4116</v>
      </c>
      <c r="C3993" s="294">
        <v>178</v>
      </c>
      <c r="D3993" s="279">
        <f t="shared" si="157"/>
        <v>2</v>
      </c>
      <c r="E3993" s="279">
        <f t="shared" si="158"/>
        <v>12</v>
      </c>
      <c r="F3993" s="281" t="str">
        <f t="shared" si="164"/>
        <v/>
      </c>
      <c r="G3993" s="282"/>
      <c r="H3993" s="280"/>
      <c r="I3993" s="280"/>
      <c r="J3993" s="280"/>
    </row>
    <row r="3994" spans="1:10" ht="14.4" x14ac:dyDescent="0.3">
      <c r="A3994" s="290" t="str">
        <f t="shared" si="163"/>
        <v>12/2010</v>
      </c>
      <c r="B3994" s="279" t="s">
        <v>4117</v>
      </c>
      <c r="C3994" s="294">
        <v>171</v>
      </c>
      <c r="D3994" s="279">
        <f t="shared" si="157"/>
        <v>3</v>
      </c>
      <c r="E3994" s="279">
        <f t="shared" si="158"/>
        <v>12</v>
      </c>
      <c r="F3994" s="281" t="str">
        <f t="shared" si="164"/>
        <v/>
      </c>
      <c r="G3994" s="282"/>
      <c r="H3994" s="280"/>
      <c r="I3994" s="280"/>
      <c r="J3994" s="280"/>
    </row>
    <row r="3995" spans="1:10" ht="14.4" x14ac:dyDescent="0.3">
      <c r="A3995" s="290" t="str">
        <f t="shared" si="163"/>
        <v>12/2010</v>
      </c>
      <c r="B3995" s="279" t="s">
        <v>4118</v>
      </c>
      <c r="C3995" s="294"/>
      <c r="D3995" s="279">
        <f t="shared" si="157"/>
        <v>4</v>
      </c>
      <c r="E3995" s="279">
        <f t="shared" si="158"/>
        <v>12</v>
      </c>
      <c r="F3995" s="281" t="str">
        <f t="shared" si="164"/>
        <v/>
      </c>
      <c r="G3995" s="282"/>
      <c r="H3995" s="280"/>
      <c r="I3995" s="280"/>
      <c r="J3995" s="280"/>
    </row>
    <row r="3996" spans="1:10" ht="14.4" x14ac:dyDescent="0.3">
      <c r="A3996" s="290" t="str">
        <f t="shared" si="163"/>
        <v>12/2010</v>
      </c>
      <c r="B3996" s="279" t="s">
        <v>4119</v>
      </c>
      <c r="C3996" s="294"/>
      <c r="D3996" s="279">
        <f t="shared" si="157"/>
        <v>5</v>
      </c>
      <c r="E3996" s="279">
        <f t="shared" si="158"/>
        <v>12</v>
      </c>
      <c r="F3996" s="281" t="str">
        <f t="shared" si="164"/>
        <v/>
      </c>
      <c r="G3996" s="282"/>
      <c r="H3996" s="280"/>
      <c r="I3996" s="280"/>
      <c r="J3996" s="280"/>
    </row>
    <row r="3997" spans="1:10" ht="14.4" x14ac:dyDescent="0.3">
      <c r="A3997" s="290" t="str">
        <f t="shared" si="163"/>
        <v>12/2010</v>
      </c>
      <c r="B3997" s="279" t="s">
        <v>4120</v>
      </c>
      <c r="C3997" s="294">
        <v>176</v>
      </c>
      <c r="D3997" s="279">
        <f t="shared" si="157"/>
        <v>6</v>
      </c>
      <c r="E3997" s="279">
        <f t="shared" si="158"/>
        <v>12</v>
      </c>
      <c r="F3997" s="281" t="str">
        <f t="shared" si="164"/>
        <v/>
      </c>
      <c r="G3997" s="282"/>
      <c r="H3997" s="280"/>
      <c r="I3997" s="280"/>
      <c r="J3997" s="280"/>
    </row>
    <row r="3998" spans="1:10" ht="14.4" x14ac:dyDescent="0.3">
      <c r="A3998" s="290" t="str">
        <f t="shared" si="163"/>
        <v>12/2010</v>
      </c>
      <c r="B3998" s="279" t="s">
        <v>4121</v>
      </c>
      <c r="C3998" s="294">
        <v>162</v>
      </c>
      <c r="D3998" s="279">
        <f t="shared" si="157"/>
        <v>7</v>
      </c>
      <c r="E3998" s="279">
        <f t="shared" si="158"/>
        <v>12</v>
      </c>
      <c r="F3998" s="281" t="str">
        <f t="shared" si="164"/>
        <v/>
      </c>
      <c r="G3998" s="282"/>
      <c r="H3998" s="280"/>
      <c r="I3998" s="280"/>
      <c r="J3998" s="280"/>
    </row>
    <row r="3999" spans="1:10" ht="14.4" x14ac:dyDescent="0.3">
      <c r="A3999" s="290" t="str">
        <f t="shared" si="163"/>
        <v>12/2010</v>
      </c>
      <c r="B3999" s="279" t="s">
        <v>4122</v>
      </c>
      <c r="C3999" s="294">
        <v>168</v>
      </c>
      <c r="D3999" s="279">
        <f t="shared" si="157"/>
        <v>8</v>
      </c>
      <c r="E3999" s="279">
        <f t="shared" si="158"/>
        <v>12</v>
      </c>
      <c r="F3999" s="281" t="str">
        <f t="shared" si="164"/>
        <v/>
      </c>
      <c r="G3999" s="282"/>
      <c r="H3999" s="280"/>
      <c r="I3999" s="280"/>
      <c r="J3999" s="280"/>
    </row>
    <row r="4000" spans="1:10" ht="14.4" x14ac:dyDescent="0.3">
      <c r="A4000" s="290" t="str">
        <f t="shared" si="163"/>
        <v>12/2010</v>
      </c>
      <c r="B4000" s="279" t="s">
        <v>4123</v>
      </c>
      <c r="C4000" s="294">
        <v>168</v>
      </c>
      <c r="D4000" s="279">
        <f t="shared" si="157"/>
        <v>9</v>
      </c>
      <c r="E4000" s="279">
        <f t="shared" si="158"/>
        <v>12</v>
      </c>
      <c r="F4000" s="281" t="str">
        <f t="shared" si="164"/>
        <v/>
      </c>
      <c r="G4000" s="282"/>
      <c r="H4000" s="280"/>
      <c r="I4000" s="280"/>
      <c r="J4000" s="280"/>
    </row>
    <row r="4001" spans="1:10" ht="14.4" x14ac:dyDescent="0.3">
      <c r="A4001" s="290" t="str">
        <f t="shared" si="163"/>
        <v>12/2010</v>
      </c>
      <c r="B4001" s="279" t="s">
        <v>4124</v>
      </c>
      <c r="C4001" s="294">
        <v>167</v>
      </c>
      <c r="D4001" s="279">
        <f t="shared" si="157"/>
        <v>10</v>
      </c>
      <c r="E4001" s="279">
        <f t="shared" si="158"/>
        <v>12</v>
      </c>
      <c r="F4001" s="281" t="str">
        <f t="shared" si="164"/>
        <v/>
      </c>
      <c r="G4001" s="282"/>
      <c r="H4001" s="280"/>
      <c r="I4001" s="280"/>
      <c r="J4001" s="280"/>
    </row>
    <row r="4002" spans="1:10" ht="14.4" x14ac:dyDescent="0.3">
      <c r="A4002" s="290" t="str">
        <f t="shared" si="163"/>
        <v>12/2010</v>
      </c>
      <c r="B4002" s="279" t="s">
        <v>4125</v>
      </c>
      <c r="C4002" s="294"/>
      <c r="D4002" s="279">
        <f t="shared" si="157"/>
        <v>11</v>
      </c>
      <c r="E4002" s="279">
        <f t="shared" si="158"/>
        <v>12</v>
      </c>
      <c r="F4002" s="281" t="str">
        <f t="shared" si="164"/>
        <v/>
      </c>
      <c r="G4002" s="282"/>
      <c r="H4002" s="280"/>
      <c r="I4002" s="280"/>
      <c r="J4002" s="280"/>
    </row>
    <row r="4003" spans="1:10" ht="14.4" x14ac:dyDescent="0.3">
      <c r="A4003" s="290" t="str">
        <f t="shared" si="163"/>
        <v>12/2010</v>
      </c>
      <c r="B4003" s="279" t="s">
        <v>4126</v>
      </c>
      <c r="C4003" s="294"/>
      <c r="D4003" s="279">
        <f t="shared" si="157"/>
        <v>12</v>
      </c>
      <c r="E4003" s="279">
        <f t="shared" si="158"/>
        <v>12</v>
      </c>
      <c r="F4003" s="281" t="str">
        <f t="shared" si="164"/>
        <v/>
      </c>
      <c r="G4003" s="282"/>
      <c r="H4003" s="280"/>
      <c r="I4003" s="280"/>
      <c r="J4003" s="280"/>
    </row>
    <row r="4004" spans="1:10" ht="14.4" x14ac:dyDescent="0.3">
      <c r="A4004" s="290" t="str">
        <f t="shared" si="163"/>
        <v>12/2010</v>
      </c>
      <c r="B4004" s="279" t="s">
        <v>4127</v>
      </c>
      <c r="C4004" s="294">
        <v>172</v>
      </c>
      <c r="D4004" s="279">
        <f t="shared" si="157"/>
        <v>13</v>
      </c>
      <c r="E4004" s="279">
        <f t="shared" si="158"/>
        <v>12</v>
      </c>
      <c r="F4004" s="281" t="str">
        <f t="shared" si="164"/>
        <v/>
      </c>
      <c r="G4004" s="282"/>
      <c r="H4004" s="280"/>
      <c r="I4004" s="280"/>
      <c r="J4004" s="280"/>
    </row>
    <row r="4005" spans="1:10" ht="14.4" x14ac:dyDescent="0.3">
      <c r="A4005" s="290" t="str">
        <f t="shared" si="163"/>
        <v>12/2010</v>
      </c>
      <c r="B4005" s="279" t="s">
        <v>4128</v>
      </c>
      <c r="C4005" s="294">
        <v>166</v>
      </c>
      <c r="D4005" s="279">
        <f t="shared" si="157"/>
        <v>14</v>
      </c>
      <c r="E4005" s="279">
        <f t="shared" si="158"/>
        <v>12</v>
      </c>
      <c r="F4005" s="281" t="str">
        <f t="shared" si="164"/>
        <v/>
      </c>
      <c r="G4005" s="282"/>
      <c r="H4005" s="280"/>
      <c r="I4005" s="280"/>
      <c r="J4005" s="280"/>
    </row>
    <row r="4006" spans="1:10" ht="14.4" x14ac:dyDescent="0.3">
      <c r="A4006" s="290" t="str">
        <f t="shared" si="163"/>
        <v>12/2010</v>
      </c>
      <c r="B4006" s="279" t="s">
        <v>4129</v>
      </c>
      <c r="C4006" s="294">
        <v>175</v>
      </c>
      <c r="D4006" s="279">
        <f t="shared" si="157"/>
        <v>15</v>
      </c>
      <c r="E4006" s="279">
        <f t="shared" si="158"/>
        <v>12</v>
      </c>
      <c r="F4006" s="281" t="str">
        <f t="shared" si="164"/>
        <v/>
      </c>
      <c r="G4006" s="282"/>
      <c r="H4006" s="280"/>
      <c r="I4006" s="280"/>
      <c r="J4006" s="280"/>
    </row>
    <row r="4007" spans="1:10" ht="14.4" x14ac:dyDescent="0.3">
      <c r="A4007" s="290" t="str">
        <f t="shared" si="163"/>
        <v>12/2010</v>
      </c>
      <c r="B4007" s="279" t="s">
        <v>4130</v>
      </c>
      <c r="C4007" s="294">
        <v>184</v>
      </c>
      <c r="D4007" s="279">
        <f t="shared" si="157"/>
        <v>16</v>
      </c>
      <c r="E4007" s="279">
        <f t="shared" si="158"/>
        <v>12</v>
      </c>
      <c r="F4007" s="281" t="str">
        <f t="shared" si="164"/>
        <v/>
      </c>
      <c r="G4007" s="282"/>
      <c r="H4007" s="280"/>
      <c r="I4007" s="280"/>
      <c r="J4007" s="280"/>
    </row>
    <row r="4008" spans="1:10" ht="14.4" x14ac:dyDescent="0.3">
      <c r="A4008" s="290" t="str">
        <f t="shared" si="163"/>
        <v>12/2010</v>
      </c>
      <c r="B4008" s="279" t="s">
        <v>4131</v>
      </c>
      <c r="C4008" s="294">
        <v>199</v>
      </c>
      <c r="D4008" s="279">
        <f t="shared" si="157"/>
        <v>17</v>
      </c>
      <c r="E4008" s="279">
        <f t="shared" si="158"/>
        <v>12</v>
      </c>
      <c r="F4008" s="281" t="str">
        <f t="shared" si="164"/>
        <v/>
      </c>
      <c r="G4008" s="282"/>
      <c r="H4008" s="280"/>
      <c r="I4008" s="280"/>
      <c r="J4008" s="280"/>
    </row>
    <row r="4009" spans="1:10" ht="14.4" x14ac:dyDescent="0.3">
      <c r="A4009" s="290" t="str">
        <f t="shared" si="163"/>
        <v>12/2010</v>
      </c>
      <c r="B4009" s="279" t="s">
        <v>4132</v>
      </c>
      <c r="C4009" s="294"/>
      <c r="D4009" s="279">
        <f t="shared" si="157"/>
        <v>18</v>
      </c>
      <c r="E4009" s="279">
        <f t="shared" si="158"/>
        <v>12</v>
      </c>
      <c r="F4009" s="281" t="str">
        <f t="shared" si="164"/>
        <v/>
      </c>
      <c r="G4009" s="282"/>
      <c r="H4009" s="280"/>
      <c r="I4009" s="280"/>
      <c r="J4009" s="280"/>
    </row>
    <row r="4010" spans="1:10" ht="14.4" x14ac:dyDescent="0.3">
      <c r="A4010" s="290" t="str">
        <f t="shared" si="163"/>
        <v>12/2010</v>
      </c>
      <c r="B4010" s="279" t="s">
        <v>4133</v>
      </c>
      <c r="C4010" s="294"/>
      <c r="D4010" s="279">
        <f t="shared" si="157"/>
        <v>19</v>
      </c>
      <c r="E4010" s="279">
        <f t="shared" si="158"/>
        <v>12</v>
      </c>
      <c r="F4010" s="281" t="str">
        <f t="shared" si="164"/>
        <v/>
      </c>
      <c r="G4010" s="282"/>
      <c r="H4010" s="280"/>
      <c r="I4010" s="280"/>
      <c r="J4010" s="280"/>
    </row>
    <row r="4011" spans="1:10" ht="14.4" x14ac:dyDescent="0.3">
      <c r="A4011" s="290" t="str">
        <f t="shared" si="163"/>
        <v>12/2010</v>
      </c>
      <c r="B4011" s="279" t="s">
        <v>4134</v>
      </c>
      <c r="C4011" s="294">
        <v>183</v>
      </c>
      <c r="D4011" s="279">
        <f t="shared" si="157"/>
        <v>20</v>
      </c>
      <c r="E4011" s="279">
        <f t="shared" si="158"/>
        <v>12</v>
      </c>
      <c r="F4011" s="281" t="str">
        <f t="shared" si="164"/>
        <v/>
      </c>
      <c r="G4011" s="282"/>
      <c r="H4011" s="280"/>
      <c r="I4011" s="280"/>
      <c r="J4011" s="280"/>
    </row>
    <row r="4012" spans="1:10" ht="14.4" x14ac:dyDescent="0.3">
      <c r="A4012" s="290" t="str">
        <f t="shared" si="163"/>
        <v>12/2010</v>
      </c>
      <c r="B4012" s="279" t="s">
        <v>4135</v>
      </c>
      <c r="C4012" s="294">
        <v>186</v>
      </c>
      <c r="D4012" s="279">
        <f t="shared" si="157"/>
        <v>21</v>
      </c>
      <c r="E4012" s="279">
        <f t="shared" si="158"/>
        <v>12</v>
      </c>
      <c r="F4012" s="281" t="str">
        <f t="shared" si="164"/>
        <v/>
      </c>
      <c r="G4012" s="282"/>
      <c r="H4012" s="280"/>
      <c r="I4012" s="280"/>
      <c r="J4012" s="280"/>
    </row>
    <row r="4013" spans="1:10" ht="14.4" x14ac:dyDescent="0.3">
      <c r="A4013" s="290" t="str">
        <f t="shared" si="163"/>
        <v>12/2010</v>
      </c>
      <c r="B4013" s="279" t="s">
        <v>4136</v>
      </c>
      <c r="C4013" s="294">
        <v>181</v>
      </c>
      <c r="D4013" s="279">
        <f t="shared" si="157"/>
        <v>22</v>
      </c>
      <c r="E4013" s="279">
        <f t="shared" si="158"/>
        <v>12</v>
      </c>
      <c r="F4013" s="281" t="str">
        <f t="shared" si="164"/>
        <v/>
      </c>
      <c r="G4013" s="282"/>
      <c r="H4013" s="280"/>
      <c r="I4013" s="280"/>
      <c r="J4013" s="280"/>
    </row>
    <row r="4014" spans="1:10" ht="14.4" x14ac:dyDescent="0.3">
      <c r="A4014" s="290" t="str">
        <f t="shared" si="163"/>
        <v>12/2010</v>
      </c>
      <c r="B4014" s="279" t="s">
        <v>4137</v>
      </c>
      <c r="C4014" s="294">
        <v>179</v>
      </c>
      <c r="D4014" s="279">
        <f t="shared" si="157"/>
        <v>23</v>
      </c>
      <c r="E4014" s="279">
        <f t="shared" si="158"/>
        <v>12</v>
      </c>
      <c r="F4014" s="281" t="str">
        <f t="shared" si="164"/>
        <v/>
      </c>
      <c r="G4014" s="282"/>
      <c r="H4014" s="280"/>
      <c r="I4014" s="280"/>
      <c r="J4014" s="280"/>
    </row>
    <row r="4015" spans="1:10" ht="14.4" x14ac:dyDescent="0.3">
      <c r="A4015" s="290" t="str">
        <f t="shared" si="163"/>
        <v>12/2010</v>
      </c>
      <c r="B4015" s="279" t="s">
        <v>4138</v>
      </c>
      <c r="C4015" s="294"/>
      <c r="D4015" s="279">
        <f t="shared" si="157"/>
        <v>24</v>
      </c>
      <c r="E4015" s="279">
        <f t="shared" si="158"/>
        <v>12</v>
      </c>
      <c r="F4015" s="281" t="str">
        <f t="shared" si="164"/>
        <v/>
      </c>
      <c r="G4015" s="282"/>
      <c r="H4015" s="280"/>
      <c r="I4015" s="280"/>
      <c r="J4015" s="280"/>
    </row>
    <row r="4016" spans="1:10" ht="14.4" x14ac:dyDescent="0.3">
      <c r="A4016" s="290" t="str">
        <f t="shared" si="163"/>
        <v>12/2010</v>
      </c>
      <c r="B4016" s="279" t="s">
        <v>4139</v>
      </c>
      <c r="C4016" s="294"/>
      <c r="D4016" s="279">
        <f t="shared" si="157"/>
        <v>25</v>
      </c>
      <c r="E4016" s="279">
        <f t="shared" si="158"/>
        <v>12</v>
      </c>
      <c r="F4016" s="281" t="str">
        <f t="shared" si="164"/>
        <v/>
      </c>
      <c r="G4016" s="282"/>
      <c r="H4016" s="280"/>
      <c r="I4016" s="280"/>
      <c r="J4016" s="280"/>
    </row>
    <row r="4017" spans="1:10" ht="14.4" x14ac:dyDescent="0.3">
      <c r="A4017" s="290" t="str">
        <f t="shared" si="163"/>
        <v>12/2010</v>
      </c>
      <c r="B4017" s="279" t="s">
        <v>4140</v>
      </c>
      <c r="C4017" s="294"/>
      <c r="D4017" s="279">
        <f t="shared" si="157"/>
        <v>26</v>
      </c>
      <c r="E4017" s="279">
        <f t="shared" si="158"/>
        <v>12</v>
      </c>
      <c r="F4017" s="281" t="str">
        <f t="shared" si="164"/>
        <v/>
      </c>
      <c r="G4017" s="282"/>
      <c r="H4017" s="280"/>
      <c r="I4017" s="280"/>
      <c r="J4017" s="280"/>
    </row>
    <row r="4018" spans="1:10" ht="14.4" x14ac:dyDescent="0.3">
      <c r="A4018" s="290" t="str">
        <f t="shared" si="163"/>
        <v>12/2010</v>
      </c>
      <c r="B4018" s="279" t="s">
        <v>4141</v>
      </c>
      <c r="C4018" s="294">
        <v>178</v>
      </c>
      <c r="D4018" s="279">
        <f t="shared" si="157"/>
        <v>27</v>
      </c>
      <c r="E4018" s="279">
        <f t="shared" si="158"/>
        <v>12</v>
      </c>
      <c r="F4018" s="281" t="str">
        <f t="shared" si="164"/>
        <v/>
      </c>
      <c r="G4018" s="282"/>
      <c r="H4018" s="280"/>
      <c r="I4018" s="280"/>
      <c r="J4018" s="280"/>
    </row>
    <row r="4019" spans="1:10" ht="14.4" x14ac:dyDescent="0.3">
      <c r="A4019" s="290" t="str">
        <f t="shared" si="163"/>
        <v>12/2010</v>
      </c>
      <c r="B4019" s="279" t="s">
        <v>4142</v>
      </c>
      <c r="C4019" s="294">
        <v>178</v>
      </c>
      <c r="D4019" s="279">
        <f t="shared" si="157"/>
        <v>28</v>
      </c>
      <c r="E4019" s="279">
        <f t="shared" si="158"/>
        <v>12</v>
      </c>
      <c r="F4019" s="281" t="str">
        <f t="shared" si="164"/>
        <v/>
      </c>
      <c r="G4019" s="282"/>
      <c r="H4019" s="280"/>
      <c r="I4019" s="280"/>
      <c r="J4019" s="280"/>
    </row>
    <row r="4020" spans="1:10" ht="14.4" x14ac:dyDescent="0.3">
      <c r="A4020" s="290" t="str">
        <f t="shared" si="163"/>
        <v>12/2010</v>
      </c>
      <c r="B4020" s="279" t="s">
        <v>4143</v>
      </c>
      <c r="C4020" s="294">
        <v>184</v>
      </c>
      <c r="D4020" s="279">
        <f t="shared" si="157"/>
        <v>29</v>
      </c>
      <c r="E4020" s="279">
        <f t="shared" si="158"/>
        <v>12</v>
      </c>
      <c r="F4020" s="281" t="str">
        <f t="shared" si="164"/>
        <v/>
      </c>
      <c r="G4020" s="282"/>
      <c r="H4020" s="280"/>
      <c r="I4020" s="280"/>
      <c r="J4020" s="280"/>
    </row>
    <row r="4021" spans="1:10" ht="14.4" x14ac:dyDescent="0.3">
      <c r="A4021" s="290" t="str">
        <f t="shared" si="163"/>
        <v>12/2010</v>
      </c>
      <c r="B4021" s="279" t="s">
        <v>4144</v>
      </c>
      <c r="C4021" s="294">
        <v>180</v>
      </c>
      <c r="D4021" s="279">
        <f t="shared" si="157"/>
        <v>30</v>
      </c>
      <c r="E4021" s="279">
        <f t="shared" si="158"/>
        <v>12</v>
      </c>
      <c r="F4021" s="281" t="str">
        <f t="shared" si="164"/>
        <v/>
      </c>
      <c r="G4021" s="282"/>
      <c r="H4021" s="280"/>
      <c r="I4021" s="280"/>
      <c r="J4021" s="280"/>
    </row>
    <row r="4022" spans="1:10" ht="14.4" x14ac:dyDescent="0.3">
      <c r="A4022" s="290" t="str">
        <f t="shared" si="163"/>
        <v>12/2010</v>
      </c>
      <c r="B4022" s="279" t="s">
        <v>4145</v>
      </c>
      <c r="C4022" s="294">
        <v>189</v>
      </c>
      <c r="D4022" s="279">
        <f t="shared" si="157"/>
        <v>31</v>
      </c>
      <c r="E4022" s="279">
        <f t="shared" si="158"/>
        <v>12</v>
      </c>
      <c r="F4022" s="281">
        <f t="shared" si="164"/>
        <v>1.89E-2</v>
      </c>
      <c r="G4022" s="282"/>
      <c r="H4022" s="280"/>
      <c r="I4022" s="280"/>
      <c r="J4022" s="280"/>
    </row>
    <row r="4023" spans="1:10" ht="14.4" x14ac:dyDescent="0.3">
      <c r="A4023" s="290" t="str">
        <f t="shared" si="163"/>
        <v>1/2011</v>
      </c>
      <c r="B4023" s="279" t="s">
        <v>4146</v>
      </c>
      <c r="C4023" s="294"/>
      <c r="D4023" s="279">
        <f t="shared" si="157"/>
        <v>1</v>
      </c>
      <c r="E4023" s="279">
        <f t="shared" si="158"/>
        <v>1</v>
      </c>
      <c r="F4023" s="281" t="str">
        <f t="shared" si="164"/>
        <v/>
      </c>
      <c r="G4023" s="282"/>
      <c r="H4023" s="280"/>
      <c r="I4023" s="280"/>
      <c r="J4023" s="280"/>
    </row>
    <row r="4024" spans="1:10" ht="14.4" x14ac:dyDescent="0.3">
      <c r="A4024" s="290" t="str">
        <f t="shared" si="163"/>
        <v>1/2011</v>
      </c>
      <c r="B4024" s="279" t="s">
        <v>4147</v>
      </c>
      <c r="C4024" s="294"/>
      <c r="D4024" s="279">
        <f t="shared" si="157"/>
        <v>2</v>
      </c>
      <c r="E4024" s="279">
        <f t="shared" si="158"/>
        <v>1</v>
      </c>
      <c r="F4024" s="281" t="str">
        <f t="shared" si="164"/>
        <v/>
      </c>
      <c r="G4024" s="282"/>
      <c r="H4024" s="280"/>
      <c r="I4024" s="280"/>
      <c r="J4024" s="280"/>
    </row>
    <row r="4025" spans="1:10" ht="14.4" x14ac:dyDescent="0.3">
      <c r="A4025" s="290" t="str">
        <f t="shared" si="163"/>
        <v>1/2011</v>
      </c>
      <c r="B4025" s="279" t="s">
        <v>4148</v>
      </c>
      <c r="C4025" s="294">
        <v>181</v>
      </c>
      <c r="D4025" s="279">
        <f t="shared" si="157"/>
        <v>3</v>
      </c>
      <c r="E4025" s="279">
        <f t="shared" si="158"/>
        <v>1</v>
      </c>
      <c r="F4025" s="281" t="str">
        <f t="shared" si="164"/>
        <v/>
      </c>
      <c r="G4025" s="282"/>
      <c r="H4025" s="280"/>
      <c r="I4025" s="280"/>
      <c r="J4025" s="280"/>
    </row>
    <row r="4026" spans="1:10" ht="14.4" x14ac:dyDescent="0.3">
      <c r="A4026" s="290" t="str">
        <f t="shared" si="163"/>
        <v>1/2011</v>
      </c>
      <c r="B4026" s="279" t="s">
        <v>4149</v>
      </c>
      <c r="C4026" s="294">
        <v>167</v>
      </c>
      <c r="D4026" s="279">
        <f t="shared" si="157"/>
        <v>4</v>
      </c>
      <c r="E4026" s="279">
        <f t="shared" si="158"/>
        <v>1</v>
      </c>
      <c r="F4026" s="281" t="str">
        <f t="shared" si="164"/>
        <v/>
      </c>
      <c r="G4026" s="282"/>
      <c r="H4026" s="280"/>
      <c r="I4026" s="280"/>
      <c r="J4026" s="280"/>
    </row>
    <row r="4027" spans="1:10" ht="14.4" x14ac:dyDescent="0.3">
      <c r="A4027" s="290" t="str">
        <f t="shared" si="163"/>
        <v>1/2011</v>
      </c>
      <c r="B4027" s="279" t="s">
        <v>4150</v>
      </c>
      <c r="C4027" s="294">
        <v>164</v>
      </c>
      <c r="D4027" s="279">
        <f t="shared" si="157"/>
        <v>5</v>
      </c>
      <c r="E4027" s="279">
        <f t="shared" si="158"/>
        <v>1</v>
      </c>
      <c r="F4027" s="281" t="str">
        <f t="shared" si="164"/>
        <v/>
      </c>
      <c r="G4027" s="282"/>
      <c r="H4027" s="280"/>
      <c r="I4027" s="280"/>
      <c r="J4027" s="280"/>
    </row>
    <row r="4028" spans="1:10" ht="14.4" x14ac:dyDescent="0.3">
      <c r="A4028" s="290" t="str">
        <f t="shared" si="163"/>
        <v>1/2011</v>
      </c>
      <c r="B4028" s="279" t="s">
        <v>4151</v>
      </c>
      <c r="C4028" s="294">
        <v>165</v>
      </c>
      <c r="D4028" s="279">
        <f t="shared" si="157"/>
        <v>6</v>
      </c>
      <c r="E4028" s="279">
        <f t="shared" si="158"/>
        <v>1</v>
      </c>
      <c r="F4028" s="281" t="str">
        <f t="shared" si="164"/>
        <v/>
      </c>
      <c r="G4028" s="282"/>
      <c r="H4028" s="280"/>
      <c r="I4028" s="280"/>
      <c r="J4028" s="280"/>
    </row>
    <row r="4029" spans="1:10" ht="14.4" x14ac:dyDescent="0.3">
      <c r="A4029" s="290" t="str">
        <f t="shared" si="163"/>
        <v>1/2011</v>
      </c>
      <c r="B4029" s="279" t="s">
        <v>4152</v>
      </c>
      <c r="C4029" s="294">
        <v>169</v>
      </c>
      <c r="D4029" s="279">
        <f t="shared" si="157"/>
        <v>7</v>
      </c>
      <c r="E4029" s="279">
        <f t="shared" si="158"/>
        <v>1</v>
      </c>
      <c r="F4029" s="281" t="str">
        <f t="shared" si="164"/>
        <v/>
      </c>
      <c r="G4029" s="282"/>
      <c r="H4029" s="280"/>
      <c r="I4029" s="280"/>
      <c r="J4029" s="280"/>
    </row>
    <row r="4030" spans="1:10" ht="14.4" x14ac:dyDescent="0.3">
      <c r="A4030" s="290" t="str">
        <f t="shared" si="163"/>
        <v>1/2011</v>
      </c>
      <c r="B4030" s="279" t="s">
        <v>4153</v>
      </c>
      <c r="C4030" s="294"/>
      <c r="D4030" s="279">
        <f t="shared" si="157"/>
        <v>8</v>
      </c>
      <c r="E4030" s="279">
        <f t="shared" si="158"/>
        <v>1</v>
      </c>
      <c r="F4030" s="281" t="str">
        <f t="shared" si="164"/>
        <v/>
      </c>
      <c r="G4030" s="282"/>
      <c r="H4030" s="280"/>
      <c r="I4030" s="280"/>
      <c r="J4030" s="280"/>
    </row>
    <row r="4031" spans="1:10" ht="14.4" x14ac:dyDescent="0.3">
      <c r="A4031" s="290" t="str">
        <f t="shared" si="163"/>
        <v>1/2011</v>
      </c>
      <c r="B4031" s="279" t="s">
        <v>4154</v>
      </c>
      <c r="C4031" s="294"/>
      <c r="D4031" s="279">
        <f t="shared" si="157"/>
        <v>9</v>
      </c>
      <c r="E4031" s="279">
        <f t="shared" si="158"/>
        <v>1</v>
      </c>
      <c r="F4031" s="281" t="str">
        <f t="shared" si="164"/>
        <v/>
      </c>
      <c r="G4031" s="282"/>
      <c r="H4031" s="280"/>
      <c r="I4031" s="280"/>
      <c r="J4031" s="280"/>
    </row>
    <row r="4032" spans="1:10" ht="14.4" x14ac:dyDescent="0.3">
      <c r="A4032" s="290" t="str">
        <f t="shared" si="163"/>
        <v>1/2011</v>
      </c>
      <c r="B4032" s="279" t="s">
        <v>4155</v>
      </c>
      <c r="C4032" s="294">
        <v>173</v>
      </c>
      <c r="D4032" s="279">
        <f t="shared" si="157"/>
        <v>10</v>
      </c>
      <c r="E4032" s="279">
        <f t="shared" si="158"/>
        <v>1</v>
      </c>
      <c r="F4032" s="281" t="str">
        <f t="shared" si="164"/>
        <v/>
      </c>
      <c r="G4032" s="282"/>
      <c r="H4032" s="280"/>
      <c r="I4032" s="280"/>
      <c r="J4032" s="280"/>
    </row>
    <row r="4033" spans="1:10" ht="14.4" x14ac:dyDescent="0.3">
      <c r="A4033" s="290" t="str">
        <f t="shared" si="163"/>
        <v>1/2011</v>
      </c>
      <c r="B4033" s="279" t="s">
        <v>4156</v>
      </c>
      <c r="C4033" s="294">
        <v>168</v>
      </c>
      <c r="D4033" s="279">
        <f t="shared" si="157"/>
        <v>11</v>
      </c>
      <c r="E4033" s="279">
        <f t="shared" si="158"/>
        <v>1</v>
      </c>
      <c r="F4033" s="281" t="str">
        <f t="shared" si="164"/>
        <v/>
      </c>
      <c r="G4033" s="282"/>
      <c r="H4033" s="280"/>
      <c r="I4033" s="280"/>
      <c r="J4033" s="280"/>
    </row>
    <row r="4034" spans="1:10" ht="14.4" x14ac:dyDescent="0.3">
      <c r="A4034" s="290" t="str">
        <f t="shared" si="163"/>
        <v>1/2011</v>
      </c>
      <c r="B4034" s="279" t="s">
        <v>4157</v>
      </c>
      <c r="C4034" s="294">
        <v>166</v>
      </c>
      <c r="D4034" s="279">
        <f t="shared" si="157"/>
        <v>12</v>
      </c>
      <c r="E4034" s="279">
        <f t="shared" si="158"/>
        <v>1</v>
      </c>
      <c r="F4034" s="281" t="str">
        <f t="shared" si="164"/>
        <v/>
      </c>
      <c r="G4034" s="282"/>
      <c r="H4034" s="280"/>
      <c r="I4034" s="280"/>
      <c r="J4034" s="280"/>
    </row>
    <row r="4035" spans="1:10" ht="14.4" x14ac:dyDescent="0.3">
      <c r="A4035" s="290" t="str">
        <f t="shared" si="163"/>
        <v>1/2011</v>
      </c>
      <c r="B4035" s="279" t="s">
        <v>4158</v>
      </c>
      <c r="C4035" s="294">
        <v>168</v>
      </c>
      <c r="D4035" s="279">
        <f t="shared" si="157"/>
        <v>13</v>
      </c>
      <c r="E4035" s="279">
        <f t="shared" si="158"/>
        <v>1</v>
      </c>
      <c r="F4035" s="281" t="str">
        <f t="shared" si="164"/>
        <v/>
      </c>
      <c r="G4035" s="282"/>
      <c r="H4035" s="280"/>
      <c r="I4035" s="280"/>
      <c r="J4035" s="280"/>
    </row>
    <row r="4036" spans="1:10" ht="14.4" x14ac:dyDescent="0.3">
      <c r="A4036" s="290" t="str">
        <f t="shared" si="163"/>
        <v>1/2011</v>
      </c>
      <c r="B4036" s="279" t="s">
        <v>4159</v>
      </c>
      <c r="C4036" s="294">
        <v>169</v>
      </c>
      <c r="D4036" s="279">
        <f t="shared" si="157"/>
        <v>14</v>
      </c>
      <c r="E4036" s="279">
        <f t="shared" si="158"/>
        <v>1</v>
      </c>
      <c r="F4036" s="281" t="str">
        <f t="shared" si="164"/>
        <v/>
      </c>
      <c r="G4036" s="282"/>
      <c r="H4036" s="280"/>
      <c r="I4036" s="280"/>
      <c r="J4036" s="280"/>
    </row>
    <row r="4037" spans="1:10" ht="14.4" x14ac:dyDescent="0.3">
      <c r="A4037" s="290" t="str">
        <f t="shared" si="163"/>
        <v>1/2011</v>
      </c>
      <c r="B4037" s="279" t="s">
        <v>4160</v>
      </c>
      <c r="C4037" s="294"/>
      <c r="D4037" s="279">
        <f t="shared" si="157"/>
        <v>15</v>
      </c>
      <c r="E4037" s="279">
        <f t="shared" si="158"/>
        <v>1</v>
      </c>
      <c r="F4037" s="281" t="str">
        <f t="shared" si="164"/>
        <v/>
      </c>
      <c r="G4037" s="282"/>
      <c r="H4037" s="280"/>
      <c r="I4037" s="280"/>
      <c r="J4037" s="280"/>
    </row>
    <row r="4038" spans="1:10" ht="14.4" x14ac:dyDescent="0.3">
      <c r="A4038" s="290" t="str">
        <f t="shared" ref="A4038:A4101" si="165">CONCATENATE(MONTH(B4038),"/",YEAR(B4038))</f>
        <v>1/2011</v>
      </c>
      <c r="B4038" s="279" t="s">
        <v>4161</v>
      </c>
      <c r="C4038" s="294"/>
      <c r="D4038" s="279">
        <f t="shared" si="157"/>
        <v>16</v>
      </c>
      <c r="E4038" s="279">
        <f t="shared" si="158"/>
        <v>1</v>
      </c>
      <c r="F4038" s="281" t="str">
        <f t="shared" si="164"/>
        <v/>
      </c>
      <c r="G4038" s="282"/>
      <c r="H4038" s="280"/>
      <c r="I4038" s="280"/>
      <c r="J4038" s="280"/>
    </row>
    <row r="4039" spans="1:10" ht="14.4" x14ac:dyDescent="0.3">
      <c r="A4039" s="290" t="str">
        <f t="shared" si="165"/>
        <v>1/2011</v>
      </c>
      <c r="B4039" s="279" t="s">
        <v>4162</v>
      </c>
      <c r="C4039" s="294"/>
      <c r="D4039" s="279">
        <f t="shared" si="157"/>
        <v>17</v>
      </c>
      <c r="E4039" s="279">
        <f t="shared" si="158"/>
        <v>1</v>
      </c>
      <c r="F4039" s="281" t="str">
        <f t="shared" si="164"/>
        <v/>
      </c>
      <c r="G4039" s="282"/>
      <c r="H4039" s="280"/>
      <c r="I4039" s="280"/>
      <c r="J4039" s="280"/>
    </row>
    <row r="4040" spans="1:10" ht="14.4" x14ac:dyDescent="0.3">
      <c r="A4040" s="290" t="str">
        <f t="shared" si="165"/>
        <v>1/2011</v>
      </c>
      <c r="B4040" s="279" t="s">
        <v>4163</v>
      </c>
      <c r="C4040" s="294">
        <v>167</v>
      </c>
      <c r="D4040" s="279">
        <f t="shared" si="157"/>
        <v>18</v>
      </c>
      <c r="E4040" s="279">
        <f t="shared" si="158"/>
        <v>1</v>
      </c>
      <c r="F4040" s="281" t="str">
        <f t="shared" si="164"/>
        <v/>
      </c>
      <c r="G4040" s="282"/>
      <c r="H4040" s="280"/>
      <c r="I4040" s="280"/>
      <c r="J4040" s="280"/>
    </row>
    <row r="4041" spans="1:10" ht="14.4" x14ac:dyDescent="0.3">
      <c r="A4041" s="290" t="str">
        <f t="shared" si="165"/>
        <v>1/2011</v>
      </c>
      <c r="B4041" s="279" t="s">
        <v>4164</v>
      </c>
      <c r="C4041" s="294">
        <v>175</v>
      </c>
      <c r="D4041" s="279">
        <f t="shared" si="157"/>
        <v>19</v>
      </c>
      <c r="E4041" s="279">
        <f t="shared" si="158"/>
        <v>1</v>
      </c>
      <c r="F4041" s="281" t="str">
        <f t="shared" si="164"/>
        <v/>
      </c>
      <c r="G4041" s="282"/>
      <c r="H4041" s="280"/>
      <c r="I4041" s="280"/>
      <c r="J4041" s="280"/>
    </row>
    <row r="4042" spans="1:10" ht="14.4" x14ac:dyDescent="0.3">
      <c r="A4042" s="290" t="str">
        <f t="shared" si="165"/>
        <v>1/2011</v>
      </c>
      <c r="B4042" s="279" t="s">
        <v>4165</v>
      </c>
      <c r="C4042" s="294">
        <v>172</v>
      </c>
      <c r="D4042" s="279">
        <f t="shared" si="157"/>
        <v>20</v>
      </c>
      <c r="E4042" s="279">
        <f t="shared" si="158"/>
        <v>1</v>
      </c>
      <c r="F4042" s="281" t="str">
        <f t="shared" si="164"/>
        <v/>
      </c>
      <c r="G4042" s="282"/>
      <c r="H4042" s="280"/>
      <c r="I4042" s="280"/>
      <c r="J4042" s="280"/>
    </row>
    <row r="4043" spans="1:10" ht="14.4" x14ac:dyDescent="0.3">
      <c r="A4043" s="290" t="str">
        <f t="shared" si="165"/>
        <v>1/2011</v>
      </c>
      <c r="B4043" s="279" t="s">
        <v>4166</v>
      </c>
      <c r="C4043" s="294">
        <v>169</v>
      </c>
      <c r="D4043" s="279">
        <f t="shared" si="157"/>
        <v>21</v>
      </c>
      <c r="E4043" s="279">
        <f t="shared" si="158"/>
        <v>1</v>
      </c>
      <c r="F4043" s="281" t="str">
        <f t="shared" si="164"/>
        <v/>
      </c>
      <c r="G4043" s="282"/>
      <c r="H4043" s="280"/>
      <c r="I4043" s="280"/>
      <c r="J4043" s="280"/>
    </row>
    <row r="4044" spans="1:10" ht="14.4" x14ac:dyDescent="0.3">
      <c r="A4044" s="290" t="str">
        <f t="shared" si="165"/>
        <v>1/2011</v>
      </c>
      <c r="B4044" s="279" t="s">
        <v>4167</v>
      </c>
      <c r="C4044" s="294"/>
      <c r="D4044" s="279">
        <f t="shared" si="157"/>
        <v>22</v>
      </c>
      <c r="E4044" s="279">
        <f t="shared" si="158"/>
        <v>1</v>
      </c>
      <c r="F4044" s="281" t="str">
        <f t="shared" si="164"/>
        <v/>
      </c>
      <c r="G4044" s="282"/>
      <c r="H4044" s="280"/>
      <c r="I4044" s="280"/>
      <c r="J4044" s="280"/>
    </row>
    <row r="4045" spans="1:10" ht="14.4" x14ac:dyDescent="0.3">
      <c r="A4045" s="290" t="str">
        <f t="shared" si="165"/>
        <v>1/2011</v>
      </c>
      <c r="B4045" s="279" t="s">
        <v>4168</v>
      </c>
      <c r="C4045" s="294"/>
      <c r="D4045" s="279">
        <f t="shared" si="157"/>
        <v>23</v>
      </c>
      <c r="E4045" s="279">
        <f t="shared" si="158"/>
        <v>1</v>
      </c>
      <c r="F4045" s="281" t="str">
        <f t="shared" ref="F4045:F4108" si="166">IF(D4045=(D4046-1),"",IF(AND(C4045="",C4044="",C4043=""),C4042/10000,(IF(AND(C4045="",C4044=""),C4043/10000,IF(C4045="",C4044/10000,C4045/10000)))))</f>
        <v/>
      </c>
      <c r="G4045" s="282"/>
      <c r="H4045" s="280"/>
      <c r="I4045" s="280"/>
      <c r="J4045" s="280"/>
    </row>
    <row r="4046" spans="1:10" ht="14.4" x14ac:dyDescent="0.3">
      <c r="A4046" s="290" t="str">
        <f t="shared" si="165"/>
        <v>1/2011</v>
      </c>
      <c r="B4046" s="279" t="s">
        <v>4169</v>
      </c>
      <c r="C4046" s="294">
        <v>165</v>
      </c>
      <c r="D4046" s="279">
        <f t="shared" si="157"/>
        <v>24</v>
      </c>
      <c r="E4046" s="279">
        <f t="shared" si="158"/>
        <v>1</v>
      </c>
      <c r="F4046" s="281" t="str">
        <f t="shared" si="166"/>
        <v/>
      </c>
      <c r="G4046" s="282"/>
      <c r="H4046" s="280"/>
      <c r="I4046" s="280"/>
      <c r="J4046" s="280"/>
    </row>
    <row r="4047" spans="1:10" ht="14.4" x14ac:dyDescent="0.3">
      <c r="A4047" s="290" t="str">
        <f t="shared" si="165"/>
        <v>1/2011</v>
      </c>
      <c r="B4047" s="279" t="s">
        <v>4170</v>
      </c>
      <c r="C4047" s="294">
        <v>173</v>
      </c>
      <c r="D4047" s="279">
        <f t="shared" si="157"/>
        <v>25</v>
      </c>
      <c r="E4047" s="279">
        <f t="shared" si="158"/>
        <v>1</v>
      </c>
      <c r="F4047" s="281" t="str">
        <f t="shared" si="166"/>
        <v/>
      </c>
      <c r="G4047" s="282"/>
      <c r="H4047" s="280"/>
      <c r="I4047" s="280"/>
      <c r="J4047" s="280"/>
    </row>
    <row r="4048" spans="1:10" ht="14.4" x14ac:dyDescent="0.3">
      <c r="A4048" s="290" t="str">
        <f t="shared" si="165"/>
        <v>1/2011</v>
      </c>
      <c r="B4048" s="279" t="s">
        <v>4171</v>
      </c>
      <c r="C4048" s="294">
        <v>166</v>
      </c>
      <c r="D4048" s="279">
        <f t="shared" si="157"/>
        <v>26</v>
      </c>
      <c r="E4048" s="279">
        <f t="shared" si="158"/>
        <v>1</v>
      </c>
      <c r="F4048" s="281" t="str">
        <f t="shared" si="166"/>
        <v/>
      </c>
      <c r="G4048" s="282"/>
      <c r="H4048" s="280"/>
      <c r="I4048" s="280"/>
      <c r="J4048" s="280"/>
    </row>
    <row r="4049" spans="1:10" ht="14.4" x14ac:dyDescent="0.3">
      <c r="A4049" s="290" t="str">
        <f t="shared" si="165"/>
        <v>1/2011</v>
      </c>
      <c r="B4049" s="279" t="s">
        <v>4172</v>
      </c>
      <c r="C4049" s="294">
        <v>174</v>
      </c>
      <c r="D4049" s="279">
        <f t="shared" si="157"/>
        <v>27</v>
      </c>
      <c r="E4049" s="279">
        <f t="shared" si="158"/>
        <v>1</v>
      </c>
      <c r="F4049" s="281" t="str">
        <f t="shared" si="166"/>
        <v/>
      </c>
      <c r="G4049" s="282"/>
      <c r="H4049" s="280"/>
      <c r="I4049" s="280"/>
      <c r="J4049" s="280"/>
    </row>
    <row r="4050" spans="1:10" ht="14.4" x14ac:dyDescent="0.3">
      <c r="A4050" s="290" t="str">
        <f t="shared" si="165"/>
        <v>1/2011</v>
      </c>
      <c r="B4050" s="279" t="s">
        <v>4173</v>
      </c>
      <c r="C4050" s="294">
        <v>186</v>
      </c>
      <c r="D4050" s="279">
        <f t="shared" si="157"/>
        <v>28</v>
      </c>
      <c r="E4050" s="279">
        <f t="shared" si="158"/>
        <v>1</v>
      </c>
      <c r="F4050" s="281" t="str">
        <f t="shared" si="166"/>
        <v/>
      </c>
      <c r="G4050" s="282"/>
      <c r="H4050" s="280"/>
      <c r="I4050" s="280"/>
      <c r="J4050" s="280"/>
    </row>
    <row r="4051" spans="1:10" ht="14.4" x14ac:dyDescent="0.3">
      <c r="A4051" s="290" t="str">
        <f t="shared" si="165"/>
        <v>1/2011</v>
      </c>
      <c r="B4051" s="279" t="s">
        <v>4174</v>
      </c>
      <c r="C4051" s="294"/>
      <c r="D4051" s="279">
        <f t="shared" si="157"/>
        <v>29</v>
      </c>
      <c r="E4051" s="279">
        <f t="shared" si="158"/>
        <v>1</v>
      </c>
      <c r="F4051" s="281" t="str">
        <f t="shared" si="166"/>
        <v/>
      </c>
      <c r="G4051" s="282"/>
      <c r="H4051" s="280"/>
      <c r="I4051" s="280"/>
      <c r="J4051" s="280"/>
    </row>
    <row r="4052" spans="1:10" ht="14.4" x14ac:dyDescent="0.3">
      <c r="A4052" s="290" t="str">
        <f t="shared" si="165"/>
        <v>1/2011</v>
      </c>
      <c r="B4052" s="279" t="s">
        <v>4175</v>
      </c>
      <c r="C4052" s="294"/>
      <c r="D4052" s="279">
        <f t="shared" si="157"/>
        <v>30</v>
      </c>
      <c r="E4052" s="279">
        <f t="shared" si="158"/>
        <v>1</v>
      </c>
      <c r="F4052" s="281" t="str">
        <f t="shared" si="166"/>
        <v/>
      </c>
      <c r="G4052" s="282"/>
      <c r="H4052" s="280"/>
      <c r="I4052" s="280"/>
      <c r="J4052" s="280"/>
    </row>
    <row r="4053" spans="1:10" ht="14.4" x14ac:dyDescent="0.3">
      <c r="A4053" s="290" t="str">
        <f t="shared" si="165"/>
        <v>1/2011</v>
      </c>
      <c r="B4053" s="279" t="s">
        <v>4176</v>
      </c>
      <c r="C4053" s="294">
        <v>179</v>
      </c>
      <c r="D4053" s="279">
        <f t="shared" si="157"/>
        <v>31</v>
      </c>
      <c r="E4053" s="279">
        <f t="shared" si="158"/>
        <v>1</v>
      </c>
      <c r="F4053" s="281">
        <f t="shared" si="166"/>
        <v>1.7899999999999999E-2</v>
      </c>
      <c r="G4053" s="282"/>
      <c r="H4053" s="280"/>
      <c r="I4053" s="280"/>
      <c r="J4053" s="280"/>
    </row>
    <row r="4054" spans="1:10" ht="14.4" x14ac:dyDescent="0.3">
      <c r="A4054" s="290" t="str">
        <f t="shared" si="165"/>
        <v>2/2011</v>
      </c>
      <c r="B4054" s="279" t="s">
        <v>4177</v>
      </c>
      <c r="C4054" s="294">
        <v>169</v>
      </c>
      <c r="D4054" s="279">
        <f t="shared" si="157"/>
        <v>1</v>
      </c>
      <c r="E4054" s="279">
        <f t="shared" si="158"/>
        <v>2</v>
      </c>
      <c r="F4054" s="281" t="str">
        <f t="shared" si="166"/>
        <v/>
      </c>
      <c r="G4054" s="282"/>
      <c r="H4054" s="280"/>
      <c r="I4054" s="280"/>
      <c r="J4054" s="280"/>
    </row>
    <row r="4055" spans="1:10" ht="14.4" x14ac:dyDescent="0.3">
      <c r="A4055" s="290" t="str">
        <f t="shared" si="165"/>
        <v>2/2011</v>
      </c>
      <c r="B4055" s="279" t="s">
        <v>4178</v>
      </c>
      <c r="C4055" s="294">
        <v>165</v>
      </c>
      <c r="D4055" s="279">
        <f t="shared" si="157"/>
        <v>2</v>
      </c>
      <c r="E4055" s="279">
        <f t="shared" si="158"/>
        <v>2</v>
      </c>
      <c r="F4055" s="281" t="str">
        <f t="shared" si="166"/>
        <v/>
      </c>
      <c r="G4055" s="282"/>
      <c r="H4055" s="280"/>
      <c r="I4055" s="280"/>
      <c r="J4055" s="280"/>
    </row>
    <row r="4056" spans="1:10" ht="14.4" x14ac:dyDescent="0.3">
      <c r="A4056" s="290" t="str">
        <f t="shared" si="165"/>
        <v>2/2011</v>
      </c>
      <c r="B4056" s="279" t="s">
        <v>4179</v>
      </c>
      <c r="C4056" s="294">
        <v>165</v>
      </c>
      <c r="D4056" s="279">
        <f t="shared" si="157"/>
        <v>3</v>
      </c>
      <c r="E4056" s="279">
        <f t="shared" si="158"/>
        <v>2</v>
      </c>
      <c r="F4056" s="281" t="str">
        <f t="shared" si="166"/>
        <v/>
      </c>
      <c r="G4056" s="282"/>
      <c r="H4056" s="280"/>
      <c r="I4056" s="280"/>
      <c r="J4056" s="280"/>
    </row>
    <row r="4057" spans="1:10" ht="14.4" x14ac:dyDescent="0.3">
      <c r="A4057" s="290" t="str">
        <f t="shared" si="165"/>
        <v>2/2011</v>
      </c>
      <c r="B4057" s="279" t="s">
        <v>4180</v>
      </c>
      <c r="C4057" s="294">
        <v>160</v>
      </c>
      <c r="D4057" s="279">
        <f t="shared" si="157"/>
        <v>4</v>
      </c>
      <c r="E4057" s="279">
        <f t="shared" si="158"/>
        <v>2</v>
      </c>
      <c r="F4057" s="281" t="str">
        <f t="shared" si="166"/>
        <v/>
      </c>
      <c r="G4057" s="282"/>
      <c r="H4057" s="280"/>
      <c r="I4057" s="280"/>
      <c r="J4057" s="280"/>
    </row>
    <row r="4058" spans="1:10" ht="14.4" x14ac:dyDescent="0.3">
      <c r="A4058" s="290" t="str">
        <f t="shared" si="165"/>
        <v>2/2011</v>
      </c>
      <c r="B4058" s="279" t="s">
        <v>4181</v>
      </c>
      <c r="C4058" s="294"/>
      <c r="D4058" s="279">
        <f t="shared" si="157"/>
        <v>5</v>
      </c>
      <c r="E4058" s="279">
        <f t="shared" si="158"/>
        <v>2</v>
      </c>
      <c r="F4058" s="281" t="str">
        <f t="shared" si="166"/>
        <v/>
      </c>
      <c r="G4058" s="282"/>
      <c r="H4058" s="280"/>
      <c r="I4058" s="280"/>
      <c r="J4058" s="280"/>
    </row>
    <row r="4059" spans="1:10" ht="14.4" x14ac:dyDescent="0.3">
      <c r="A4059" s="290" t="str">
        <f t="shared" si="165"/>
        <v>2/2011</v>
      </c>
      <c r="B4059" s="279" t="s">
        <v>4182</v>
      </c>
      <c r="C4059" s="294"/>
      <c r="D4059" s="279">
        <f t="shared" si="157"/>
        <v>6</v>
      </c>
      <c r="E4059" s="279">
        <f t="shared" si="158"/>
        <v>2</v>
      </c>
      <c r="F4059" s="281" t="str">
        <f t="shared" si="166"/>
        <v/>
      </c>
      <c r="G4059" s="282"/>
      <c r="H4059" s="280"/>
      <c r="I4059" s="280"/>
      <c r="J4059" s="280"/>
    </row>
    <row r="4060" spans="1:10" ht="14.4" x14ac:dyDescent="0.3">
      <c r="A4060" s="290" t="str">
        <f t="shared" si="165"/>
        <v>2/2011</v>
      </c>
      <c r="B4060" s="279" t="s">
        <v>4183</v>
      </c>
      <c r="C4060" s="294">
        <v>163</v>
      </c>
      <c r="D4060" s="279">
        <f t="shared" si="157"/>
        <v>7</v>
      </c>
      <c r="E4060" s="279">
        <f t="shared" si="158"/>
        <v>2</v>
      </c>
      <c r="F4060" s="281" t="str">
        <f t="shared" si="166"/>
        <v/>
      </c>
      <c r="G4060" s="282"/>
      <c r="H4060" s="280"/>
      <c r="I4060" s="280"/>
      <c r="J4060" s="280"/>
    </row>
    <row r="4061" spans="1:10" ht="14.4" x14ac:dyDescent="0.3">
      <c r="A4061" s="290" t="str">
        <f t="shared" si="165"/>
        <v>2/2011</v>
      </c>
      <c r="B4061" s="279" t="s">
        <v>4184</v>
      </c>
      <c r="C4061" s="294">
        <v>162</v>
      </c>
      <c r="D4061" s="279">
        <f t="shared" si="157"/>
        <v>8</v>
      </c>
      <c r="E4061" s="279">
        <f t="shared" si="158"/>
        <v>2</v>
      </c>
      <c r="F4061" s="281" t="str">
        <f t="shared" si="166"/>
        <v/>
      </c>
      <c r="G4061" s="282"/>
      <c r="H4061" s="280"/>
      <c r="I4061" s="280"/>
      <c r="J4061" s="280"/>
    </row>
    <row r="4062" spans="1:10" ht="14.4" x14ac:dyDescent="0.3">
      <c r="A4062" s="290" t="str">
        <f t="shared" si="165"/>
        <v>2/2011</v>
      </c>
      <c r="B4062" s="279" t="s">
        <v>4185</v>
      </c>
      <c r="C4062" s="294">
        <v>173</v>
      </c>
      <c r="D4062" s="279">
        <f t="shared" si="157"/>
        <v>9</v>
      </c>
      <c r="E4062" s="279">
        <f t="shared" si="158"/>
        <v>2</v>
      </c>
      <c r="F4062" s="281" t="str">
        <f t="shared" si="166"/>
        <v/>
      </c>
      <c r="G4062" s="282"/>
      <c r="H4062" s="280"/>
      <c r="I4062" s="280"/>
      <c r="J4062" s="280"/>
    </row>
    <row r="4063" spans="1:10" ht="14.4" x14ac:dyDescent="0.3">
      <c r="A4063" s="290" t="str">
        <f t="shared" si="165"/>
        <v>2/2011</v>
      </c>
      <c r="B4063" s="279" t="s">
        <v>4186</v>
      </c>
      <c r="C4063" s="294">
        <v>171</v>
      </c>
      <c r="D4063" s="279">
        <f t="shared" si="157"/>
        <v>10</v>
      </c>
      <c r="E4063" s="279">
        <f t="shared" si="158"/>
        <v>2</v>
      </c>
      <c r="F4063" s="281" t="str">
        <f t="shared" si="166"/>
        <v/>
      </c>
      <c r="G4063" s="282"/>
      <c r="H4063" s="280"/>
      <c r="I4063" s="280"/>
      <c r="J4063" s="280"/>
    </row>
    <row r="4064" spans="1:10" ht="14.4" x14ac:dyDescent="0.3">
      <c r="A4064" s="290" t="str">
        <f t="shared" si="165"/>
        <v>2/2011</v>
      </c>
      <c r="B4064" s="279" t="s">
        <v>4187</v>
      </c>
      <c r="C4064" s="294">
        <v>176</v>
      </c>
      <c r="D4064" s="279">
        <f t="shared" si="157"/>
        <v>11</v>
      </c>
      <c r="E4064" s="279">
        <f t="shared" si="158"/>
        <v>2</v>
      </c>
      <c r="F4064" s="281" t="str">
        <f t="shared" si="166"/>
        <v/>
      </c>
      <c r="G4064" s="282"/>
      <c r="H4064" s="280"/>
      <c r="I4064" s="280"/>
      <c r="J4064" s="280"/>
    </row>
    <row r="4065" spans="1:10" ht="14.4" x14ac:dyDescent="0.3">
      <c r="A4065" s="290" t="str">
        <f t="shared" si="165"/>
        <v>2/2011</v>
      </c>
      <c r="B4065" s="279" t="s">
        <v>4188</v>
      </c>
      <c r="C4065" s="294"/>
      <c r="D4065" s="279">
        <f t="shared" si="157"/>
        <v>12</v>
      </c>
      <c r="E4065" s="279">
        <f t="shared" si="158"/>
        <v>2</v>
      </c>
      <c r="F4065" s="281" t="str">
        <f t="shared" si="166"/>
        <v/>
      </c>
      <c r="G4065" s="282"/>
      <c r="H4065" s="280"/>
      <c r="I4065" s="280"/>
      <c r="J4065" s="280"/>
    </row>
    <row r="4066" spans="1:10" ht="14.4" x14ac:dyDescent="0.3">
      <c r="A4066" s="290" t="str">
        <f t="shared" si="165"/>
        <v>2/2011</v>
      </c>
      <c r="B4066" s="279" t="s">
        <v>4189</v>
      </c>
      <c r="C4066" s="294"/>
      <c r="D4066" s="279">
        <f t="shared" si="157"/>
        <v>13</v>
      </c>
      <c r="E4066" s="279">
        <f t="shared" si="158"/>
        <v>2</v>
      </c>
      <c r="F4066" s="281" t="str">
        <f t="shared" si="166"/>
        <v/>
      </c>
      <c r="G4066" s="282"/>
      <c r="H4066" s="280"/>
      <c r="I4066" s="280"/>
      <c r="J4066" s="280"/>
    </row>
    <row r="4067" spans="1:10" ht="14.4" x14ac:dyDescent="0.3">
      <c r="A4067" s="290" t="str">
        <f t="shared" si="165"/>
        <v>2/2011</v>
      </c>
      <c r="B4067" s="279" t="s">
        <v>4190</v>
      </c>
      <c r="C4067" s="294">
        <v>181</v>
      </c>
      <c r="D4067" s="279">
        <f t="shared" si="157"/>
        <v>14</v>
      </c>
      <c r="E4067" s="279">
        <f t="shared" si="158"/>
        <v>2</v>
      </c>
      <c r="F4067" s="281" t="str">
        <f t="shared" si="166"/>
        <v/>
      </c>
      <c r="G4067" s="282"/>
      <c r="H4067" s="280"/>
      <c r="I4067" s="280"/>
      <c r="J4067" s="280"/>
    </row>
    <row r="4068" spans="1:10" ht="14.4" x14ac:dyDescent="0.3">
      <c r="A4068" s="290" t="str">
        <f t="shared" si="165"/>
        <v>2/2011</v>
      </c>
      <c r="B4068" s="279" t="s">
        <v>4191</v>
      </c>
      <c r="C4068" s="294">
        <v>180</v>
      </c>
      <c r="D4068" s="279">
        <f t="shared" si="157"/>
        <v>15</v>
      </c>
      <c r="E4068" s="279">
        <f t="shared" si="158"/>
        <v>2</v>
      </c>
      <c r="F4068" s="281" t="str">
        <f t="shared" si="166"/>
        <v/>
      </c>
      <c r="G4068" s="282"/>
      <c r="H4068" s="280"/>
      <c r="I4068" s="280"/>
      <c r="J4068" s="280"/>
    </row>
    <row r="4069" spans="1:10" ht="14.4" x14ac:dyDescent="0.3">
      <c r="A4069" s="290" t="str">
        <f t="shared" si="165"/>
        <v>2/2011</v>
      </c>
      <c r="B4069" s="279" t="s">
        <v>4192</v>
      </c>
      <c r="C4069" s="294">
        <v>175</v>
      </c>
      <c r="D4069" s="279">
        <f t="shared" si="157"/>
        <v>16</v>
      </c>
      <c r="E4069" s="279">
        <f t="shared" si="158"/>
        <v>2</v>
      </c>
      <c r="F4069" s="281" t="str">
        <f t="shared" si="166"/>
        <v/>
      </c>
      <c r="G4069" s="282"/>
      <c r="H4069" s="280"/>
      <c r="I4069" s="280"/>
      <c r="J4069" s="280"/>
    </row>
    <row r="4070" spans="1:10" ht="14.4" x14ac:dyDescent="0.3">
      <c r="A4070" s="290" t="str">
        <f t="shared" si="165"/>
        <v>2/2011</v>
      </c>
      <c r="B4070" s="279" t="s">
        <v>4193</v>
      </c>
      <c r="C4070" s="294">
        <v>175</v>
      </c>
      <c r="D4070" s="279">
        <f t="shared" si="157"/>
        <v>17</v>
      </c>
      <c r="E4070" s="279">
        <f t="shared" si="158"/>
        <v>2</v>
      </c>
      <c r="F4070" s="281" t="str">
        <f t="shared" si="166"/>
        <v/>
      </c>
      <c r="G4070" s="282"/>
      <c r="H4070" s="280"/>
      <c r="I4070" s="280"/>
      <c r="J4070" s="280"/>
    </row>
    <row r="4071" spans="1:10" ht="14.4" x14ac:dyDescent="0.3">
      <c r="A4071" s="290" t="str">
        <f t="shared" si="165"/>
        <v>2/2011</v>
      </c>
      <c r="B4071" s="279" t="s">
        <v>4194</v>
      </c>
      <c r="C4071" s="294">
        <v>176</v>
      </c>
      <c r="D4071" s="279">
        <f t="shared" si="157"/>
        <v>18</v>
      </c>
      <c r="E4071" s="279">
        <f t="shared" si="158"/>
        <v>2</v>
      </c>
      <c r="F4071" s="281" t="str">
        <f t="shared" si="166"/>
        <v/>
      </c>
      <c r="G4071" s="282"/>
      <c r="H4071" s="280"/>
      <c r="I4071" s="280"/>
      <c r="J4071" s="280"/>
    </row>
    <row r="4072" spans="1:10" ht="14.4" x14ac:dyDescent="0.3">
      <c r="A4072" s="290" t="str">
        <f t="shared" si="165"/>
        <v>2/2011</v>
      </c>
      <c r="B4072" s="279" t="s">
        <v>4195</v>
      </c>
      <c r="C4072" s="294"/>
      <c r="D4072" s="279">
        <f t="shared" si="157"/>
        <v>19</v>
      </c>
      <c r="E4072" s="279">
        <f t="shared" si="158"/>
        <v>2</v>
      </c>
      <c r="F4072" s="281" t="str">
        <f t="shared" si="166"/>
        <v/>
      </c>
      <c r="G4072" s="282"/>
      <c r="H4072" s="280"/>
      <c r="I4072" s="280"/>
      <c r="J4072" s="280"/>
    </row>
    <row r="4073" spans="1:10" ht="14.4" x14ac:dyDescent="0.3">
      <c r="A4073" s="290" t="str">
        <f t="shared" si="165"/>
        <v>2/2011</v>
      </c>
      <c r="B4073" s="279" t="s">
        <v>4196</v>
      </c>
      <c r="C4073" s="294"/>
      <c r="D4073" s="279">
        <f t="shared" si="157"/>
        <v>20</v>
      </c>
      <c r="E4073" s="279">
        <f t="shared" si="158"/>
        <v>2</v>
      </c>
      <c r="F4073" s="281" t="str">
        <f t="shared" si="166"/>
        <v/>
      </c>
      <c r="G4073" s="282"/>
      <c r="H4073" s="280"/>
      <c r="I4073" s="280"/>
      <c r="J4073" s="280"/>
    </row>
    <row r="4074" spans="1:10" ht="14.4" x14ac:dyDescent="0.3">
      <c r="A4074" s="290" t="str">
        <f t="shared" si="165"/>
        <v>2/2011</v>
      </c>
      <c r="B4074" s="279" t="s">
        <v>4197</v>
      </c>
      <c r="C4074" s="294"/>
      <c r="D4074" s="279">
        <f t="shared" si="157"/>
        <v>21</v>
      </c>
      <c r="E4074" s="279">
        <f t="shared" si="158"/>
        <v>2</v>
      </c>
      <c r="F4074" s="281" t="str">
        <f t="shared" si="166"/>
        <v/>
      </c>
      <c r="G4074" s="282"/>
      <c r="H4074" s="280"/>
      <c r="I4074" s="280"/>
      <c r="J4074" s="280"/>
    </row>
    <row r="4075" spans="1:10" ht="14.4" x14ac:dyDescent="0.3">
      <c r="A4075" s="290" t="str">
        <f t="shared" si="165"/>
        <v>2/2011</v>
      </c>
      <c r="B4075" s="279" t="s">
        <v>4198</v>
      </c>
      <c r="C4075" s="294">
        <v>183</v>
      </c>
      <c r="D4075" s="279">
        <f t="shared" si="157"/>
        <v>22</v>
      </c>
      <c r="E4075" s="279">
        <f t="shared" si="158"/>
        <v>2</v>
      </c>
      <c r="F4075" s="281" t="str">
        <f t="shared" si="166"/>
        <v/>
      </c>
      <c r="G4075" s="282"/>
      <c r="H4075" s="280"/>
      <c r="I4075" s="280"/>
      <c r="J4075" s="280"/>
    </row>
    <row r="4076" spans="1:10" ht="14.4" x14ac:dyDescent="0.3">
      <c r="A4076" s="290" t="str">
        <f t="shared" si="165"/>
        <v>2/2011</v>
      </c>
      <c r="B4076" s="279" t="s">
        <v>4199</v>
      </c>
      <c r="C4076" s="294">
        <v>184</v>
      </c>
      <c r="D4076" s="279">
        <f t="shared" si="157"/>
        <v>23</v>
      </c>
      <c r="E4076" s="279">
        <f t="shared" si="158"/>
        <v>2</v>
      </c>
      <c r="F4076" s="281" t="str">
        <f t="shared" si="166"/>
        <v/>
      </c>
      <c r="G4076" s="282"/>
      <c r="H4076" s="280"/>
      <c r="I4076" s="280"/>
      <c r="J4076" s="280"/>
    </row>
    <row r="4077" spans="1:10" ht="14.4" x14ac:dyDescent="0.3">
      <c r="A4077" s="290" t="str">
        <f t="shared" si="165"/>
        <v>2/2011</v>
      </c>
      <c r="B4077" s="279" t="s">
        <v>4200</v>
      </c>
      <c r="C4077" s="294">
        <v>188</v>
      </c>
      <c r="D4077" s="279">
        <f t="shared" si="157"/>
        <v>24</v>
      </c>
      <c r="E4077" s="279">
        <f t="shared" si="158"/>
        <v>2</v>
      </c>
      <c r="F4077" s="281" t="str">
        <f t="shared" si="166"/>
        <v/>
      </c>
      <c r="G4077" s="282"/>
      <c r="H4077" s="280"/>
      <c r="I4077" s="280"/>
      <c r="J4077" s="280"/>
    </row>
    <row r="4078" spans="1:10" ht="14.4" x14ac:dyDescent="0.3">
      <c r="A4078" s="290" t="str">
        <f t="shared" si="165"/>
        <v>2/2011</v>
      </c>
      <c r="B4078" s="279" t="s">
        <v>4201</v>
      </c>
      <c r="C4078" s="294">
        <v>186</v>
      </c>
      <c r="D4078" s="279">
        <f t="shared" si="157"/>
        <v>25</v>
      </c>
      <c r="E4078" s="279">
        <f t="shared" si="158"/>
        <v>2</v>
      </c>
      <c r="F4078" s="281" t="str">
        <f t="shared" si="166"/>
        <v/>
      </c>
      <c r="G4078" s="282"/>
      <c r="H4078" s="280"/>
      <c r="I4078" s="280"/>
      <c r="J4078" s="280"/>
    </row>
    <row r="4079" spans="1:10" ht="14.4" x14ac:dyDescent="0.3">
      <c r="A4079" s="290" t="str">
        <f t="shared" si="165"/>
        <v>2/2011</v>
      </c>
      <c r="B4079" s="279" t="s">
        <v>4202</v>
      </c>
      <c r="C4079" s="294"/>
      <c r="D4079" s="279">
        <f t="shared" si="157"/>
        <v>26</v>
      </c>
      <c r="E4079" s="279">
        <f t="shared" si="158"/>
        <v>2</v>
      </c>
      <c r="F4079" s="281" t="str">
        <f t="shared" si="166"/>
        <v/>
      </c>
      <c r="G4079" s="282"/>
      <c r="H4079" s="280"/>
      <c r="I4079" s="280"/>
      <c r="J4079" s="280"/>
    </row>
    <row r="4080" spans="1:10" ht="14.4" x14ac:dyDescent="0.3">
      <c r="A4080" s="290" t="str">
        <f t="shared" si="165"/>
        <v>2/2011</v>
      </c>
      <c r="B4080" s="279" t="s">
        <v>4203</v>
      </c>
      <c r="C4080" s="294"/>
      <c r="D4080" s="279">
        <f t="shared" si="157"/>
        <v>27</v>
      </c>
      <c r="E4080" s="279">
        <f t="shared" si="158"/>
        <v>2</v>
      </c>
      <c r="F4080" s="281" t="str">
        <f t="shared" si="166"/>
        <v/>
      </c>
      <c r="G4080" s="282"/>
      <c r="H4080" s="280"/>
      <c r="I4080" s="280"/>
      <c r="J4080" s="280"/>
    </row>
    <row r="4081" spans="1:10" ht="14.4" x14ac:dyDescent="0.3">
      <c r="A4081" s="290" t="str">
        <f t="shared" si="165"/>
        <v>2/2011</v>
      </c>
      <c r="B4081" s="279" t="s">
        <v>4204</v>
      </c>
      <c r="C4081" s="294">
        <v>177</v>
      </c>
      <c r="D4081" s="279">
        <f t="shared" si="157"/>
        <v>28</v>
      </c>
      <c r="E4081" s="279">
        <f t="shared" si="158"/>
        <v>2</v>
      </c>
      <c r="F4081" s="281">
        <f t="shared" si="166"/>
        <v>1.77E-2</v>
      </c>
      <c r="G4081" s="282"/>
      <c r="H4081" s="280"/>
      <c r="I4081" s="280"/>
      <c r="J4081" s="280"/>
    </row>
    <row r="4082" spans="1:10" ht="14.4" x14ac:dyDescent="0.3">
      <c r="A4082" s="290" t="str">
        <f t="shared" si="165"/>
        <v>3/2011</v>
      </c>
      <c r="B4082" s="279" t="s">
        <v>4205</v>
      </c>
      <c r="C4082" s="294">
        <v>174</v>
      </c>
      <c r="D4082" s="279">
        <f t="shared" si="157"/>
        <v>1</v>
      </c>
      <c r="E4082" s="279">
        <f t="shared" si="158"/>
        <v>3</v>
      </c>
      <c r="F4082" s="281" t="str">
        <f t="shared" si="166"/>
        <v/>
      </c>
      <c r="G4082" s="282"/>
      <c r="H4082" s="280"/>
      <c r="I4082" s="280"/>
      <c r="J4082" s="280"/>
    </row>
    <row r="4083" spans="1:10" ht="14.4" x14ac:dyDescent="0.3">
      <c r="A4083" s="290" t="str">
        <f t="shared" si="165"/>
        <v>3/2011</v>
      </c>
      <c r="B4083" s="279" t="s">
        <v>4206</v>
      </c>
      <c r="C4083" s="294">
        <v>168</v>
      </c>
      <c r="D4083" s="279">
        <f t="shared" si="157"/>
        <v>2</v>
      </c>
      <c r="E4083" s="279">
        <f t="shared" si="158"/>
        <v>3</v>
      </c>
      <c r="F4083" s="281" t="str">
        <f t="shared" si="166"/>
        <v/>
      </c>
      <c r="G4083" s="282"/>
      <c r="H4083" s="280"/>
      <c r="I4083" s="280"/>
      <c r="J4083" s="280"/>
    </row>
    <row r="4084" spans="1:10" ht="14.4" x14ac:dyDescent="0.3">
      <c r="A4084" s="290" t="str">
        <f t="shared" si="165"/>
        <v>3/2011</v>
      </c>
      <c r="B4084" s="279" t="s">
        <v>4207</v>
      </c>
      <c r="C4084" s="294">
        <v>162</v>
      </c>
      <c r="D4084" s="279">
        <f t="shared" si="157"/>
        <v>3</v>
      </c>
      <c r="E4084" s="279">
        <f t="shared" si="158"/>
        <v>3</v>
      </c>
      <c r="F4084" s="281" t="str">
        <f t="shared" si="166"/>
        <v/>
      </c>
      <c r="G4084" s="282"/>
      <c r="H4084" s="280"/>
      <c r="I4084" s="280"/>
      <c r="J4084" s="280"/>
    </row>
    <row r="4085" spans="1:10" ht="14.4" x14ac:dyDescent="0.3">
      <c r="A4085" s="290" t="str">
        <f t="shared" si="165"/>
        <v>3/2011</v>
      </c>
      <c r="B4085" s="279" t="s">
        <v>4208</v>
      </c>
      <c r="C4085" s="294">
        <v>166</v>
      </c>
      <c r="D4085" s="279">
        <f t="shared" ref="D4085:D4339" si="167">DAY(B4085)</f>
        <v>4</v>
      </c>
      <c r="E4085" s="279">
        <f t="shared" ref="E4085:E4339" si="168">MONTH(B4085)</f>
        <v>3</v>
      </c>
      <c r="F4085" s="281" t="str">
        <f t="shared" si="166"/>
        <v/>
      </c>
      <c r="G4085" s="282"/>
      <c r="H4085" s="280"/>
      <c r="I4085" s="280"/>
      <c r="J4085" s="280"/>
    </row>
    <row r="4086" spans="1:10" ht="14.4" x14ac:dyDescent="0.3">
      <c r="A4086" s="290" t="str">
        <f t="shared" si="165"/>
        <v>3/2011</v>
      </c>
      <c r="B4086" s="279" t="s">
        <v>4209</v>
      </c>
      <c r="C4086" s="294"/>
      <c r="D4086" s="279">
        <f t="shared" si="167"/>
        <v>5</v>
      </c>
      <c r="E4086" s="279">
        <f t="shared" si="168"/>
        <v>3</v>
      </c>
      <c r="F4086" s="281" t="str">
        <f t="shared" si="166"/>
        <v/>
      </c>
      <c r="G4086" s="282"/>
      <c r="H4086" s="280"/>
      <c r="I4086" s="280"/>
      <c r="J4086" s="280"/>
    </row>
    <row r="4087" spans="1:10" ht="14.4" x14ac:dyDescent="0.3">
      <c r="A4087" s="290" t="str">
        <f t="shared" si="165"/>
        <v>3/2011</v>
      </c>
      <c r="B4087" s="279" t="s">
        <v>4210</v>
      </c>
      <c r="C4087" s="294"/>
      <c r="D4087" s="279">
        <f t="shared" si="167"/>
        <v>6</v>
      </c>
      <c r="E4087" s="279">
        <f t="shared" si="168"/>
        <v>3</v>
      </c>
      <c r="F4087" s="281" t="str">
        <f t="shared" si="166"/>
        <v/>
      </c>
      <c r="G4087" s="282"/>
      <c r="H4087" s="280"/>
      <c r="I4087" s="280"/>
      <c r="J4087" s="280"/>
    </row>
    <row r="4088" spans="1:10" ht="14.4" x14ac:dyDescent="0.3">
      <c r="A4088" s="290" t="str">
        <f t="shared" si="165"/>
        <v>3/2011</v>
      </c>
      <c r="B4088" s="279" t="s">
        <v>4211</v>
      </c>
      <c r="C4088" s="294">
        <v>165</v>
      </c>
      <c r="D4088" s="279">
        <f t="shared" si="167"/>
        <v>7</v>
      </c>
      <c r="E4088" s="279">
        <f t="shared" si="168"/>
        <v>3</v>
      </c>
      <c r="F4088" s="281" t="str">
        <f t="shared" si="166"/>
        <v/>
      </c>
      <c r="G4088" s="282"/>
      <c r="H4088" s="280"/>
      <c r="I4088" s="280"/>
      <c r="J4088" s="280"/>
    </row>
    <row r="4089" spans="1:10" ht="14.4" x14ac:dyDescent="0.3">
      <c r="A4089" s="290" t="str">
        <f t="shared" si="165"/>
        <v>3/2011</v>
      </c>
      <c r="B4089" s="279" t="s">
        <v>4212</v>
      </c>
      <c r="C4089" s="294">
        <v>156</v>
      </c>
      <c r="D4089" s="279">
        <f t="shared" si="167"/>
        <v>8</v>
      </c>
      <c r="E4089" s="279">
        <f t="shared" si="168"/>
        <v>3</v>
      </c>
      <c r="F4089" s="281" t="str">
        <f t="shared" si="166"/>
        <v/>
      </c>
      <c r="G4089" s="282"/>
      <c r="H4089" s="280"/>
      <c r="I4089" s="280"/>
      <c r="J4089" s="280"/>
    </row>
    <row r="4090" spans="1:10" ht="14.4" x14ac:dyDescent="0.3">
      <c r="A4090" s="290" t="str">
        <f t="shared" si="165"/>
        <v>3/2011</v>
      </c>
      <c r="B4090" s="279" t="s">
        <v>4213</v>
      </c>
      <c r="C4090" s="294">
        <v>161</v>
      </c>
      <c r="D4090" s="279">
        <f t="shared" si="167"/>
        <v>9</v>
      </c>
      <c r="E4090" s="279">
        <f t="shared" si="168"/>
        <v>3</v>
      </c>
      <c r="F4090" s="281" t="str">
        <f t="shared" si="166"/>
        <v/>
      </c>
      <c r="G4090" s="282"/>
      <c r="H4090" s="280"/>
      <c r="I4090" s="280"/>
      <c r="J4090" s="280"/>
    </row>
    <row r="4091" spans="1:10" ht="14.4" x14ac:dyDescent="0.3">
      <c r="A4091" s="290" t="str">
        <f t="shared" si="165"/>
        <v>3/2011</v>
      </c>
      <c r="B4091" s="279" t="s">
        <v>4214</v>
      </c>
      <c r="C4091" s="294">
        <v>173</v>
      </c>
      <c r="D4091" s="279">
        <f t="shared" si="167"/>
        <v>10</v>
      </c>
      <c r="E4091" s="279">
        <f t="shared" si="168"/>
        <v>3</v>
      </c>
      <c r="F4091" s="281" t="str">
        <f t="shared" si="166"/>
        <v/>
      </c>
      <c r="G4091" s="282"/>
      <c r="H4091" s="280"/>
      <c r="I4091" s="280"/>
      <c r="J4091" s="280"/>
    </row>
    <row r="4092" spans="1:10" ht="14.4" x14ac:dyDescent="0.3">
      <c r="A4092" s="290" t="str">
        <f t="shared" si="165"/>
        <v>3/2011</v>
      </c>
      <c r="B4092" s="279" t="s">
        <v>4215</v>
      </c>
      <c r="C4092" s="294">
        <v>171</v>
      </c>
      <c r="D4092" s="279">
        <f t="shared" si="167"/>
        <v>11</v>
      </c>
      <c r="E4092" s="279">
        <f t="shared" si="168"/>
        <v>3</v>
      </c>
      <c r="F4092" s="281" t="str">
        <f t="shared" si="166"/>
        <v/>
      </c>
      <c r="G4092" s="282"/>
      <c r="H4092" s="280"/>
      <c r="I4092" s="280"/>
      <c r="J4092" s="280"/>
    </row>
    <row r="4093" spans="1:10" ht="14.4" x14ac:dyDescent="0.3">
      <c r="A4093" s="290" t="str">
        <f t="shared" si="165"/>
        <v>3/2011</v>
      </c>
      <c r="B4093" s="279" t="s">
        <v>4216</v>
      </c>
      <c r="C4093" s="294"/>
      <c r="D4093" s="279">
        <f t="shared" si="167"/>
        <v>12</v>
      </c>
      <c r="E4093" s="279">
        <f t="shared" si="168"/>
        <v>3</v>
      </c>
      <c r="F4093" s="281" t="str">
        <f t="shared" si="166"/>
        <v/>
      </c>
      <c r="G4093" s="282"/>
      <c r="H4093" s="280"/>
      <c r="I4093" s="280"/>
      <c r="J4093" s="280"/>
    </row>
    <row r="4094" spans="1:10" ht="14.4" x14ac:dyDescent="0.3">
      <c r="A4094" s="290" t="str">
        <f t="shared" si="165"/>
        <v>3/2011</v>
      </c>
      <c r="B4094" s="279" t="s">
        <v>4217</v>
      </c>
      <c r="C4094" s="294"/>
      <c r="D4094" s="279">
        <f t="shared" si="167"/>
        <v>13</v>
      </c>
      <c r="E4094" s="279">
        <f t="shared" si="168"/>
        <v>3</v>
      </c>
      <c r="F4094" s="281" t="str">
        <f t="shared" si="166"/>
        <v/>
      </c>
      <c r="G4094" s="282"/>
      <c r="H4094" s="280"/>
      <c r="I4094" s="280"/>
      <c r="J4094" s="280"/>
    </row>
    <row r="4095" spans="1:10" ht="14.4" x14ac:dyDescent="0.3">
      <c r="A4095" s="290" t="str">
        <f t="shared" si="165"/>
        <v>3/2011</v>
      </c>
      <c r="B4095" s="279" t="s">
        <v>4218</v>
      </c>
      <c r="C4095" s="294">
        <v>174</v>
      </c>
      <c r="D4095" s="279">
        <f t="shared" si="167"/>
        <v>14</v>
      </c>
      <c r="E4095" s="279">
        <f t="shared" si="168"/>
        <v>3</v>
      </c>
      <c r="F4095" s="281" t="str">
        <f t="shared" si="166"/>
        <v/>
      </c>
      <c r="G4095" s="282"/>
      <c r="H4095" s="280"/>
      <c r="I4095" s="280"/>
      <c r="J4095" s="280"/>
    </row>
    <row r="4096" spans="1:10" ht="14.4" x14ac:dyDescent="0.3">
      <c r="A4096" s="290" t="str">
        <f t="shared" si="165"/>
        <v>3/2011</v>
      </c>
      <c r="B4096" s="279" t="s">
        <v>4219</v>
      </c>
      <c r="C4096" s="294">
        <v>180</v>
      </c>
      <c r="D4096" s="279">
        <f t="shared" si="167"/>
        <v>15</v>
      </c>
      <c r="E4096" s="279">
        <f t="shared" si="168"/>
        <v>3</v>
      </c>
      <c r="F4096" s="281" t="str">
        <f t="shared" si="166"/>
        <v/>
      </c>
      <c r="G4096" s="282"/>
      <c r="H4096" s="280"/>
      <c r="I4096" s="280"/>
      <c r="J4096" s="280"/>
    </row>
    <row r="4097" spans="1:10" ht="14.4" x14ac:dyDescent="0.3">
      <c r="A4097" s="290" t="str">
        <f t="shared" si="165"/>
        <v>3/2011</v>
      </c>
      <c r="B4097" s="279" t="s">
        <v>4220</v>
      </c>
      <c r="C4097" s="294">
        <v>191</v>
      </c>
      <c r="D4097" s="279">
        <f t="shared" si="167"/>
        <v>16</v>
      </c>
      <c r="E4097" s="279">
        <f t="shared" si="168"/>
        <v>3</v>
      </c>
      <c r="F4097" s="281" t="str">
        <f t="shared" si="166"/>
        <v/>
      </c>
      <c r="G4097" s="282"/>
      <c r="H4097" s="280"/>
      <c r="I4097" s="280"/>
      <c r="J4097" s="280"/>
    </row>
    <row r="4098" spans="1:10" ht="14.4" x14ac:dyDescent="0.3">
      <c r="A4098" s="290" t="str">
        <f t="shared" si="165"/>
        <v>3/2011</v>
      </c>
      <c r="B4098" s="279" t="s">
        <v>4221</v>
      </c>
      <c r="C4098" s="294">
        <v>187</v>
      </c>
      <c r="D4098" s="279">
        <f t="shared" si="167"/>
        <v>17</v>
      </c>
      <c r="E4098" s="279">
        <f t="shared" si="168"/>
        <v>3</v>
      </c>
      <c r="F4098" s="281" t="str">
        <f t="shared" si="166"/>
        <v/>
      </c>
      <c r="G4098" s="282"/>
      <c r="H4098" s="280"/>
      <c r="I4098" s="280"/>
      <c r="J4098" s="280"/>
    </row>
    <row r="4099" spans="1:10" ht="14.4" x14ac:dyDescent="0.3">
      <c r="A4099" s="290" t="str">
        <f t="shared" si="165"/>
        <v>3/2011</v>
      </c>
      <c r="B4099" s="279" t="s">
        <v>4222</v>
      </c>
      <c r="C4099" s="294">
        <v>184</v>
      </c>
      <c r="D4099" s="279">
        <f t="shared" si="167"/>
        <v>18</v>
      </c>
      <c r="E4099" s="279">
        <f t="shared" si="168"/>
        <v>3</v>
      </c>
      <c r="F4099" s="281" t="str">
        <f t="shared" si="166"/>
        <v/>
      </c>
      <c r="G4099" s="282"/>
      <c r="H4099" s="280"/>
      <c r="I4099" s="280"/>
      <c r="J4099" s="280"/>
    </row>
    <row r="4100" spans="1:10" ht="14.4" x14ac:dyDescent="0.3">
      <c r="A4100" s="290" t="str">
        <f t="shared" si="165"/>
        <v>3/2011</v>
      </c>
      <c r="B4100" s="279" t="s">
        <v>4223</v>
      </c>
      <c r="C4100" s="294"/>
      <c r="D4100" s="279">
        <f t="shared" si="167"/>
        <v>19</v>
      </c>
      <c r="E4100" s="279">
        <f t="shared" si="168"/>
        <v>3</v>
      </c>
      <c r="F4100" s="281" t="str">
        <f t="shared" si="166"/>
        <v/>
      </c>
      <c r="G4100" s="282"/>
      <c r="H4100" s="280"/>
      <c r="I4100" s="280"/>
      <c r="J4100" s="280"/>
    </row>
    <row r="4101" spans="1:10" ht="14.4" x14ac:dyDescent="0.3">
      <c r="A4101" s="290" t="str">
        <f t="shared" si="165"/>
        <v>3/2011</v>
      </c>
      <c r="B4101" s="279" t="s">
        <v>4224</v>
      </c>
      <c r="C4101" s="294"/>
      <c r="D4101" s="279">
        <f t="shared" si="167"/>
        <v>20</v>
      </c>
      <c r="E4101" s="279">
        <f t="shared" si="168"/>
        <v>3</v>
      </c>
      <c r="F4101" s="281" t="str">
        <f t="shared" si="166"/>
        <v/>
      </c>
      <c r="G4101" s="282"/>
      <c r="H4101" s="280"/>
      <c r="I4101" s="280"/>
      <c r="J4101" s="280"/>
    </row>
    <row r="4102" spans="1:10" ht="14.4" x14ac:dyDescent="0.3">
      <c r="A4102" s="290" t="str">
        <f t="shared" ref="A4102:A4165" si="169">CONCATENATE(MONTH(B4102),"/",YEAR(B4102))</f>
        <v>3/2011</v>
      </c>
      <c r="B4102" s="279" t="s">
        <v>4225</v>
      </c>
      <c r="C4102" s="294">
        <v>177</v>
      </c>
      <c r="D4102" s="279">
        <f t="shared" si="167"/>
        <v>21</v>
      </c>
      <c r="E4102" s="279">
        <f t="shared" si="168"/>
        <v>3</v>
      </c>
      <c r="F4102" s="281" t="str">
        <f t="shared" si="166"/>
        <v/>
      </c>
      <c r="G4102" s="282"/>
      <c r="H4102" s="280"/>
      <c r="I4102" s="280"/>
      <c r="J4102" s="280"/>
    </row>
    <row r="4103" spans="1:10" ht="14.4" x14ac:dyDescent="0.3">
      <c r="A4103" s="290" t="str">
        <f t="shared" si="169"/>
        <v>3/2011</v>
      </c>
      <c r="B4103" s="279" t="s">
        <v>4226</v>
      </c>
      <c r="C4103" s="294">
        <v>178</v>
      </c>
      <c r="D4103" s="279">
        <f t="shared" si="167"/>
        <v>22</v>
      </c>
      <c r="E4103" s="279">
        <f t="shared" si="168"/>
        <v>3</v>
      </c>
      <c r="F4103" s="281" t="str">
        <f t="shared" si="166"/>
        <v/>
      </c>
      <c r="G4103" s="282"/>
      <c r="H4103" s="280"/>
      <c r="I4103" s="280"/>
      <c r="J4103" s="280"/>
    </row>
    <row r="4104" spans="1:10" ht="14.4" x14ac:dyDescent="0.3">
      <c r="A4104" s="290" t="str">
        <f t="shared" si="169"/>
        <v>3/2011</v>
      </c>
      <c r="B4104" s="279" t="s">
        <v>4227</v>
      </c>
      <c r="C4104" s="294">
        <v>176</v>
      </c>
      <c r="D4104" s="279">
        <f t="shared" si="167"/>
        <v>23</v>
      </c>
      <c r="E4104" s="279">
        <f t="shared" si="168"/>
        <v>3</v>
      </c>
      <c r="F4104" s="281" t="str">
        <f t="shared" si="166"/>
        <v/>
      </c>
      <c r="G4104" s="282"/>
      <c r="H4104" s="280"/>
      <c r="I4104" s="280"/>
      <c r="J4104" s="280"/>
    </row>
    <row r="4105" spans="1:10" ht="14.4" x14ac:dyDescent="0.3">
      <c r="A4105" s="290" t="str">
        <f t="shared" si="169"/>
        <v>3/2011</v>
      </c>
      <c r="B4105" s="279" t="s">
        <v>4228</v>
      </c>
      <c r="C4105" s="294">
        <v>173</v>
      </c>
      <c r="D4105" s="279">
        <f t="shared" si="167"/>
        <v>24</v>
      </c>
      <c r="E4105" s="279">
        <f t="shared" si="168"/>
        <v>3</v>
      </c>
      <c r="F4105" s="281" t="str">
        <f t="shared" si="166"/>
        <v/>
      </c>
      <c r="G4105" s="282"/>
      <c r="H4105" s="280"/>
      <c r="I4105" s="280"/>
      <c r="J4105" s="280"/>
    </row>
    <row r="4106" spans="1:10" ht="14.4" x14ac:dyDescent="0.3">
      <c r="A4106" s="290" t="str">
        <f t="shared" si="169"/>
        <v>3/2011</v>
      </c>
      <c r="B4106" s="279" t="s">
        <v>4229</v>
      </c>
      <c r="C4106" s="294">
        <v>171</v>
      </c>
      <c r="D4106" s="279">
        <f t="shared" si="167"/>
        <v>25</v>
      </c>
      <c r="E4106" s="279">
        <f t="shared" si="168"/>
        <v>3</v>
      </c>
      <c r="F4106" s="281" t="str">
        <f t="shared" si="166"/>
        <v/>
      </c>
      <c r="G4106" s="282"/>
      <c r="H4106" s="280"/>
      <c r="I4106" s="280"/>
      <c r="J4106" s="280"/>
    </row>
    <row r="4107" spans="1:10" ht="14.4" x14ac:dyDescent="0.3">
      <c r="A4107" s="290" t="str">
        <f t="shared" si="169"/>
        <v>3/2011</v>
      </c>
      <c r="B4107" s="279" t="s">
        <v>4230</v>
      </c>
      <c r="C4107" s="294"/>
      <c r="D4107" s="279">
        <f t="shared" si="167"/>
        <v>26</v>
      </c>
      <c r="E4107" s="279">
        <f t="shared" si="168"/>
        <v>3</v>
      </c>
      <c r="F4107" s="281" t="str">
        <f t="shared" si="166"/>
        <v/>
      </c>
      <c r="G4107" s="282"/>
      <c r="H4107" s="280"/>
      <c r="I4107" s="280"/>
      <c r="J4107" s="280"/>
    </row>
    <row r="4108" spans="1:10" ht="14.4" x14ac:dyDescent="0.3">
      <c r="A4108" s="290" t="str">
        <f t="shared" si="169"/>
        <v>3/2011</v>
      </c>
      <c r="B4108" s="279" t="s">
        <v>4231</v>
      </c>
      <c r="C4108" s="294"/>
      <c r="D4108" s="279">
        <f t="shared" si="167"/>
        <v>27</v>
      </c>
      <c r="E4108" s="279">
        <f t="shared" si="168"/>
        <v>3</v>
      </c>
      <c r="F4108" s="281" t="str">
        <f t="shared" si="166"/>
        <v/>
      </c>
      <c r="G4108" s="282"/>
      <c r="H4108" s="280"/>
      <c r="I4108" s="280"/>
      <c r="J4108" s="280"/>
    </row>
    <row r="4109" spans="1:10" ht="14.4" x14ac:dyDescent="0.3">
      <c r="A4109" s="290" t="str">
        <f t="shared" si="169"/>
        <v>3/2011</v>
      </c>
      <c r="B4109" s="279" t="s">
        <v>4232</v>
      </c>
      <c r="C4109" s="294">
        <v>170</v>
      </c>
      <c r="D4109" s="279">
        <f t="shared" si="167"/>
        <v>28</v>
      </c>
      <c r="E4109" s="279">
        <f t="shared" si="168"/>
        <v>3</v>
      </c>
      <c r="F4109" s="281" t="str">
        <f t="shared" ref="F4109:F4172" si="170">IF(D4109=(D4110-1),"",IF(AND(C4109="",C4108="",C4107=""),C4106/10000,(IF(AND(C4109="",C4108=""),C4107/10000,IF(C4109="",C4108/10000,C4109/10000)))))</f>
        <v/>
      </c>
      <c r="G4109" s="282"/>
      <c r="H4109" s="280"/>
      <c r="I4109" s="280"/>
      <c r="J4109" s="280"/>
    </row>
    <row r="4110" spans="1:10" ht="14.4" x14ac:dyDescent="0.3">
      <c r="A4110" s="290" t="str">
        <f t="shared" si="169"/>
        <v>3/2011</v>
      </c>
      <c r="B4110" s="279" t="s">
        <v>4233</v>
      </c>
      <c r="C4110" s="294">
        <v>173</v>
      </c>
      <c r="D4110" s="279">
        <f t="shared" si="167"/>
        <v>29</v>
      </c>
      <c r="E4110" s="279">
        <f t="shared" si="168"/>
        <v>3</v>
      </c>
      <c r="F4110" s="281" t="str">
        <f t="shared" si="170"/>
        <v/>
      </c>
      <c r="G4110" s="282"/>
      <c r="H4110" s="280"/>
      <c r="I4110" s="280"/>
      <c r="J4110" s="280"/>
    </row>
    <row r="4111" spans="1:10" ht="14.4" x14ac:dyDescent="0.3">
      <c r="A4111" s="290" t="str">
        <f t="shared" si="169"/>
        <v>3/2011</v>
      </c>
      <c r="B4111" s="279" t="s">
        <v>4234</v>
      </c>
      <c r="C4111" s="294">
        <v>170</v>
      </c>
      <c r="D4111" s="279">
        <f t="shared" si="167"/>
        <v>30</v>
      </c>
      <c r="E4111" s="279">
        <f t="shared" si="168"/>
        <v>3</v>
      </c>
      <c r="F4111" s="281" t="str">
        <f t="shared" si="170"/>
        <v/>
      </c>
      <c r="G4111" s="282"/>
      <c r="H4111" s="280"/>
      <c r="I4111" s="280"/>
      <c r="J4111" s="280"/>
    </row>
    <row r="4112" spans="1:10" ht="14.4" x14ac:dyDescent="0.3">
      <c r="A4112" s="290" t="str">
        <f t="shared" si="169"/>
        <v>3/2011</v>
      </c>
      <c r="B4112" s="279" t="s">
        <v>4235</v>
      </c>
      <c r="C4112" s="294">
        <v>173</v>
      </c>
      <c r="D4112" s="279">
        <f t="shared" si="167"/>
        <v>31</v>
      </c>
      <c r="E4112" s="279">
        <f t="shared" si="168"/>
        <v>3</v>
      </c>
      <c r="F4112" s="281">
        <f t="shared" si="170"/>
        <v>1.7299999999999999E-2</v>
      </c>
      <c r="G4112" s="282"/>
      <c r="H4112" s="280"/>
      <c r="I4112" s="280"/>
      <c r="J4112" s="280"/>
    </row>
    <row r="4113" spans="1:10" ht="14.4" x14ac:dyDescent="0.3">
      <c r="A4113" s="290" t="str">
        <f t="shared" si="169"/>
        <v>4/2011</v>
      </c>
      <c r="B4113" s="279" t="s">
        <v>4236</v>
      </c>
      <c r="C4113" s="294">
        <v>171</v>
      </c>
      <c r="D4113" s="279">
        <f t="shared" si="167"/>
        <v>1</v>
      </c>
      <c r="E4113" s="279">
        <f t="shared" si="168"/>
        <v>4</v>
      </c>
      <c r="F4113" s="281" t="str">
        <f t="shared" si="170"/>
        <v/>
      </c>
      <c r="G4113" s="282"/>
      <c r="H4113" s="280"/>
      <c r="I4113" s="280"/>
      <c r="J4113" s="280"/>
    </row>
    <row r="4114" spans="1:10" ht="14.4" x14ac:dyDescent="0.3">
      <c r="A4114" s="290" t="str">
        <f t="shared" si="169"/>
        <v>4/2011</v>
      </c>
      <c r="B4114" s="279" t="s">
        <v>4237</v>
      </c>
      <c r="C4114" s="294"/>
      <c r="D4114" s="279">
        <f t="shared" si="167"/>
        <v>2</v>
      </c>
      <c r="E4114" s="279">
        <f t="shared" si="168"/>
        <v>4</v>
      </c>
      <c r="F4114" s="281" t="str">
        <f t="shared" si="170"/>
        <v/>
      </c>
      <c r="G4114" s="282"/>
      <c r="H4114" s="280"/>
      <c r="I4114" s="280"/>
      <c r="J4114" s="280"/>
    </row>
    <row r="4115" spans="1:10" ht="14.4" x14ac:dyDescent="0.3">
      <c r="A4115" s="290" t="str">
        <f t="shared" si="169"/>
        <v>4/2011</v>
      </c>
      <c r="B4115" s="279" t="s">
        <v>4238</v>
      </c>
      <c r="C4115" s="294"/>
      <c r="D4115" s="279">
        <f t="shared" si="167"/>
        <v>3</v>
      </c>
      <c r="E4115" s="279">
        <f t="shared" si="168"/>
        <v>4</v>
      </c>
      <c r="F4115" s="281" t="str">
        <f t="shared" si="170"/>
        <v/>
      </c>
      <c r="G4115" s="282"/>
      <c r="H4115" s="280"/>
      <c r="I4115" s="280"/>
      <c r="J4115" s="280"/>
    </row>
    <row r="4116" spans="1:10" ht="14.4" x14ac:dyDescent="0.3">
      <c r="A4116" s="290" t="str">
        <f t="shared" si="169"/>
        <v>4/2011</v>
      </c>
      <c r="B4116" s="279" t="s">
        <v>4239</v>
      </c>
      <c r="C4116" s="294">
        <v>169</v>
      </c>
      <c r="D4116" s="279">
        <f t="shared" si="167"/>
        <v>4</v>
      </c>
      <c r="E4116" s="279">
        <f t="shared" si="168"/>
        <v>4</v>
      </c>
      <c r="F4116" s="281" t="str">
        <f t="shared" si="170"/>
        <v/>
      </c>
      <c r="G4116" s="282"/>
      <c r="H4116" s="280"/>
      <c r="I4116" s="280"/>
      <c r="J4116" s="280"/>
    </row>
    <row r="4117" spans="1:10" ht="14.4" x14ac:dyDescent="0.3">
      <c r="A4117" s="290" t="str">
        <f t="shared" si="169"/>
        <v>4/2011</v>
      </c>
      <c r="B4117" s="279" t="s">
        <v>4240</v>
      </c>
      <c r="C4117" s="294">
        <v>168</v>
      </c>
      <c r="D4117" s="279">
        <f t="shared" si="167"/>
        <v>5</v>
      </c>
      <c r="E4117" s="279">
        <f t="shared" si="168"/>
        <v>4</v>
      </c>
      <c r="F4117" s="281" t="str">
        <f t="shared" si="170"/>
        <v/>
      </c>
      <c r="G4117" s="282"/>
      <c r="H4117" s="280"/>
      <c r="I4117" s="280"/>
      <c r="J4117" s="280"/>
    </row>
    <row r="4118" spans="1:10" ht="14.4" x14ac:dyDescent="0.3">
      <c r="A4118" s="290" t="str">
        <f t="shared" si="169"/>
        <v>4/2011</v>
      </c>
      <c r="B4118" s="279" t="s">
        <v>4241</v>
      </c>
      <c r="C4118" s="294">
        <v>163</v>
      </c>
      <c r="D4118" s="279">
        <f t="shared" si="167"/>
        <v>6</v>
      </c>
      <c r="E4118" s="279">
        <f t="shared" si="168"/>
        <v>4</v>
      </c>
      <c r="F4118" s="281" t="str">
        <f t="shared" si="170"/>
        <v/>
      </c>
      <c r="G4118" s="282"/>
      <c r="H4118" s="280"/>
      <c r="I4118" s="280"/>
      <c r="J4118" s="280"/>
    </row>
    <row r="4119" spans="1:10" ht="14.4" x14ac:dyDescent="0.3">
      <c r="A4119" s="290" t="str">
        <f t="shared" si="169"/>
        <v>4/2011</v>
      </c>
      <c r="B4119" s="279" t="s">
        <v>4242</v>
      </c>
      <c r="C4119" s="294">
        <v>164</v>
      </c>
      <c r="D4119" s="279">
        <f t="shared" si="167"/>
        <v>7</v>
      </c>
      <c r="E4119" s="279">
        <f t="shared" si="168"/>
        <v>4</v>
      </c>
      <c r="F4119" s="281" t="str">
        <f t="shared" si="170"/>
        <v/>
      </c>
      <c r="G4119" s="282"/>
      <c r="H4119" s="280"/>
      <c r="I4119" s="280"/>
      <c r="J4119" s="280"/>
    </row>
    <row r="4120" spans="1:10" ht="14.4" x14ac:dyDescent="0.3">
      <c r="A4120" s="290" t="str">
        <f t="shared" si="169"/>
        <v>4/2011</v>
      </c>
      <c r="B4120" s="279" t="s">
        <v>4243</v>
      </c>
      <c r="C4120" s="294">
        <v>164</v>
      </c>
      <c r="D4120" s="279">
        <f t="shared" si="167"/>
        <v>8</v>
      </c>
      <c r="E4120" s="279">
        <f t="shared" si="168"/>
        <v>4</v>
      </c>
      <c r="F4120" s="281" t="str">
        <f t="shared" si="170"/>
        <v/>
      </c>
      <c r="G4120" s="282"/>
      <c r="H4120" s="280"/>
      <c r="I4120" s="280"/>
      <c r="J4120" s="280"/>
    </row>
    <row r="4121" spans="1:10" ht="14.4" x14ac:dyDescent="0.3">
      <c r="A4121" s="290" t="str">
        <f t="shared" si="169"/>
        <v>4/2011</v>
      </c>
      <c r="B4121" s="279" t="s">
        <v>4244</v>
      </c>
      <c r="C4121" s="294"/>
      <c r="D4121" s="279">
        <f t="shared" si="167"/>
        <v>9</v>
      </c>
      <c r="E4121" s="279">
        <f t="shared" si="168"/>
        <v>4</v>
      </c>
      <c r="F4121" s="281" t="str">
        <f t="shared" si="170"/>
        <v/>
      </c>
      <c r="G4121" s="282"/>
      <c r="H4121" s="280"/>
      <c r="I4121" s="280"/>
      <c r="J4121" s="280"/>
    </row>
    <row r="4122" spans="1:10" ht="14.4" x14ac:dyDescent="0.3">
      <c r="A4122" s="290" t="str">
        <f t="shared" si="169"/>
        <v>4/2011</v>
      </c>
      <c r="B4122" s="279" t="s">
        <v>4245</v>
      </c>
      <c r="C4122" s="294"/>
      <c r="D4122" s="279">
        <f t="shared" si="167"/>
        <v>10</v>
      </c>
      <c r="E4122" s="279">
        <f t="shared" si="168"/>
        <v>4</v>
      </c>
      <c r="F4122" s="281" t="str">
        <f t="shared" si="170"/>
        <v/>
      </c>
      <c r="G4122" s="282"/>
      <c r="H4122" s="280"/>
      <c r="I4122" s="280"/>
      <c r="J4122" s="280"/>
    </row>
    <row r="4123" spans="1:10" ht="14.4" x14ac:dyDescent="0.3">
      <c r="A4123" s="290" t="str">
        <f t="shared" si="169"/>
        <v>4/2011</v>
      </c>
      <c r="B4123" s="279" t="s">
        <v>4246</v>
      </c>
      <c r="C4123" s="294">
        <v>164</v>
      </c>
      <c r="D4123" s="279">
        <f t="shared" si="167"/>
        <v>11</v>
      </c>
      <c r="E4123" s="279">
        <f t="shared" si="168"/>
        <v>4</v>
      </c>
      <c r="F4123" s="281" t="str">
        <f t="shared" si="170"/>
        <v/>
      </c>
      <c r="G4123" s="282"/>
      <c r="H4123" s="280"/>
      <c r="I4123" s="280"/>
      <c r="J4123" s="280"/>
    </row>
    <row r="4124" spans="1:10" ht="14.4" x14ac:dyDescent="0.3">
      <c r="A4124" s="290" t="str">
        <f t="shared" si="169"/>
        <v>4/2011</v>
      </c>
      <c r="B4124" s="279" t="s">
        <v>4247</v>
      </c>
      <c r="C4124" s="294">
        <v>170</v>
      </c>
      <c r="D4124" s="279">
        <f t="shared" si="167"/>
        <v>12</v>
      </c>
      <c r="E4124" s="279">
        <f t="shared" si="168"/>
        <v>4</v>
      </c>
      <c r="F4124" s="281" t="str">
        <f t="shared" si="170"/>
        <v/>
      </c>
      <c r="G4124" s="282"/>
      <c r="H4124" s="280"/>
      <c r="I4124" s="280"/>
      <c r="J4124" s="280"/>
    </row>
    <row r="4125" spans="1:10" ht="14.4" x14ac:dyDescent="0.3">
      <c r="A4125" s="290" t="str">
        <f t="shared" si="169"/>
        <v>4/2011</v>
      </c>
      <c r="B4125" s="279" t="s">
        <v>4248</v>
      </c>
      <c r="C4125" s="294">
        <v>171</v>
      </c>
      <c r="D4125" s="279">
        <f t="shared" si="167"/>
        <v>13</v>
      </c>
      <c r="E4125" s="279">
        <f t="shared" si="168"/>
        <v>4</v>
      </c>
      <c r="F4125" s="281" t="str">
        <f t="shared" si="170"/>
        <v/>
      </c>
      <c r="G4125" s="282"/>
      <c r="H4125" s="280"/>
      <c r="I4125" s="280"/>
      <c r="J4125" s="280"/>
    </row>
    <row r="4126" spans="1:10" ht="14.4" x14ac:dyDescent="0.3">
      <c r="A4126" s="290" t="str">
        <f t="shared" si="169"/>
        <v>4/2011</v>
      </c>
      <c r="B4126" s="279" t="s">
        <v>4249</v>
      </c>
      <c r="C4126" s="294">
        <v>171</v>
      </c>
      <c r="D4126" s="279">
        <f t="shared" si="167"/>
        <v>14</v>
      </c>
      <c r="E4126" s="279">
        <f t="shared" si="168"/>
        <v>4</v>
      </c>
      <c r="F4126" s="281" t="str">
        <f t="shared" si="170"/>
        <v/>
      </c>
      <c r="G4126" s="282"/>
      <c r="H4126" s="280"/>
      <c r="I4126" s="280"/>
      <c r="J4126" s="280"/>
    </row>
    <row r="4127" spans="1:10" ht="14.4" x14ac:dyDescent="0.3">
      <c r="A4127" s="290" t="str">
        <f t="shared" si="169"/>
        <v>4/2011</v>
      </c>
      <c r="B4127" s="279" t="s">
        <v>4250</v>
      </c>
      <c r="C4127" s="294">
        <v>175</v>
      </c>
      <c r="D4127" s="279">
        <f t="shared" si="167"/>
        <v>15</v>
      </c>
      <c r="E4127" s="279">
        <f t="shared" si="168"/>
        <v>4</v>
      </c>
      <c r="F4127" s="281" t="str">
        <f t="shared" si="170"/>
        <v/>
      </c>
      <c r="G4127" s="282"/>
      <c r="H4127" s="280"/>
      <c r="I4127" s="280"/>
      <c r="J4127" s="280"/>
    </row>
    <row r="4128" spans="1:10" ht="14.4" x14ac:dyDescent="0.3">
      <c r="A4128" s="290" t="str">
        <f t="shared" si="169"/>
        <v>4/2011</v>
      </c>
      <c r="B4128" s="279" t="s">
        <v>4251</v>
      </c>
      <c r="C4128" s="294"/>
      <c r="D4128" s="279">
        <f t="shared" si="167"/>
        <v>16</v>
      </c>
      <c r="E4128" s="279">
        <f t="shared" si="168"/>
        <v>4</v>
      </c>
      <c r="F4128" s="281" t="str">
        <f t="shared" si="170"/>
        <v/>
      </c>
      <c r="G4128" s="282"/>
      <c r="H4128" s="280"/>
      <c r="I4128" s="280"/>
      <c r="J4128" s="280"/>
    </row>
    <row r="4129" spans="1:10" ht="14.4" x14ac:dyDescent="0.3">
      <c r="A4129" s="290" t="str">
        <f t="shared" si="169"/>
        <v>4/2011</v>
      </c>
      <c r="B4129" s="279" t="s">
        <v>4252</v>
      </c>
      <c r="C4129" s="294"/>
      <c r="D4129" s="279">
        <f t="shared" si="167"/>
        <v>17</v>
      </c>
      <c r="E4129" s="279">
        <f t="shared" si="168"/>
        <v>4</v>
      </c>
      <c r="F4129" s="281" t="str">
        <f t="shared" si="170"/>
        <v/>
      </c>
      <c r="G4129" s="282"/>
      <c r="H4129" s="280"/>
      <c r="I4129" s="280"/>
      <c r="J4129" s="280"/>
    </row>
    <row r="4130" spans="1:10" ht="14.4" x14ac:dyDescent="0.3">
      <c r="A4130" s="290" t="str">
        <f t="shared" si="169"/>
        <v>4/2011</v>
      </c>
      <c r="B4130" s="279" t="s">
        <v>4253</v>
      </c>
      <c r="C4130" s="294">
        <v>178</v>
      </c>
      <c r="D4130" s="279">
        <f t="shared" si="167"/>
        <v>18</v>
      </c>
      <c r="E4130" s="279">
        <f t="shared" si="168"/>
        <v>4</v>
      </c>
      <c r="F4130" s="281" t="str">
        <f t="shared" si="170"/>
        <v/>
      </c>
      <c r="G4130" s="282"/>
      <c r="H4130" s="280"/>
      <c r="I4130" s="280"/>
      <c r="J4130" s="280"/>
    </row>
    <row r="4131" spans="1:10" ht="14.4" x14ac:dyDescent="0.3">
      <c r="A4131" s="290" t="str">
        <f t="shared" si="169"/>
        <v>4/2011</v>
      </c>
      <c r="B4131" s="279" t="s">
        <v>4254</v>
      </c>
      <c r="C4131" s="294">
        <v>181</v>
      </c>
      <c r="D4131" s="279">
        <f t="shared" si="167"/>
        <v>19</v>
      </c>
      <c r="E4131" s="279">
        <f t="shared" si="168"/>
        <v>4</v>
      </c>
      <c r="F4131" s="281" t="str">
        <f t="shared" si="170"/>
        <v/>
      </c>
      <c r="G4131" s="282"/>
      <c r="H4131" s="280"/>
      <c r="I4131" s="280"/>
      <c r="J4131" s="280"/>
    </row>
    <row r="4132" spans="1:10" ht="14.4" x14ac:dyDescent="0.3">
      <c r="A4132" s="290" t="str">
        <f t="shared" si="169"/>
        <v>4/2011</v>
      </c>
      <c r="B4132" s="279" t="s">
        <v>4255</v>
      </c>
      <c r="C4132" s="294">
        <v>176</v>
      </c>
      <c r="D4132" s="279">
        <f t="shared" si="167"/>
        <v>20</v>
      </c>
      <c r="E4132" s="279">
        <f t="shared" si="168"/>
        <v>4</v>
      </c>
      <c r="F4132" s="281" t="str">
        <f t="shared" si="170"/>
        <v/>
      </c>
      <c r="G4132" s="282"/>
      <c r="H4132" s="280"/>
      <c r="I4132" s="280"/>
      <c r="J4132" s="280"/>
    </row>
    <row r="4133" spans="1:10" ht="14.4" x14ac:dyDescent="0.3">
      <c r="A4133" s="290" t="str">
        <f t="shared" si="169"/>
        <v>4/2011</v>
      </c>
      <c r="B4133" s="279" t="s">
        <v>4256</v>
      </c>
      <c r="C4133" s="294">
        <v>176</v>
      </c>
      <c r="D4133" s="279">
        <f t="shared" si="167"/>
        <v>21</v>
      </c>
      <c r="E4133" s="279">
        <f t="shared" si="168"/>
        <v>4</v>
      </c>
      <c r="F4133" s="281" t="str">
        <f t="shared" si="170"/>
        <v/>
      </c>
      <c r="G4133" s="282"/>
      <c r="H4133" s="280"/>
      <c r="I4133" s="280"/>
      <c r="J4133" s="280"/>
    </row>
    <row r="4134" spans="1:10" ht="14.4" x14ac:dyDescent="0.3">
      <c r="A4134" s="290" t="str">
        <f t="shared" si="169"/>
        <v>4/2011</v>
      </c>
      <c r="B4134" s="279" t="s">
        <v>4257</v>
      </c>
      <c r="C4134" s="294"/>
      <c r="D4134" s="279">
        <f t="shared" si="167"/>
        <v>22</v>
      </c>
      <c r="E4134" s="279">
        <f t="shared" si="168"/>
        <v>4</v>
      </c>
      <c r="F4134" s="281" t="str">
        <f t="shared" si="170"/>
        <v/>
      </c>
      <c r="G4134" s="282"/>
      <c r="H4134" s="280"/>
      <c r="I4134" s="280"/>
      <c r="J4134" s="280"/>
    </row>
    <row r="4135" spans="1:10" ht="14.4" x14ac:dyDescent="0.3">
      <c r="A4135" s="290" t="str">
        <f t="shared" si="169"/>
        <v>4/2011</v>
      </c>
      <c r="B4135" s="279" t="s">
        <v>4258</v>
      </c>
      <c r="C4135" s="294"/>
      <c r="D4135" s="279">
        <f t="shared" si="167"/>
        <v>23</v>
      </c>
      <c r="E4135" s="279">
        <f t="shared" si="168"/>
        <v>4</v>
      </c>
      <c r="F4135" s="281" t="str">
        <f t="shared" si="170"/>
        <v/>
      </c>
      <c r="G4135" s="282"/>
      <c r="H4135" s="280"/>
      <c r="I4135" s="280"/>
      <c r="J4135" s="280"/>
    </row>
    <row r="4136" spans="1:10" ht="14.4" x14ac:dyDescent="0.3">
      <c r="A4136" s="290" t="str">
        <f t="shared" si="169"/>
        <v>4/2011</v>
      </c>
      <c r="B4136" s="279" t="s">
        <v>4259</v>
      </c>
      <c r="C4136" s="294"/>
      <c r="D4136" s="279">
        <f t="shared" si="167"/>
        <v>24</v>
      </c>
      <c r="E4136" s="279">
        <f t="shared" si="168"/>
        <v>4</v>
      </c>
      <c r="F4136" s="281" t="str">
        <f t="shared" si="170"/>
        <v/>
      </c>
      <c r="G4136" s="282"/>
      <c r="H4136" s="280"/>
      <c r="I4136" s="280"/>
      <c r="J4136" s="280"/>
    </row>
    <row r="4137" spans="1:10" ht="14.4" x14ac:dyDescent="0.3">
      <c r="A4137" s="290" t="str">
        <f t="shared" si="169"/>
        <v>4/2011</v>
      </c>
      <c r="B4137" s="279" t="s">
        <v>4260</v>
      </c>
      <c r="C4137" s="294">
        <v>179</v>
      </c>
      <c r="D4137" s="279">
        <f t="shared" si="167"/>
        <v>25</v>
      </c>
      <c r="E4137" s="279">
        <f t="shared" si="168"/>
        <v>4</v>
      </c>
      <c r="F4137" s="281" t="str">
        <f t="shared" si="170"/>
        <v/>
      </c>
      <c r="G4137" s="282"/>
      <c r="H4137" s="280"/>
      <c r="I4137" s="280"/>
      <c r="J4137" s="280"/>
    </row>
    <row r="4138" spans="1:10" ht="14.4" x14ac:dyDescent="0.3">
      <c r="A4138" s="290" t="str">
        <f t="shared" si="169"/>
        <v>4/2011</v>
      </c>
      <c r="B4138" s="279" t="s">
        <v>4261</v>
      </c>
      <c r="C4138" s="294">
        <v>179</v>
      </c>
      <c r="D4138" s="279">
        <f t="shared" si="167"/>
        <v>26</v>
      </c>
      <c r="E4138" s="279">
        <f t="shared" si="168"/>
        <v>4</v>
      </c>
      <c r="F4138" s="281" t="str">
        <f t="shared" si="170"/>
        <v/>
      </c>
      <c r="G4138" s="282"/>
      <c r="H4138" s="280"/>
      <c r="I4138" s="280"/>
      <c r="J4138" s="280"/>
    </row>
    <row r="4139" spans="1:10" ht="14.4" x14ac:dyDescent="0.3">
      <c r="A4139" s="290" t="str">
        <f t="shared" si="169"/>
        <v>4/2011</v>
      </c>
      <c r="B4139" s="279" t="s">
        <v>4262</v>
      </c>
      <c r="C4139" s="294">
        <v>176</v>
      </c>
      <c r="D4139" s="279">
        <f t="shared" si="167"/>
        <v>27</v>
      </c>
      <c r="E4139" s="279">
        <f t="shared" si="168"/>
        <v>4</v>
      </c>
      <c r="F4139" s="281" t="str">
        <f t="shared" si="170"/>
        <v/>
      </c>
      <c r="G4139" s="282"/>
      <c r="H4139" s="280"/>
      <c r="I4139" s="280"/>
      <c r="J4139" s="280"/>
    </row>
    <row r="4140" spans="1:10" ht="14.4" x14ac:dyDescent="0.3">
      <c r="A4140" s="290" t="str">
        <f t="shared" si="169"/>
        <v>4/2011</v>
      </c>
      <c r="B4140" s="279" t="s">
        <v>4263</v>
      </c>
      <c r="C4140" s="294">
        <v>176</v>
      </c>
      <c r="D4140" s="279">
        <f t="shared" si="167"/>
        <v>28</v>
      </c>
      <c r="E4140" s="279">
        <f t="shared" si="168"/>
        <v>4</v>
      </c>
      <c r="F4140" s="281" t="str">
        <f t="shared" si="170"/>
        <v/>
      </c>
      <c r="G4140" s="282"/>
      <c r="H4140" s="280"/>
      <c r="I4140" s="280"/>
      <c r="J4140" s="280"/>
    </row>
    <row r="4141" spans="1:10" ht="14.4" x14ac:dyDescent="0.3">
      <c r="A4141" s="290" t="str">
        <f t="shared" si="169"/>
        <v>4/2011</v>
      </c>
      <c r="B4141" s="279" t="s">
        <v>4264</v>
      </c>
      <c r="C4141" s="294">
        <v>169</v>
      </c>
      <c r="D4141" s="279">
        <f t="shared" si="167"/>
        <v>29</v>
      </c>
      <c r="E4141" s="279">
        <f t="shared" si="168"/>
        <v>4</v>
      </c>
      <c r="F4141" s="281" t="str">
        <f t="shared" si="170"/>
        <v/>
      </c>
      <c r="G4141" s="282"/>
      <c r="H4141" s="280"/>
      <c r="I4141" s="280"/>
      <c r="J4141" s="280"/>
    </row>
    <row r="4142" spans="1:10" ht="14.4" x14ac:dyDescent="0.3">
      <c r="A4142" s="290" t="str">
        <f t="shared" si="169"/>
        <v>4/2011</v>
      </c>
      <c r="B4142" s="279" t="s">
        <v>4265</v>
      </c>
      <c r="C4142" s="294"/>
      <c r="D4142" s="279">
        <f t="shared" si="167"/>
        <v>30</v>
      </c>
      <c r="E4142" s="279">
        <f t="shared" si="168"/>
        <v>4</v>
      </c>
      <c r="F4142" s="281">
        <f t="shared" si="170"/>
        <v>1.6899999999999998E-2</v>
      </c>
      <c r="G4142" s="282"/>
      <c r="H4142" s="280"/>
      <c r="I4142" s="280"/>
      <c r="J4142" s="280"/>
    </row>
    <row r="4143" spans="1:10" ht="14.4" x14ac:dyDescent="0.3">
      <c r="A4143" s="290" t="str">
        <f t="shared" si="169"/>
        <v>5/2011</v>
      </c>
      <c r="B4143" s="279" t="s">
        <v>4266</v>
      </c>
      <c r="C4143" s="294"/>
      <c r="D4143" s="279">
        <f t="shared" si="167"/>
        <v>1</v>
      </c>
      <c r="E4143" s="279">
        <f t="shared" si="168"/>
        <v>5</v>
      </c>
      <c r="F4143" s="281" t="str">
        <f t="shared" si="170"/>
        <v/>
      </c>
      <c r="G4143" s="282"/>
      <c r="H4143" s="280"/>
      <c r="I4143" s="280"/>
      <c r="J4143" s="280"/>
    </row>
    <row r="4144" spans="1:10" ht="14.4" x14ac:dyDescent="0.3">
      <c r="A4144" s="290" t="str">
        <f t="shared" si="169"/>
        <v>5/2011</v>
      </c>
      <c r="B4144" s="279" t="s">
        <v>4267</v>
      </c>
      <c r="C4144" s="294">
        <v>165</v>
      </c>
      <c r="D4144" s="279">
        <f t="shared" si="167"/>
        <v>2</v>
      </c>
      <c r="E4144" s="279">
        <f t="shared" si="168"/>
        <v>5</v>
      </c>
      <c r="F4144" s="281" t="str">
        <f t="shared" si="170"/>
        <v/>
      </c>
      <c r="G4144" s="282"/>
      <c r="H4144" s="280"/>
      <c r="I4144" s="280"/>
      <c r="J4144" s="280"/>
    </row>
    <row r="4145" spans="1:10" ht="14.4" x14ac:dyDescent="0.3">
      <c r="A4145" s="290" t="str">
        <f t="shared" si="169"/>
        <v>5/2011</v>
      </c>
      <c r="B4145" s="279" t="s">
        <v>4268</v>
      </c>
      <c r="C4145" s="294">
        <v>169</v>
      </c>
      <c r="D4145" s="279">
        <f t="shared" si="167"/>
        <v>3</v>
      </c>
      <c r="E4145" s="279">
        <f t="shared" si="168"/>
        <v>5</v>
      </c>
      <c r="F4145" s="281" t="str">
        <f t="shared" si="170"/>
        <v/>
      </c>
      <c r="G4145" s="282"/>
      <c r="H4145" s="280"/>
      <c r="I4145" s="280"/>
      <c r="J4145" s="280"/>
    </row>
    <row r="4146" spans="1:10" ht="14.4" x14ac:dyDescent="0.3">
      <c r="A4146" s="290" t="str">
        <f t="shared" si="169"/>
        <v>5/2011</v>
      </c>
      <c r="B4146" s="279" t="s">
        <v>4269</v>
      </c>
      <c r="C4146" s="294">
        <v>173</v>
      </c>
      <c r="D4146" s="279">
        <f t="shared" si="167"/>
        <v>4</v>
      </c>
      <c r="E4146" s="279">
        <f t="shared" si="168"/>
        <v>5</v>
      </c>
      <c r="F4146" s="281" t="str">
        <f t="shared" si="170"/>
        <v/>
      </c>
      <c r="G4146" s="282"/>
      <c r="H4146" s="280"/>
      <c r="I4146" s="280"/>
      <c r="J4146" s="280"/>
    </row>
    <row r="4147" spans="1:10" ht="14.4" x14ac:dyDescent="0.3">
      <c r="A4147" s="290" t="str">
        <f t="shared" si="169"/>
        <v>5/2011</v>
      </c>
      <c r="B4147" s="279" t="s">
        <v>4270</v>
      </c>
      <c r="C4147" s="294">
        <v>171</v>
      </c>
      <c r="D4147" s="279">
        <f t="shared" si="167"/>
        <v>5</v>
      </c>
      <c r="E4147" s="279">
        <f t="shared" si="168"/>
        <v>5</v>
      </c>
      <c r="F4147" s="281" t="str">
        <f t="shared" si="170"/>
        <v/>
      </c>
      <c r="G4147" s="282"/>
      <c r="H4147" s="280"/>
      <c r="I4147" s="280"/>
      <c r="J4147" s="280"/>
    </row>
    <row r="4148" spans="1:10" ht="14.4" x14ac:dyDescent="0.3">
      <c r="A4148" s="290" t="str">
        <f t="shared" si="169"/>
        <v>5/2011</v>
      </c>
      <c r="B4148" s="279" t="s">
        <v>4271</v>
      </c>
      <c r="C4148" s="294">
        <v>171</v>
      </c>
      <c r="D4148" s="279">
        <f t="shared" si="167"/>
        <v>6</v>
      </c>
      <c r="E4148" s="279">
        <f t="shared" si="168"/>
        <v>5</v>
      </c>
      <c r="F4148" s="281" t="str">
        <f t="shared" si="170"/>
        <v/>
      </c>
      <c r="G4148" s="282"/>
      <c r="H4148" s="280"/>
      <c r="I4148" s="280"/>
      <c r="J4148" s="280"/>
    </row>
    <row r="4149" spans="1:10" ht="14.4" x14ac:dyDescent="0.3">
      <c r="A4149" s="290" t="str">
        <f t="shared" si="169"/>
        <v>5/2011</v>
      </c>
      <c r="B4149" s="279" t="s">
        <v>4272</v>
      </c>
      <c r="C4149" s="294"/>
      <c r="D4149" s="279">
        <f t="shared" si="167"/>
        <v>7</v>
      </c>
      <c r="E4149" s="279">
        <f t="shared" si="168"/>
        <v>5</v>
      </c>
      <c r="F4149" s="281" t="str">
        <f t="shared" si="170"/>
        <v/>
      </c>
      <c r="G4149" s="282"/>
      <c r="H4149" s="280"/>
      <c r="I4149" s="280"/>
      <c r="J4149" s="280"/>
    </row>
    <row r="4150" spans="1:10" ht="14.4" x14ac:dyDescent="0.3">
      <c r="A4150" s="290" t="str">
        <f t="shared" si="169"/>
        <v>5/2011</v>
      </c>
      <c r="B4150" s="279" t="s">
        <v>4273</v>
      </c>
      <c r="C4150" s="294"/>
      <c r="D4150" s="279">
        <f t="shared" si="167"/>
        <v>8</v>
      </c>
      <c r="E4150" s="279">
        <f t="shared" si="168"/>
        <v>5</v>
      </c>
      <c r="F4150" s="281" t="str">
        <f t="shared" si="170"/>
        <v/>
      </c>
      <c r="G4150" s="282"/>
      <c r="H4150" s="280"/>
      <c r="I4150" s="280"/>
      <c r="J4150" s="280"/>
    </row>
    <row r="4151" spans="1:10" ht="14.4" x14ac:dyDescent="0.3">
      <c r="A4151" s="290" t="str">
        <f t="shared" si="169"/>
        <v>5/2011</v>
      </c>
      <c r="B4151" s="279" t="s">
        <v>4274</v>
      </c>
      <c r="C4151" s="294">
        <v>168</v>
      </c>
      <c r="D4151" s="279">
        <f t="shared" si="167"/>
        <v>9</v>
      </c>
      <c r="E4151" s="279">
        <f t="shared" si="168"/>
        <v>5</v>
      </c>
      <c r="F4151" s="281" t="str">
        <f t="shared" si="170"/>
        <v/>
      </c>
      <c r="G4151" s="282"/>
      <c r="H4151" s="280"/>
      <c r="I4151" s="280"/>
      <c r="J4151" s="280"/>
    </row>
    <row r="4152" spans="1:10" ht="14.4" x14ac:dyDescent="0.3">
      <c r="A4152" s="290" t="str">
        <f t="shared" si="169"/>
        <v>5/2011</v>
      </c>
      <c r="B4152" s="279" t="s">
        <v>4275</v>
      </c>
      <c r="C4152" s="294">
        <v>166</v>
      </c>
      <c r="D4152" s="279">
        <f t="shared" si="167"/>
        <v>10</v>
      </c>
      <c r="E4152" s="279">
        <f t="shared" si="168"/>
        <v>5</v>
      </c>
      <c r="F4152" s="281" t="str">
        <f t="shared" si="170"/>
        <v/>
      </c>
      <c r="G4152" s="282"/>
      <c r="H4152" s="280"/>
      <c r="I4152" s="280"/>
      <c r="J4152" s="280"/>
    </row>
    <row r="4153" spans="1:10" ht="14.4" x14ac:dyDescent="0.3">
      <c r="A4153" s="290" t="str">
        <f t="shared" si="169"/>
        <v>5/2011</v>
      </c>
      <c r="B4153" s="279" t="s">
        <v>4276</v>
      </c>
      <c r="C4153" s="294">
        <v>171</v>
      </c>
      <c r="D4153" s="279">
        <f t="shared" si="167"/>
        <v>11</v>
      </c>
      <c r="E4153" s="279">
        <f t="shared" si="168"/>
        <v>5</v>
      </c>
      <c r="F4153" s="281" t="str">
        <f t="shared" si="170"/>
        <v/>
      </c>
      <c r="G4153" s="282"/>
      <c r="H4153" s="280"/>
      <c r="I4153" s="280"/>
      <c r="J4153" s="280"/>
    </row>
    <row r="4154" spans="1:10" ht="14.4" x14ac:dyDescent="0.3">
      <c r="A4154" s="290" t="str">
        <f t="shared" si="169"/>
        <v>5/2011</v>
      </c>
      <c r="B4154" s="279" t="s">
        <v>4277</v>
      </c>
      <c r="C4154" s="294">
        <v>167</v>
      </c>
      <c r="D4154" s="279">
        <f t="shared" si="167"/>
        <v>12</v>
      </c>
      <c r="E4154" s="279">
        <f t="shared" si="168"/>
        <v>5</v>
      </c>
      <c r="F4154" s="281" t="str">
        <f t="shared" si="170"/>
        <v/>
      </c>
      <c r="G4154" s="282"/>
      <c r="H4154" s="280"/>
      <c r="I4154" s="280"/>
      <c r="J4154" s="280"/>
    </row>
    <row r="4155" spans="1:10" ht="14.4" x14ac:dyDescent="0.3">
      <c r="A4155" s="290" t="str">
        <f t="shared" si="169"/>
        <v>5/2011</v>
      </c>
      <c r="B4155" s="279" t="s">
        <v>4278</v>
      </c>
      <c r="C4155" s="294">
        <v>168</v>
      </c>
      <c r="D4155" s="279">
        <f t="shared" si="167"/>
        <v>13</v>
      </c>
      <c r="E4155" s="279">
        <f t="shared" si="168"/>
        <v>5</v>
      </c>
      <c r="F4155" s="281" t="str">
        <f t="shared" si="170"/>
        <v/>
      </c>
      <c r="G4155" s="282"/>
      <c r="H4155" s="280"/>
      <c r="I4155" s="280"/>
      <c r="J4155" s="280"/>
    </row>
    <row r="4156" spans="1:10" ht="14.4" x14ac:dyDescent="0.3">
      <c r="A4156" s="290" t="str">
        <f t="shared" si="169"/>
        <v>5/2011</v>
      </c>
      <c r="B4156" s="279" t="s">
        <v>4279</v>
      </c>
      <c r="C4156" s="294"/>
      <c r="D4156" s="279">
        <f t="shared" si="167"/>
        <v>14</v>
      </c>
      <c r="E4156" s="279">
        <f t="shared" si="168"/>
        <v>5</v>
      </c>
      <c r="F4156" s="281" t="str">
        <f t="shared" si="170"/>
        <v/>
      </c>
      <c r="G4156" s="282"/>
      <c r="H4156" s="280"/>
      <c r="I4156" s="280"/>
      <c r="J4156" s="280"/>
    </row>
    <row r="4157" spans="1:10" ht="14.4" x14ac:dyDescent="0.3">
      <c r="A4157" s="290" t="str">
        <f t="shared" si="169"/>
        <v>5/2011</v>
      </c>
      <c r="B4157" s="279" t="s">
        <v>4280</v>
      </c>
      <c r="C4157" s="294"/>
      <c r="D4157" s="279">
        <f t="shared" si="167"/>
        <v>15</v>
      </c>
      <c r="E4157" s="279">
        <f t="shared" si="168"/>
        <v>5</v>
      </c>
      <c r="F4157" s="281" t="str">
        <f t="shared" si="170"/>
        <v/>
      </c>
      <c r="G4157" s="282"/>
      <c r="H4157" s="280"/>
      <c r="I4157" s="280"/>
      <c r="J4157" s="280"/>
    </row>
    <row r="4158" spans="1:10" ht="14.4" x14ac:dyDescent="0.3">
      <c r="A4158" s="290" t="str">
        <f t="shared" si="169"/>
        <v>5/2011</v>
      </c>
      <c r="B4158" s="279" t="s">
        <v>4281</v>
      </c>
      <c r="C4158" s="294">
        <v>169</v>
      </c>
      <c r="D4158" s="279">
        <f t="shared" si="167"/>
        <v>16</v>
      </c>
      <c r="E4158" s="279">
        <f t="shared" si="168"/>
        <v>5</v>
      </c>
      <c r="F4158" s="281" t="str">
        <f t="shared" si="170"/>
        <v/>
      </c>
      <c r="G4158" s="282"/>
      <c r="H4158" s="280"/>
      <c r="I4158" s="280"/>
      <c r="J4158" s="280"/>
    </row>
    <row r="4159" spans="1:10" ht="14.4" x14ac:dyDescent="0.3">
      <c r="A4159" s="290" t="str">
        <f t="shared" si="169"/>
        <v>5/2011</v>
      </c>
      <c r="B4159" s="279" t="s">
        <v>4282</v>
      </c>
      <c r="C4159" s="294">
        <v>169</v>
      </c>
      <c r="D4159" s="279">
        <f t="shared" si="167"/>
        <v>17</v>
      </c>
      <c r="E4159" s="279">
        <f t="shared" si="168"/>
        <v>5</v>
      </c>
      <c r="F4159" s="281" t="str">
        <f t="shared" si="170"/>
        <v/>
      </c>
      <c r="G4159" s="282"/>
      <c r="H4159" s="280"/>
      <c r="I4159" s="280"/>
      <c r="J4159" s="280"/>
    </row>
    <row r="4160" spans="1:10" ht="14.4" x14ac:dyDescent="0.3">
      <c r="A4160" s="290" t="str">
        <f t="shared" si="169"/>
        <v>5/2011</v>
      </c>
      <c r="B4160" s="279" t="s">
        <v>4283</v>
      </c>
      <c r="C4160" s="294">
        <v>166</v>
      </c>
      <c r="D4160" s="279">
        <f t="shared" si="167"/>
        <v>18</v>
      </c>
      <c r="E4160" s="279">
        <f t="shared" si="168"/>
        <v>5</v>
      </c>
      <c r="F4160" s="281" t="str">
        <f t="shared" si="170"/>
        <v/>
      </c>
      <c r="G4160" s="282"/>
      <c r="H4160" s="280"/>
      <c r="I4160" s="280"/>
      <c r="J4160" s="280"/>
    </row>
    <row r="4161" spans="1:10" ht="14.4" x14ac:dyDescent="0.3">
      <c r="A4161" s="290" t="str">
        <f t="shared" si="169"/>
        <v>5/2011</v>
      </c>
      <c r="B4161" s="279" t="s">
        <v>4284</v>
      </c>
      <c r="C4161" s="294">
        <v>163</v>
      </c>
      <c r="D4161" s="279">
        <f t="shared" si="167"/>
        <v>19</v>
      </c>
      <c r="E4161" s="279">
        <f t="shared" si="168"/>
        <v>5</v>
      </c>
      <c r="F4161" s="281" t="str">
        <f t="shared" si="170"/>
        <v/>
      </c>
      <c r="G4161" s="282"/>
      <c r="H4161" s="280"/>
      <c r="I4161" s="280"/>
      <c r="J4161" s="280"/>
    </row>
    <row r="4162" spans="1:10" ht="14.4" x14ac:dyDescent="0.3">
      <c r="A4162" s="290" t="str">
        <f t="shared" si="169"/>
        <v>5/2011</v>
      </c>
      <c r="B4162" s="279" t="s">
        <v>4285</v>
      </c>
      <c r="C4162" s="294">
        <v>162</v>
      </c>
      <c r="D4162" s="279">
        <f t="shared" si="167"/>
        <v>20</v>
      </c>
      <c r="E4162" s="279">
        <f t="shared" si="168"/>
        <v>5</v>
      </c>
      <c r="F4162" s="281" t="str">
        <f t="shared" si="170"/>
        <v/>
      </c>
      <c r="G4162" s="282"/>
      <c r="H4162" s="280"/>
      <c r="I4162" s="280"/>
      <c r="J4162" s="280"/>
    </row>
    <row r="4163" spans="1:10" ht="14.4" x14ac:dyDescent="0.3">
      <c r="A4163" s="290" t="str">
        <f t="shared" si="169"/>
        <v>5/2011</v>
      </c>
      <c r="B4163" s="279" t="s">
        <v>4286</v>
      </c>
      <c r="C4163" s="294"/>
      <c r="D4163" s="279">
        <f t="shared" si="167"/>
        <v>21</v>
      </c>
      <c r="E4163" s="279">
        <f t="shared" si="168"/>
        <v>5</v>
      </c>
      <c r="F4163" s="281" t="str">
        <f t="shared" si="170"/>
        <v/>
      </c>
      <c r="G4163" s="282"/>
      <c r="H4163" s="280"/>
      <c r="I4163" s="280"/>
      <c r="J4163" s="280"/>
    </row>
    <row r="4164" spans="1:10" ht="14.4" x14ac:dyDescent="0.3">
      <c r="A4164" s="290" t="str">
        <f t="shared" si="169"/>
        <v>5/2011</v>
      </c>
      <c r="B4164" s="279" t="s">
        <v>4287</v>
      </c>
      <c r="C4164" s="294"/>
      <c r="D4164" s="279">
        <f t="shared" si="167"/>
        <v>22</v>
      </c>
      <c r="E4164" s="279">
        <f t="shared" si="168"/>
        <v>5</v>
      </c>
      <c r="F4164" s="281" t="str">
        <f t="shared" si="170"/>
        <v/>
      </c>
      <c r="G4164" s="282"/>
      <c r="H4164" s="280"/>
      <c r="I4164" s="280"/>
      <c r="J4164" s="280"/>
    </row>
    <row r="4165" spans="1:10" ht="14.4" x14ac:dyDescent="0.3">
      <c r="A4165" s="290" t="str">
        <f t="shared" si="169"/>
        <v>5/2011</v>
      </c>
      <c r="B4165" s="279" t="s">
        <v>4288</v>
      </c>
      <c r="C4165" s="294">
        <v>165</v>
      </c>
      <c r="D4165" s="279">
        <f t="shared" si="167"/>
        <v>23</v>
      </c>
      <c r="E4165" s="279">
        <f t="shared" si="168"/>
        <v>5</v>
      </c>
      <c r="F4165" s="281" t="str">
        <f t="shared" si="170"/>
        <v/>
      </c>
      <c r="G4165" s="282"/>
      <c r="H4165" s="280"/>
      <c r="I4165" s="280"/>
      <c r="J4165" s="280"/>
    </row>
    <row r="4166" spans="1:10" ht="14.4" x14ac:dyDescent="0.3">
      <c r="A4166" s="290" t="str">
        <f t="shared" ref="A4166:A4229" si="171">CONCATENATE(MONTH(B4166),"/",YEAR(B4166))</f>
        <v>5/2011</v>
      </c>
      <c r="B4166" s="279" t="s">
        <v>4289</v>
      </c>
      <c r="C4166" s="294">
        <v>165</v>
      </c>
      <c r="D4166" s="279">
        <f t="shared" si="167"/>
        <v>24</v>
      </c>
      <c r="E4166" s="279">
        <f t="shared" si="168"/>
        <v>5</v>
      </c>
      <c r="F4166" s="281" t="str">
        <f t="shared" si="170"/>
        <v/>
      </c>
      <c r="G4166" s="282"/>
      <c r="H4166" s="280"/>
      <c r="I4166" s="280"/>
      <c r="J4166" s="280"/>
    </row>
    <row r="4167" spans="1:10" ht="14.4" x14ac:dyDescent="0.3">
      <c r="A4167" s="290" t="str">
        <f t="shared" si="171"/>
        <v>5/2011</v>
      </c>
      <c r="B4167" s="279" t="s">
        <v>4290</v>
      </c>
      <c r="C4167" s="294">
        <v>166</v>
      </c>
      <c r="D4167" s="279">
        <f t="shared" si="167"/>
        <v>25</v>
      </c>
      <c r="E4167" s="279">
        <f t="shared" si="168"/>
        <v>5</v>
      </c>
      <c r="F4167" s="281" t="str">
        <f t="shared" si="170"/>
        <v/>
      </c>
      <c r="G4167" s="282"/>
      <c r="H4167" s="280"/>
      <c r="I4167" s="280"/>
      <c r="J4167" s="280"/>
    </row>
    <row r="4168" spans="1:10" ht="14.4" x14ac:dyDescent="0.3">
      <c r="A4168" s="290" t="str">
        <f t="shared" si="171"/>
        <v>5/2011</v>
      </c>
      <c r="B4168" s="279" t="s">
        <v>4291</v>
      </c>
      <c r="C4168" s="294">
        <v>174</v>
      </c>
      <c r="D4168" s="279">
        <f t="shared" si="167"/>
        <v>26</v>
      </c>
      <c r="E4168" s="279">
        <f t="shared" si="168"/>
        <v>5</v>
      </c>
      <c r="F4168" s="281" t="str">
        <f t="shared" si="170"/>
        <v/>
      </c>
      <c r="G4168" s="282"/>
      <c r="H4168" s="280"/>
      <c r="I4168" s="280"/>
      <c r="J4168" s="280"/>
    </row>
    <row r="4169" spans="1:10" ht="14.4" x14ac:dyDescent="0.3">
      <c r="A4169" s="290" t="str">
        <f t="shared" si="171"/>
        <v>5/2011</v>
      </c>
      <c r="B4169" s="279" t="s">
        <v>4292</v>
      </c>
      <c r="C4169" s="294">
        <v>175</v>
      </c>
      <c r="D4169" s="279">
        <f t="shared" si="167"/>
        <v>27</v>
      </c>
      <c r="E4169" s="279">
        <f t="shared" si="168"/>
        <v>5</v>
      </c>
      <c r="F4169" s="281" t="str">
        <f t="shared" si="170"/>
        <v/>
      </c>
      <c r="G4169" s="282"/>
      <c r="H4169" s="280"/>
      <c r="I4169" s="280"/>
      <c r="J4169" s="280"/>
    </row>
    <row r="4170" spans="1:10" ht="14.4" x14ac:dyDescent="0.3">
      <c r="A4170" s="290" t="str">
        <f t="shared" si="171"/>
        <v>5/2011</v>
      </c>
      <c r="B4170" s="279" t="s">
        <v>4293</v>
      </c>
      <c r="C4170" s="294"/>
      <c r="D4170" s="279">
        <f t="shared" si="167"/>
        <v>28</v>
      </c>
      <c r="E4170" s="279">
        <f t="shared" si="168"/>
        <v>5</v>
      </c>
      <c r="F4170" s="281" t="str">
        <f t="shared" si="170"/>
        <v/>
      </c>
      <c r="G4170" s="282"/>
      <c r="H4170" s="280"/>
      <c r="I4170" s="280"/>
      <c r="J4170" s="280"/>
    </row>
    <row r="4171" spans="1:10" ht="14.4" x14ac:dyDescent="0.3">
      <c r="A4171" s="290" t="str">
        <f t="shared" si="171"/>
        <v>5/2011</v>
      </c>
      <c r="B4171" s="279" t="s">
        <v>4294</v>
      </c>
      <c r="C4171" s="294"/>
      <c r="D4171" s="279">
        <f t="shared" si="167"/>
        <v>29</v>
      </c>
      <c r="E4171" s="279">
        <f t="shared" si="168"/>
        <v>5</v>
      </c>
      <c r="F4171" s="281" t="str">
        <f t="shared" si="170"/>
        <v/>
      </c>
      <c r="G4171" s="282"/>
      <c r="H4171" s="280"/>
      <c r="I4171" s="280"/>
      <c r="J4171" s="280"/>
    </row>
    <row r="4172" spans="1:10" ht="14.4" x14ac:dyDescent="0.3">
      <c r="A4172" s="290" t="str">
        <f t="shared" si="171"/>
        <v>5/2011</v>
      </c>
      <c r="B4172" s="279" t="s">
        <v>4295</v>
      </c>
      <c r="C4172" s="294"/>
      <c r="D4172" s="279">
        <f t="shared" si="167"/>
        <v>30</v>
      </c>
      <c r="E4172" s="279">
        <f t="shared" si="168"/>
        <v>5</v>
      </c>
      <c r="F4172" s="281" t="str">
        <f t="shared" si="170"/>
        <v/>
      </c>
      <c r="G4172" s="282"/>
      <c r="H4172" s="280"/>
      <c r="I4172" s="280"/>
      <c r="J4172" s="280"/>
    </row>
    <row r="4173" spans="1:10" ht="14.4" x14ac:dyDescent="0.3">
      <c r="A4173" s="290" t="str">
        <f t="shared" si="171"/>
        <v>5/2011</v>
      </c>
      <c r="B4173" s="279" t="s">
        <v>4296</v>
      </c>
      <c r="C4173" s="294">
        <v>175</v>
      </c>
      <c r="D4173" s="279">
        <f t="shared" si="167"/>
        <v>31</v>
      </c>
      <c r="E4173" s="279">
        <f t="shared" si="168"/>
        <v>5</v>
      </c>
      <c r="F4173" s="281">
        <f t="shared" ref="F4173:F4236" si="172">IF(D4173=(D4174-1),"",IF(AND(C4173="",C4172="",C4171=""),C4170/10000,(IF(AND(C4173="",C4172=""),C4171/10000,IF(C4173="",C4172/10000,C4173/10000)))))</f>
        <v>1.7500000000000002E-2</v>
      </c>
      <c r="G4173" s="282"/>
      <c r="H4173" s="280"/>
      <c r="I4173" s="280"/>
      <c r="J4173" s="280"/>
    </row>
    <row r="4174" spans="1:10" ht="14.4" x14ac:dyDescent="0.3">
      <c r="A4174" s="290" t="str">
        <f t="shared" si="171"/>
        <v>6/2011</v>
      </c>
      <c r="B4174" s="279" t="s">
        <v>4297</v>
      </c>
      <c r="C4174" s="294">
        <v>176</v>
      </c>
      <c r="D4174" s="279">
        <f t="shared" si="167"/>
        <v>1</v>
      </c>
      <c r="E4174" s="279">
        <f t="shared" si="168"/>
        <v>6</v>
      </c>
      <c r="F4174" s="281" t="str">
        <f t="shared" si="172"/>
        <v/>
      </c>
      <c r="G4174" s="282"/>
      <c r="H4174" s="280"/>
      <c r="I4174" s="280"/>
      <c r="J4174" s="280"/>
    </row>
    <row r="4175" spans="1:10" ht="14.4" x14ac:dyDescent="0.3">
      <c r="A4175" s="290" t="str">
        <f t="shared" si="171"/>
        <v>6/2011</v>
      </c>
      <c r="B4175" s="279" t="s">
        <v>4298</v>
      </c>
      <c r="C4175" s="294">
        <v>175</v>
      </c>
      <c r="D4175" s="279">
        <f t="shared" si="167"/>
        <v>2</v>
      </c>
      <c r="E4175" s="279">
        <f t="shared" si="168"/>
        <v>6</v>
      </c>
      <c r="F4175" s="281" t="str">
        <f t="shared" si="172"/>
        <v/>
      </c>
      <c r="G4175" s="282"/>
      <c r="H4175" s="280"/>
      <c r="I4175" s="280"/>
      <c r="J4175" s="280"/>
    </row>
    <row r="4176" spans="1:10" ht="14.4" x14ac:dyDescent="0.3">
      <c r="A4176" s="290" t="str">
        <f t="shared" si="171"/>
        <v>6/2011</v>
      </c>
      <c r="B4176" s="279" t="s">
        <v>4299</v>
      </c>
      <c r="C4176" s="294">
        <v>174</v>
      </c>
      <c r="D4176" s="279">
        <f t="shared" si="167"/>
        <v>3</v>
      </c>
      <c r="E4176" s="279">
        <f t="shared" si="168"/>
        <v>6</v>
      </c>
      <c r="F4176" s="281" t="str">
        <f t="shared" si="172"/>
        <v/>
      </c>
      <c r="G4176" s="282"/>
      <c r="H4176" s="280"/>
      <c r="I4176" s="280"/>
      <c r="J4176" s="280"/>
    </row>
    <row r="4177" spans="1:10" ht="14.4" x14ac:dyDescent="0.3">
      <c r="A4177" s="290" t="str">
        <f t="shared" si="171"/>
        <v>6/2011</v>
      </c>
      <c r="B4177" s="279" t="s">
        <v>4300</v>
      </c>
      <c r="C4177" s="294"/>
      <c r="D4177" s="279">
        <f t="shared" si="167"/>
        <v>4</v>
      </c>
      <c r="E4177" s="279">
        <f t="shared" si="168"/>
        <v>6</v>
      </c>
      <c r="F4177" s="281" t="str">
        <f t="shared" si="172"/>
        <v/>
      </c>
      <c r="G4177" s="282"/>
      <c r="H4177" s="280"/>
      <c r="I4177" s="280"/>
      <c r="J4177" s="280"/>
    </row>
    <row r="4178" spans="1:10" ht="14.4" x14ac:dyDescent="0.3">
      <c r="A4178" s="290" t="str">
        <f t="shared" si="171"/>
        <v>6/2011</v>
      </c>
      <c r="B4178" s="279" t="s">
        <v>4301</v>
      </c>
      <c r="C4178" s="294"/>
      <c r="D4178" s="279">
        <f t="shared" si="167"/>
        <v>5</v>
      </c>
      <c r="E4178" s="279">
        <f t="shared" si="168"/>
        <v>6</v>
      </c>
      <c r="F4178" s="281" t="str">
        <f t="shared" si="172"/>
        <v/>
      </c>
      <c r="G4178" s="282"/>
      <c r="H4178" s="280"/>
      <c r="I4178" s="280"/>
      <c r="J4178" s="280"/>
    </row>
    <row r="4179" spans="1:10" ht="14.4" x14ac:dyDescent="0.3">
      <c r="A4179" s="290" t="str">
        <f t="shared" si="171"/>
        <v>6/2011</v>
      </c>
      <c r="B4179" s="279" t="s">
        <v>4302</v>
      </c>
      <c r="C4179" s="294">
        <v>177</v>
      </c>
      <c r="D4179" s="279">
        <f t="shared" si="167"/>
        <v>6</v>
      </c>
      <c r="E4179" s="279">
        <f t="shared" si="168"/>
        <v>6</v>
      </c>
      <c r="F4179" s="281" t="str">
        <f t="shared" si="172"/>
        <v/>
      </c>
      <c r="G4179" s="282"/>
      <c r="H4179" s="280"/>
      <c r="I4179" s="280"/>
      <c r="J4179" s="280"/>
    </row>
    <row r="4180" spans="1:10" ht="14.4" x14ac:dyDescent="0.3">
      <c r="A4180" s="290" t="str">
        <f t="shared" si="171"/>
        <v>6/2011</v>
      </c>
      <c r="B4180" s="279" t="s">
        <v>4303</v>
      </c>
      <c r="C4180" s="294">
        <v>175</v>
      </c>
      <c r="D4180" s="279">
        <f t="shared" si="167"/>
        <v>7</v>
      </c>
      <c r="E4180" s="279">
        <f t="shared" si="168"/>
        <v>6</v>
      </c>
      <c r="F4180" s="281" t="str">
        <f t="shared" si="172"/>
        <v/>
      </c>
      <c r="G4180" s="282"/>
      <c r="H4180" s="280"/>
      <c r="I4180" s="280"/>
      <c r="J4180" s="280"/>
    </row>
    <row r="4181" spans="1:10" ht="14.4" x14ac:dyDescent="0.3">
      <c r="A4181" s="290" t="str">
        <f t="shared" si="171"/>
        <v>6/2011</v>
      </c>
      <c r="B4181" s="279" t="s">
        <v>4304</v>
      </c>
      <c r="C4181" s="294">
        <v>179</v>
      </c>
      <c r="D4181" s="279">
        <f t="shared" si="167"/>
        <v>8</v>
      </c>
      <c r="E4181" s="279">
        <f t="shared" si="168"/>
        <v>6</v>
      </c>
      <c r="F4181" s="281" t="str">
        <f t="shared" si="172"/>
        <v/>
      </c>
      <c r="G4181" s="282"/>
      <c r="H4181" s="280"/>
      <c r="I4181" s="280"/>
      <c r="J4181" s="280"/>
    </row>
    <row r="4182" spans="1:10" ht="14.4" x14ac:dyDescent="0.3">
      <c r="A4182" s="290" t="str">
        <f t="shared" si="171"/>
        <v>6/2011</v>
      </c>
      <c r="B4182" s="279" t="s">
        <v>4305</v>
      </c>
      <c r="C4182" s="294">
        <v>176</v>
      </c>
      <c r="D4182" s="279">
        <f t="shared" si="167"/>
        <v>9</v>
      </c>
      <c r="E4182" s="279">
        <f t="shared" si="168"/>
        <v>6</v>
      </c>
      <c r="F4182" s="281" t="str">
        <f t="shared" si="172"/>
        <v/>
      </c>
      <c r="G4182" s="282"/>
      <c r="H4182" s="280"/>
      <c r="I4182" s="280"/>
      <c r="J4182" s="280"/>
    </row>
    <row r="4183" spans="1:10" ht="14.4" x14ac:dyDescent="0.3">
      <c r="A4183" s="290" t="str">
        <f t="shared" si="171"/>
        <v>6/2011</v>
      </c>
      <c r="B4183" s="279" t="s">
        <v>4306</v>
      </c>
      <c r="C4183" s="294">
        <v>177</v>
      </c>
      <c r="D4183" s="279">
        <f t="shared" si="167"/>
        <v>10</v>
      </c>
      <c r="E4183" s="279">
        <f t="shared" si="168"/>
        <v>6</v>
      </c>
      <c r="F4183" s="281" t="str">
        <f t="shared" si="172"/>
        <v/>
      </c>
      <c r="G4183" s="282"/>
      <c r="H4183" s="280"/>
      <c r="I4183" s="280"/>
      <c r="J4183" s="280"/>
    </row>
    <row r="4184" spans="1:10" ht="14.4" x14ac:dyDescent="0.3">
      <c r="A4184" s="290" t="str">
        <f t="shared" si="171"/>
        <v>6/2011</v>
      </c>
      <c r="B4184" s="279" t="s">
        <v>4307</v>
      </c>
      <c r="C4184" s="294"/>
      <c r="D4184" s="279">
        <f t="shared" si="167"/>
        <v>11</v>
      </c>
      <c r="E4184" s="279">
        <f t="shared" si="168"/>
        <v>6</v>
      </c>
      <c r="F4184" s="281" t="str">
        <f t="shared" si="172"/>
        <v/>
      </c>
      <c r="G4184" s="282"/>
      <c r="H4184" s="280"/>
      <c r="I4184" s="280"/>
      <c r="J4184" s="280"/>
    </row>
    <row r="4185" spans="1:10" ht="14.4" x14ac:dyDescent="0.3">
      <c r="A4185" s="290" t="str">
        <f t="shared" si="171"/>
        <v>6/2011</v>
      </c>
      <c r="B4185" s="279" t="s">
        <v>4308</v>
      </c>
      <c r="C4185" s="294"/>
      <c r="D4185" s="279">
        <f t="shared" si="167"/>
        <v>12</v>
      </c>
      <c r="E4185" s="279">
        <f t="shared" si="168"/>
        <v>6</v>
      </c>
      <c r="F4185" s="281" t="str">
        <f t="shared" si="172"/>
        <v/>
      </c>
      <c r="G4185" s="282"/>
      <c r="H4185" s="280"/>
      <c r="I4185" s="280"/>
      <c r="J4185" s="280"/>
    </row>
    <row r="4186" spans="1:10" ht="14.4" x14ac:dyDescent="0.3">
      <c r="A4186" s="290" t="str">
        <f t="shared" si="171"/>
        <v>6/2011</v>
      </c>
      <c r="B4186" s="279" t="s">
        <v>4309</v>
      </c>
      <c r="C4186" s="294">
        <v>176</v>
      </c>
      <c r="D4186" s="279">
        <f t="shared" si="167"/>
        <v>13</v>
      </c>
      <c r="E4186" s="279">
        <f t="shared" si="168"/>
        <v>6</v>
      </c>
      <c r="F4186" s="281" t="str">
        <f t="shared" si="172"/>
        <v/>
      </c>
      <c r="G4186" s="282"/>
      <c r="H4186" s="280"/>
      <c r="I4186" s="280"/>
      <c r="J4186" s="280"/>
    </row>
    <row r="4187" spans="1:10" ht="14.4" x14ac:dyDescent="0.3">
      <c r="A4187" s="290" t="str">
        <f t="shared" si="171"/>
        <v>6/2011</v>
      </c>
      <c r="B4187" s="279" t="s">
        <v>4310</v>
      </c>
      <c r="C4187" s="294">
        <v>161</v>
      </c>
      <c r="D4187" s="279">
        <f t="shared" si="167"/>
        <v>14</v>
      </c>
      <c r="E4187" s="279">
        <f t="shared" si="168"/>
        <v>6</v>
      </c>
      <c r="F4187" s="281" t="str">
        <f t="shared" si="172"/>
        <v/>
      </c>
      <c r="G4187" s="282"/>
      <c r="H4187" s="280"/>
      <c r="I4187" s="280"/>
      <c r="J4187" s="280"/>
    </row>
    <row r="4188" spans="1:10" ht="14.4" x14ac:dyDescent="0.3">
      <c r="A4188" s="290" t="str">
        <f t="shared" si="171"/>
        <v>6/2011</v>
      </c>
      <c r="B4188" s="279" t="s">
        <v>4311</v>
      </c>
      <c r="C4188" s="294">
        <v>174</v>
      </c>
      <c r="D4188" s="279">
        <f t="shared" si="167"/>
        <v>15</v>
      </c>
      <c r="E4188" s="279">
        <f t="shared" si="168"/>
        <v>6</v>
      </c>
      <c r="F4188" s="281" t="str">
        <f t="shared" si="172"/>
        <v/>
      </c>
      <c r="G4188" s="282"/>
      <c r="H4188" s="280"/>
      <c r="I4188" s="280"/>
      <c r="J4188" s="280"/>
    </row>
    <row r="4189" spans="1:10" ht="14.4" x14ac:dyDescent="0.3">
      <c r="A4189" s="290" t="str">
        <f t="shared" si="171"/>
        <v>6/2011</v>
      </c>
      <c r="B4189" s="279" t="s">
        <v>4312</v>
      </c>
      <c r="C4189" s="294">
        <v>179</v>
      </c>
      <c r="D4189" s="279">
        <f t="shared" si="167"/>
        <v>16</v>
      </c>
      <c r="E4189" s="279">
        <f t="shared" si="168"/>
        <v>6</v>
      </c>
      <c r="F4189" s="281" t="str">
        <f t="shared" si="172"/>
        <v/>
      </c>
      <c r="G4189" s="282"/>
      <c r="H4189" s="280"/>
      <c r="I4189" s="280"/>
      <c r="J4189" s="280"/>
    </row>
    <row r="4190" spans="1:10" ht="14.4" x14ac:dyDescent="0.3">
      <c r="A4190" s="290" t="str">
        <f t="shared" si="171"/>
        <v>6/2011</v>
      </c>
      <c r="B4190" s="279" t="s">
        <v>4313</v>
      </c>
      <c r="C4190" s="294">
        <v>179</v>
      </c>
      <c r="D4190" s="279">
        <f t="shared" si="167"/>
        <v>17</v>
      </c>
      <c r="E4190" s="279">
        <f t="shared" si="168"/>
        <v>6</v>
      </c>
      <c r="F4190" s="281" t="str">
        <f t="shared" si="172"/>
        <v/>
      </c>
      <c r="G4190" s="282"/>
      <c r="H4190" s="280"/>
      <c r="I4190" s="280"/>
      <c r="J4190" s="280"/>
    </row>
    <row r="4191" spans="1:10" ht="14.4" x14ac:dyDescent="0.3">
      <c r="A4191" s="290" t="str">
        <f t="shared" si="171"/>
        <v>6/2011</v>
      </c>
      <c r="B4191" s="279" t="s">
        <v>4314</v>
      </c>
      <c r="C4191" s="294"/>
      <c r="D4191" s="279">
        <f t="shared" si="167"/>
        <v>18</v>
      </c>
      <c r="E4191" s="279">
        <f t="shared" si="168"/>
        <v>6</v>
      </c>
      <c r="F4191" s="281" t="str">
        <f t="shared" si="172"/>
        <v/>
      </c>
      <c r="G4191" s="282"/>
      <c r="H4191" s="280"/>
      <c r="I4191" s="280"/>
      <c r="J4191" s="280"/>
    </row>
    <row r="4192" spans="1:10" ht="14.4" x14ac:dyDescent="0.3">
      <c r="A4192" s="290" t="str">
        <f t="shared" si="171"/>
        <v>6/2011</v>
      </c>
      <c r="B4192" s="279" t="s">
        <v>4315</v>
      </c>
      <c r="C4192" s="294"/>
      <c r="D4192" s="279">
        <f t="shared" si="167"/>
        <v>19</v>
      </c>
      <c r="E4192" s="279">
        <f t="shared" si="168"/>
        <v>6</v>
      </c>
      <c r="F4192" s="281" t="str">
        <f t="shared" si="172"/>
        <v/>
      </c>
      <c r="G4192" s="282"/>
      <c r="H4192" s="280"/>
      <c r="I4192" s="280"/>
      <c r="J4192" s="280"/>
    </row>
    <row r="4193" spans="1:10" ht="14.4" x14ac:dyDescent="0.3">
      <c r="A4193" s="290" t="str">
        <f t="shared" si="171"/>
        <v>6/2011</v>
      </c>
      <c r="B4193" s="279" t="s">
        <v>4316</v>
      </c>
      <c r="C4193" s="294">
        <v>172</v>
      </c>
      <c r="D4193" s="279">
        <f t="shared" si="167"/>
        <v>20</v>
      </c>
      <c r="E4193" s="279">
        <f t="shared" si="168"/>
        <v>6</v>
      </c>
      <c r="F4193" s="281" t="str">
        <f t="shared" si="172"/>
        <v/>
      </c>
      <c r="G4193" s="282"/>
      <c r="H4193" s="280"/>
      <c r="I4193" s="280"/>
      <c r="J4193" s="280"/>
    </row>
    <row r="4194" spans="1:10" ht="14.4" x14ac:dyDescent="0.3">
      <c r="A4194" s="290" t="str">
        <f t="shared" si="171"/>
        <v>6/2011</v>
      </c>
      <c r="B4194" s="279" t="s">
        <v>4317</v>
      </c>
      <c r="C4194" s="294">
        <v>167</v>
      </c>
      <c r="D4194" s="279">
        <f t="shared" si="167"/>
        <v>21</v>
      </c>
      <c r="E4194" s="279">
        <f t="shared" si="168"/>
        <v>6</v>
      </c>
      <c r="F4194" s="281" t="str">
        <f t="shared" si="172"/>
        <v/>
      </c>
      <c r="G4194" s="282"/>
      <c r="H4194" s="280"/>
      <c r="I4194" s="280"/>
      <c r="J4194" s="280"/>
    </row>
    <row r="4195" spans="1:10" ht="14.4" x14ac:dyDescent="0.3">
      <c r="A4195" s="290" t="str">
        <f t="shared" si="171"/>
        <v>6/2011</v>
      </c>
      <c r="B4195" s="279" t="s">
        <v>4318</v>
      </c>
      <c r="C4195" s="294">
        <v>172</v>
      </c>
      <c r="D4195" s="279">
        <f t="shared" si="167"/>
        <v>22</v>
      </c>
      <c r="E4195" s="279">
        <f t="shared" si="168"/>
        <v>6</v>
      </c>
      <c r="F4195" s="281" t="str">
        <f t="shared" si="172"/>
        <v/>
      </c>
      <c r="G4195" s="282"/>
      <c r="H4195" s="280"/>
      <c r="I4195" s="280"/>
      <c r="J4195" s="280"/>
    </row>
    <row r="4196" spans="1:10" ht="14.4" x14ac:dyDescent="0.3">
      <c r="A4196" s="290" t="str">
        <f t="shared" si="171"/>
        <v>6/2011</v>
      </c>
      <c r="B4196" s="279" t="s">
        <v>4319</v>
      </c>
      <c r="C4196" s="294"/>
      <c r="D4196" s="279">
        <f t="shared" si="167"/>
        <v>23</v>
      </c>
      <c r="E4196" s="279">
        <f t="shared" si="168"/>
        <v>6</v>
      </c>
      <c r="F4196" s="281" t="str">
        <f t="shared" si="172"/>
        <v/>
      </c>
      <c r="G4196" s="282"/>
      <c r="H4196" s="280"/>
      <c r="I4196" s="280"/>
      <c r="J4196" s="280"/>
    </row>
    <row r="4197" spans="1:10" ht="14.4" x14ac:dyDescent="0.3">
      <c r="A4197" s="290" t="str">
        <f t="shared" si="171"/>
        <v>6/2011</v>
      </c>
      <c r="B4197" s="279" t="s">
        <v>4320</v>
      </c>
      <c r="C4197" s="294">
        <v>175</v>
      </c>
      <c r="D4197" s="279">
        <f t="shared" si="167"/>
        <v>24</v>
      </c>
      <c r="E4197" s="279">
        <f t="shared" si="168"/>
        <v>6</v>
      </c>
      <c r="F4197" s="281" t="str">
        <f t="shared" si="172"/>
        <v/>
      </c>
      <c r="G4197" s="282"/>
      <c r="H4197" s="280"/>
      <c r="I4197" s="280"/>
      <c r="J4197" s="280"/>
    </row>
    <row r="4198" spans="1:10" ht="14.4" x14ac:dyDescent="0.3">
      <c r="A4198" s="290" t="str">
        <f t="shared" si="171"/>
        <v>6/2011</v>
      </c>
      <c r="B4198" s="279" t="s">
        <v>4321</v>
      </c>
      <c r="C4198" s="294"/>
      <c r="D4198" s="279">
        <f t="shared" si="167"/>
        <v>25</v>
      </c>
      <c r="E4198" s="279">
        <f t="shared" si="168"/>
        <v>6</v>
      </c>
      <c r="F4198" s="281" t="str">
        <f t="shared" si="172"/>
        <v/>
      </c>
      <c r="G4198" s="282"/>
      <c r="H4198" s="280"/>
      <c r="I4198" s="280"/>
      <c r="J4198" s="280"/>
    </row>
    <row r="4199" spans="1:10" ht="14.4" x14ac:dyDescent="0.3">
      <c r="A4199" s="290" t="str">
        <f t="shared" si="171"/>
        <v>6/2011</v>
      </c>
      <c r="B4199" s="279" t="s">
        <v>4322</v>
      </c>
      <c r="C4199" s="294"/>
      <c r="D4199" s="279">
        <f t="shared" si="167"/>
        <v>26</v>
      </c>
      <c r="E4199" s="279">
        <f t="shared" si="168"/>
        <v>6</v>
      </c>
      <c r="F4199" s="281" t="str">
        <f t="shared" si="172"/>
        <v/>
      </c>
      <c r="G4199" s="282"/>
      <c r="H4199" s="280"/>
      <c r="I4199" s="280"/>
      <c r="J4199" s="280"/>
    </row>
    <row r="4200" spans="1:10" ht="14.4" x14ac:dyDescent="0.3">
      <c r="A4200" s="290" t="str">
        <f t="shared" si="171"/>
        <v>6/2011</v>
      </c>
      <c r="B4200" s="279" t="s">
        <v>4323</v>
      </c>
      <c r="C4200" s="294">
        <v>168</v>
      </c>
      <c r="D4200" s="279">
        <f t="shared" si="167"/>
        <v>27</v>
      </c>
      <c r="E4200" s="279">
        <f t="shared" si="168"/>
        <v>6</v>
      </c>
      <c r="F4200" s="281" t="str">
        <f t="shared" si="172"/>
        <v/>
      </c>
      <c r="G4200" s="282"/>
      <c r="H4200" s="280"/>
      <c r="I4200" s="280"/>
      <c r="J4200" s="280"/>
    </row>
    <row r="4201" spans="1:10" ht="14.4" x14ac:dyDescent="0.3">
      <c r="A4201" s="290" t="str">
        <f t="shared" si="171"/>
        <v>6/2011</v>
      </c>
      <c r="B4201" s="279" t="s">
        <v>4324</v>
      </c>
      <c r="C4201" s="294">
        <v>160</v>
      </c>
      <c r="D4201" s="279">
        <f t="shared" si="167"/>
        <v>28</v>
      </c>
      <c r="E4201" s="279">
        <f t="shared" si="168"/>
        <v>6</v>
      </c>
      <c r="F4201" s="281" t="str">
        <f t="shared" si="172"/>
        <v/>
      </c>
      <c r="G4201" s="282"/>
      <c r="H4201" s="280"/>
      <c r="I4201" s="280"/>
      <c r="J4201" s="280"/>
    </row>
    <row r="4202" spans="1:10" ht="14.4" x14ac:dyDescent="0.3">
      <c r="A4202" s="290" t="str">
        <f t="shared" si="171"/>
        <v>6/2011</v>
      </c>
      <c r="B4202" s="279" t="s">
        <v>4325</v>
      </c>
      <c r="C4202" s="294">
        <v>154</v>
      </c>
      <c r="D4202" s="279">
        <f t="shared" si="167"/>
        <v>29</v>
      </c>
      <c r="E4202" s="279">
        <f t="shared" si="168"/>
        <v>6</v>
      </c>
      <c r="F4202" s="281" t="str">
        <f t="shared" si="172"/>
        <v/>
      </c>
      <c r="G4202" s="282"/>
      <c r="H4202" s="280"/>
      <c r="I4202" s="280"/>
      <c r="J4202" s="280"/>
    </row>
    <row r="4203" spans="1:10" ht="14.4" x14ac:dyDescent="0.3">
      <c r="A4203" s="290" t="str">
        <f t="shared" si="171"/>
        <v>6/2011</v>
      </c>
      <c r="B4203" s="279" t="s">
        <v>4326</v>
      </c>
      <c r="C4203" s="294">
        <v>154</v>
      </c>
      <c r="D4203" s="279">
        <f t="shared" si="167"/>
        <v>30</v>
      </c>
      <c r="E4203" s="279">
        <f t="shared" si="168"/>
        <v>6</v>
      </c>
      <c r="F4203" s="281">
        <f t="shared" si="172"/>
        <v>1.54E-2</v>
      </c>
      <c r="G4203" s="282"/>
      <c r="H4203" s="280"/>
      <c r="I4203" s="280"/>
      <c r="J4203" s="280"/>
    </row>
    <row r="4204" spans="1:10" ht="14.4" x14ac:dyDescent="0.3">
      <c r="A4204" s="290" t="str">
        <f t="shared" si="171"/>
        <v>7/2011</v>
      </c>
      <c r="B4204" s="279" t="s">
        <v>4327</v>
      </c>
      <c r="C4204" s="294">
        <v>147</v>
      </c>
      <c r="D4204" s="279">
        <f t="shared" si="167"/>
        <v>1</v>
      </c>
      <c r="E4204" s="279">
        <f t="shared" si="168"/>
        <v>7</v>
      </c>
      <c r="F4204" s="281" t="str">
        <f t="shared" si="172"/>
        <v/>
      </c>
      <c r="G4204" s="282"/>
      <c r="H4204" s="280"/>
      <c r="I4204" s="280"/>
      <c r="J4204" s="280"/>
    </row>
    <row r="4205" spans="1:10" ht="14.4" x14ac:dyDescent="0.3">
      <c r="A4205" s="290" t="str">
        <f t="shared" si="171"/>
        <v>7/2011</v>
      </c>
      <c r="B4205" s="279" t="s">
        <v>4328</v>
      </c>
      <c r="C4205" s="294"/>
      <c r="D4205" s="279">
        <f t="shared" si="167"/>
        <v>2</v>
      </c>
      <c r="E4205" s="279">
        <f t="shared" si="168"/>
        <v>7</v>
      </c>
      <c r="F4205" s="281" t="str">
        <f t="shared" si="172"/>
        <v/>
      </c>
      <c r="G4205" s="282"/>
      <c r="H4205" s="280"/>
      <c r="I4205" s="280"/>
      <c r="J4205" s="280"/>
    </row>
    <row r="4206" spans="1:10" ht="14.4" x14ac:dyDescent="0.3">
      <c r="A4206" s="290" t="str">
        <f t="shared" si="171"/>
        <v>7/2011</v>
      </c>
      <c r="B4206" s="279" t="s">
        <v>4329</v>
      </c>
      <c r="C4206" s="294"/>
      <c r="D4206" s="279">
        <f t="shared" si="167"/>
        <v>3</v>
      </c>
      <c r="E4206" s="279">
        <f t="shared" si="168"/>
        <v>7</v>
      </c>
      <c r="F4206" s="281" t="str">
        <f t="shared" si="172"/>
        <v/>
      </c>
      <c r="G4206" s="282"/>
      <c r="H4206" s="280"/>
      <c r="I4206" s="280"/>
      <c r="J4206" s="280"/>
    </row>
    <row r="4207" spans="1:10" ht="14.4" x14ac:dyDescent="0.3">
      <c r="A4207" s="290" t="str">
        <f t="shared" si="171"/>
        <v>7/2011</v>
      </c>
      <c r="B4207" s="279" t="s">
        <v>4330</v>
      </c>
      <c r="C4207" s="294"/>
      <c r="D4207" s="279">
        <f t="shared" si="167"/>
        <v>4</v>
      </c>
      <c r="E4207" s="279">
        <f t="shared" si="168"/>
        <v>7</v>
      </c>
      <c r="F4207" s="281" t="str">
        <f t="shared" si="172"/>
        <v/>
      </c>
      <c r="G4207" s="282"/>
      <c r="H4207" s="280"/>
      <c r="I4207" s="280"/>
      <c r="J4207" s="280"/>
    </row>
    <row r="4208" spans="1:10" ht="14.4" x14ac:dyDescent="0.3">
      <c r="A4208" s="290" t="str">
        <f t="shared" si="171"/>
        <v>7/2011</v>
      </c>
      <c r="B4208" s="279" t="s">
        <v>4331</v>
      </c>
      <c r="C4208" s="294">
        <v>154</v>
      </c>
      <c r="D4208" s="279">
        <f t="shared" si="167"/>
        <v>5</v>
      </c>
      <c r="E4208" s="279">
        <f t="shared" si="168"/>
        <v>7</v>
      </c>
      <c r="F4208" s="281" t="str">
        <f t="shared" si="172"/>
        <v/>
      </c>
      <c r="G4208" s="282"/>
      <c r="H4208" s="280"/>
      <c r="I4208" s="280"/>
      <c r="J4208" s="280"/>
    </row>
    <row r="4209" spans="1:10" ht="14.4" x14ac:dyDescent="0.3">
      <c r="A4209" s="290" t="str">
        <f t="shared" si="171"/>
        <v>7/2011</v>
      </c>
      <c r="B4209" s="279" t="s">
        <v>4332</v>
      </c>
      <c r="C4209" s="294">
        <v>159</v>
      </c>
      <c r="D4209" s="279">
        <f t="shared" si="167"/>
        <v>6</v>
      </c>
      <c r="E4209" s="279">
        <f t="shared" si="168"/>
        <v>7</v>
      </c>
      <c r="F4209" s="281" t="str">
        <f t="shared" si="172"/>
        <v/>
      </c>
      <c r="G4209" s="282"/>
      <c r="H4209" s="280"/>
      <c r="I4209" s="280"/>
      <c r="J4209" s="280"/>
    </row>
    <row r="4210" spans="1:10" ht="14.4" x14ac:dyDescent="0.3">
      <c r="A4210" s="290" t="str">
        <f t="shared" si="171"/>
        <v>7/2011</v>
      </c>
      <c r="B4210" s="279" t="s">
        <v>4333</v>
      </c>
      <c r="C4210" s="294">
        <v>153</v>
      </c>
      <c r="D4210" s="279">
        <f t="shared" si="167"/>
        <v>7</v>
      </c>
      <c r="E4210" s="279">
        <f t="shared" si="168"/>
        <v>7</v>
      </c>
      <c r="F4210" s="281" t="str">
        <f t="shared" si="172"/>
        <v/>
      </c>
      <c r="G4210" s="282"/>
      <c r="H4210" s="280"/>
      <c r="I4210" s="280"/>
      <c r="J4210" s="280"/>
    </row>
    <row r="4211" spans="1:10" ht="14.4" x14ac:dyDescent="0.3">
      <c r="A4211" s="290" t="str">
        <f t="shared" si="171"/>
        <v>7/2011</v>
      </c>
      <c r="B4211" s="279" t="s">
        <v>4334</v>
      </c>
      <c r="C4211" s="294">
        <v>163</v>
      </c>
      <c r="D4211" s="279">
        <f t="shared" si="167"/>
        <v>8</v>
      </c>
      <c r="E4211" s="279">
        <f t="shared" si="168"/>
        <v>7</v>
      </c>
      <c r="F4211" s="281" t="str">
        <f t="shared" si="172"/>
        <v/>
      </c>
      <c r="G4211" s="282"/>
      <c r="H4211" s="280"/>
      <c r="I4211" s="280"/>
      <c r="J4211" s="280"/>
    </row>
    <row r="4212" spans="1:10" ht="14.4" x14ac:dyDescent="0.3">
      <c r="A4212" s="290" t="str">
        <f t="shared" si="171"/>
        <v>7/2011</v>
      </c>
      <c r="B4212" s="279" t="s">
        <v>4335</v>
      </c>
      <c r="C4212" s="294"/>
      <c r="D4212" s="279">
        <f t="shared" si="167"/>
        <v>9</v>
      </c>
      <c r="E4212" s="279">
        <f t="shared" si="168"/>
        <v>7</v>
      </c>
      <c r="F4212" s="281" t="str">
        <f t="shared" si="172"/>
        <v/>
      </c>
      <c r="G4212" s="282"/>
      <c r="H4212" s="280"/>
      <c r="I4212" s="280"/>
      <c r="J4212" s="280"/>
    </row>
    <row r="4213" spans="1:10" ht="14.4" x14ac:dyDescent="0.3">
      <c r="A4213" s="290" t="str">
        <f t="shared" si="171"/>
        <v>7/2011</v>
      </c>
      <c r="B4213" s="279" t="s">
        <v>4336</v>
      </c>
      <c r="C4213" s="294"/>
      <c r="D4213" s="279">
        <f t="shared" si="167"/>
        <v>10</v>
      </c>
      <c r="E4213" s="279">
        <f t="shared" si="168"/>
        <v>7</v>
      </c>
      <c r="F4213" s="281" t="str">
        <f t="shared" si="172"/>
        <v/>
      </c>
      <c r="G4213" s="282"/>
      <c r="H4213" s="280"/>
      <c r="I4213" s="280"/>
      <c r="J4213" s="280"/>
    </row>
    <row r="4214" spans="1:10" ht="14.4" x14ac:dyDescent="0.3">
      <c r="A4214" s="290" t="str">
        <f t="shared" si="171"/>
        <v>7/2011</v>
      </c>
      <c r="B4214" s="279" t="s">
        <v>4337</v>
      </c>
      <c r="C4214" s="294">
        <v>173</v>
      </c>
      <c r="D4214" s="279">
        <f t="shared" si="167"/>
        <v>11</v>
      </c>
      <c r="E4214" s="279">
        <f t="shared" si="168"/>
        <v>7</v>
      </c>
      <c r="F4214" s="281" t="str">
        <f t="shared" si="172"/>
        <v/>
      </c>
      <c r="G4214" s="282"/>
      <c r="H4214" s="280"/>
      <c r="I4214" s="280"/>
      <c r="J4214" s="280"/>
    </row>
    <row r="4215" spans="1:10" ht="14.4" x14ac:dyDescent="0.3">
      <c r="A4215" s="290" t="str">
        <f t="shared" si="171"/>
        <v>7/2011</v>
      </c>
      <c r="B4215" s="279" t="s">
        <v>4338</v>
      </c>
      <c r="C4215" s="294">
        <v>173</v>
      </c>
      <c r="D4215" s="279">
        <f t="shared" si="167"/>
        <v>12</v>
      </c>
      <c r="E4215" s="279">
        <f t="shared" si="168"/>
        <v>7</v>
      </c>
      <c r="F4215" s="281" t="str">
        <f t="shared" si="172"/>
        <v/>
      </c>
      <c r="G4215" s="282"/>
      <c r="H4215" s="280"/>
      <c r="I4215" s="280"/>
      <c r="J4215" s="280"/>
    </row>
    <row r="4216" spans="1:10" ht="14.4" x14ac:dyDescent="0.3">
      <c r="A4216" s="290" t="str">
        <f t="shared" si="171"/>
        <v>7/2011</v>
      </c>
      <c r="B4216" s="279" t="s">
        <v>4339</v>
      </c>
      <c r="C4216" s="294">
        <v>176</v>
      </c>
      <c r="D4216" s="279">
        <f t="shared" si="167"/>
        <v>13</v>
      </c>
      <c r="E4216" s="279">
        <f t="shared" si="168"/>
        <v>7</v>
      </c>
      <c r="F4216" s="281" t="str">
        <f t="shared" si="172"/>
        <v/>
      </c>
      <c r="G4216" s="282"/>
      <c r="H4216" s="280"/>
      <c r="I4216" s="280"/>
      <c r="J4216" s="280"/>
    </row>
    <row r="4217" spans="1:10" ht="14.4" x14ac:dyDescent="0.3">
      <c r="A4217" s="290" t="str">
        <f t="shared" si="171"/>
        <v>7/2011</v>
      </c>
      <c r="B4217" s="279" t="s">
        <v>4340</v>
      </c>
      <c r="C4217" s="294">
        <v>172</v>
      </c>
      <c r="D4217" s="279">
        <f t="shared" si="167"/>
        <v>14</v>
      </c>
      <c r="E4217" s="279">
        <f t="shared" si="168"/>
        <v>7</v>
      </c>
      <c r="F4217" s="281" t="str">
        <f t="shared" si="172"/>
        <v/>
      </c>
      <c r="G4217" s="282"/>
      <c r="H4217" s="280"/>
      <c r="I4217" s="280"/>
      <c r="J4217" s="280"/>
    </row>
    <row r="4218" spans="1:10" ht="14.4" x14ac:dyDescent="0.3">
      <c r="A4218" s="290" t="str">
        <f t="shared" si="171"/>
        <v>7/2011</v>
      </c>
      <c r="B4218" s="279" t="s">
        <v>4341</v>
      </c>
      <c r="C4218" s="294">
        <v>171</v>
      </c>
      <c r="D4218" s="279">
        <f t="shared" si="167"/>
        <v>15</v>
      </c>
      <c r="E4218" s="279">
        <f t="shared" si="168"/>
        <v>7</v>
      </c>
      <c r="F4218" s="281" t="str">
        <f t="shared" si="172"/>
        <v/>
      </c>
      <c r="G4218" s="282"/>
      <c r="H4218" s="280"/>
      <c r="I4218" s="280"/>
      <c r="J4218" s="280"/>
    </row>
    <row r="4219" spans="1:10" ht="14.4" x14ac:dyDescent="0.3">
      <c r="A4219" s="290" t="str">
        <f t="shared" si="171"/>
        <v>7/2011</v>
      </c>
      <c r="B4219" s="279" t="s">
        <v>4342</v>
      </c>
      <c r="C4219" s="294"/>
      <c r="D4219" s="279">
        <f t="shared" si="167"/>
        <v>16</v>
      </c>
      <c r="E4219" s="279">
        <f t="shared" si="168"/>
        <v>7</v>
      </c>
      <c r="F4219" s="281" t="str">
        <f t="shared" si="172"/>
        <v/>
      </c>
      <c r="G4219" s="282"/>
      <c r="H4219" s="280"/>
      <c r="I4219" s="280"/>
      <c r="J4219" s="280"/>
    </row>
    <row r="4220" spans="1:10" ht="14.4" x14ac:dyDescent="0.3">
      <c r="A4220" s="290" t="str">
        <f t="shared" si="171"/>
        <v>7/2011</v>
      </c>
      <c r="B4220" s="279" t="s">
        <v>4343</v>
      </c>
      <c r="C4220" s="294"/>
      <c r="D4220" s="279">
        <f t="shared" si="167"/>
        <v>17</v>
      </c>
      <c r="E4220" s="279">
        <f t="shared" si="168"/>
        <v>7</v>
      </c>
      <c r="F4220" s="281" t="str">
        <f t="shared" si="172"/>
        <v/>
      </c>
      <c r="G4220" s="282"/>
      <c r="H4220" s="280"/>
      <c r="I4220" s="280"/>
      <c r="J4220" s="280"/>
    </row>
    <row r="4221" spans="1:10" ht="14.4" x14ac:dyDescent="0.3">
      <c r="A4221" s="290" t="str">
        <f t="shared" si="171"/>
        <v>7/2011</v>
      </c>
      <c r="B4221" s="279" t="s">
        <v>4344</v>
      </c>
      <c r="C4221" s="294">
        <v>168</v>
      </c>
      <c r="D4221" s="279">
        <f t="shared" si="167"/>
        <v>18</v>
      </c>
      <c r="E4221" s="279">
        <f t="shared" si="168"/>
        <v>7</v>
      </c>
      <c r="F4221" s="281" t="str">
        <f t="shared" si="172"/>
        <v/>
      </c>
      <c r="G4221" s="282"/>
      <c r="H4221" s="280"/>
      <c r="I4221" s="280"/>
      <c r="J4221" s="280"/>
    </row>
    <row r="4222" spans="1:10" ht="14.4" x14ac:dyDescent="0.3">
      <c r="A4222" s="290" t="str">
        <f t="shared" si="171"/>
        <v>7/2011</v>
      </c>
      <c r="B4222" s="279" t="s">
        <v>4345</v>
      </c>
      <c r="C4222" s="294">
        <v>169</v>
      </c>
      <c r="D4222" s="279">
        <f t="shared" si="167"/>
        <v>19</v>
      </c>
      <c r="E4222" s="279">
        <f t="shared" si="168"/>
        <v>7</v>
      </c>
      <c r="F4222" s="281" t="str">
        <f t="shared" si="172"/>
        <v/>
      </c>
      <c r="G4222" s="282"/>
      <c r="H4222" s="280"/>
      <c r="I4222" s="280"/>
      <c r="J4222" s="280"/>
    </row>
    <row r="4223" spans="1:10" ht="14.4" x14ac:dyDescent="0.3">
      <c r="A4223" s="290" t="str">
        <f t="shared" si="171"/>
        <v>7/2011</v>
      </c>
      <c r="B4223" s="279" t="s">
        <v>4346</v>
      </c>
      <c r="C4223" s="294">
        <v>165</v>
      </c>
      <c r="D4223" s="279">
        <f t="shared" si="167"/>
        <v>20</v>
      </c>
      <c r="E4223" s="279">
        <f t="shared" si="168"/>
        <v>7</v>
      </c>
      <c r="F4223" s="281" t="str">
        <f t="shared" si="172"/>
        <v/>
      </c>
      <c r="G4223" s="282"/>
      <c r="H4223" s="280"/>
      <c r="I4223" s="280"/>
      <c r="J4223" s="280"/>
    </row>
    <row r="4224" spans="1:10" ht="14.4" x14ac:dyDescent="0.3">
      <c r="A4224" s="290" t="str">
        <f t="shared" si="171"/>
        <v>7/2011</v>
      </c>
      <c r="B4224" s="279" t="s">
        <v>4347</v>
      </c>
      <c r="C4224" s="294">
        <v>162</v>
      </c>
      <c r="D4224" s="279">
        <f t="shared" si="167"/>
        <v>21</v>
      </c>
      <c r="E4224" s="279">
        <f t="shared" si="168"/>
        <v>7</v>
      </c>
      <c r="F4224" s="281" t="str">
        <f t="shared" si="172"/>
        <v/>
      </c>
      <c r="G4224" s="282"/>
      <c r="H4224" s="280"/>
      <c r="I4224" s="280"/>
      <c r="J4224" s="280"/>
    </row>
    <row r="4225" spans="1:10" ht="14.4" x14ac:dyDescent="0.3">
      <c r="A4225" s="290" t="str">
        <f t="shared" si="171"/>
        <v>7/2011</v>
      </c>
      <c r="B4225" s="279" t="s">
        <v>4348</v>
      </c>
      <c r="C4225" s="294">
        <v>160</v>
      </c>
      <c r="D4225" s="279">
        <f t="shared" si="167"/>
        <v>22</v>
      </c>
      <c r="E4225" s="279">
        <f t="shared" si="168"/>
        <v>7</v>
      </c>
      <c r="F4225" s="281" t="str">
        <f t="shared" si="172"/>
        <v/>
      </c>
      <c r="G4225" s="282"/>
      <c r="H4225" s="280"/>
      <c r="I4225" s="280"/>
      <c r="J4225" s="280"/>
    </row>
    <row r="4226" spans="1:10" ht="14.4" x14ac:dyDescent="0.3">
      <c r="A4226" s="290" t="str">
        <f t="shared" si="171"/>
        <v>7/2011</v>
      </c>
      <c r="B4226" s="279" t="s">
        <v>4349</v>
      </c>
      <c r="C4226" s="294"/>
      <c r="D4226" s="279">
        <f t="shared" si="167"/>
        <v>23</v>
      </c>
      <c r="E4226" s="279">
        <f t="shared" si="168"/>
        <v>7</v>
      </c>
      <c r="F4226" s="281" t="str">
        <f t="shared" si="172"/>
        <v/>
      </c>
      <c r="G4226" s="282"/>
      <c r="H4226" s="280"/>
      <c r="I4226" s="280"/>
      <c r="J4226" s="280"/>
    </row>
    <row r="4227" spans="1:10" ht="14.4" x14ac:dyDescent="0.3">
      <c r="A4227" s="290" t="str">
        <f t="shared" si="171"/>
        <v>7/2011</v>
      </c>
      <c r="B4227" s="279" t="s">
        <v>4350</v>
      </c>
      <c r="C4227" s="294"/>
      <c r="D4227" s="279">
        <f t="shared" si="167"/>
        <v>24</v>
      </c>
      <c r="E4227" s="279">
        <f t="shared" si="168"/>
        <v>7</v>
      </c>
      <c r="F4227" s="281" t="str">
        <f t="shared" si="172"/>
        <v/>
      </c>
      <c r="G4227" s="282"/>
      <c r="H4227" s="280"/>
      <c r="I4227" s="280"/>
      <c r="J4227" s="280"/>
    </row>
    <row r="4228" spans="1:10" ht="14.4" x14ac:dyDescent="0.3">
      <c r="A4228" s="290" t="str">
        <f t="shared" si="171"/>
        <v>7/2011</v>
      </c>
      <c r="B4228" s="279" t="s">
        <v>4351</v>
      </c>
      <c r="C4228" s="294">
        <v>154</v>
      </c>
      <c r="D4228" s="279">
        <f t="shared" si="167"/>
        <v>25</v>
      </c>
      <c r="E4228" s="279">
        <f t="shared" si="168"/>
        <v>7</v>
      </c>
      <c r="F4228" s="281" t="str">
        <f t="shared" si="172"/>
        <v/>
      </c>
      <c r="G4228" s="282"/>
      <c r="H4228" s="280"/>
      <c r="I4228" s="280"/>
      <c r="J4228" s="280"/>
    </row>
    <row r="4229" spans="1:10" ht="14.4" x14ac:dyDescent="0.3">
      <c r="A4229" s="290" t="str">
        <f t="shared" si="171"/>
        <v>7/2011</v>
      </c>
      <c r="B4229" s="279" t="s">
        <v>4352</v>
      </c>
      <c r="C4229" s="294">
        <v>171</v>
      </c>
      <c r="D4229" s="279">
        <f t="shared" si="167"/>
        <v>26</v>
      </c>
      <c r="E4229" s="279">
        <f t="shared" si="168"/>
        <v>7</v>
      </c>
      <c r="F4229" s="281" t="str">
        <f t="shared" si="172"/>
        <v/>
      </c>
      <c r="G4229" s="282"/>
      <c r="H4229" s="280"/>
      <c r="I4229" s="280"/>
      <c r="J4229" s="280"/>
    </row>
    <row r="4230" spans="1:10" ht="14.4" x14ac:dyDescent="0.3">
      <c r="A4230" s="290" t="str">
        <f t="shared" ref="A4230:A4293" si="173">CONCATENATE(MONTH(B4230),"/",YEAR(B4230))</f>
        <v>7/2011</v>
      </c>
      <c r="B4230" s="279" t="s">
        <v>4353</v>
      </c>
      <c r="C4230" s="294">
        <v>153</v>
      </c>
      <c r="D4230" s="279">
        <f t="shared" si="167"/>
        <v>27</v>
      </c>
      <c r="E4230" s="279">
        <f t="shared" si="168"/>
        <v>7</v>
      </c>
      <c r="F4230" s="281" t="str">
        <f t="shared" si="172"/>
        <v/>
      </c>
      <c r="G4230" s="282"/>
      <c r="H4230" s="280"/>
      <c r="I4230" s="280"/>
      <c r="J4230" s="280"/>
    </row>
    <row r="4231" spans="1:10" ht="14.4" x14ac:dyDescent="0.3">
      <c r="A4231" s="290" t="str">
        <f t="shared" si="173"/>
        <v>7/2011</v>
      </c>
      <c r="B4231" s="279" t="s">
        <v>4354</v>
      </c>
      <c r="C4231" s="294">
        <v>150</v>
      </c>
      <c r="D4231" s="279">
        <f t="shared" si="167"/>
        <v>28</v>
      </c>
      <c r="E4231" s="279">
        <f t="shared" si="168"/>
        <v>7</v>
      </c>
      <c r="F4231" s="281" t="str">
        <f t="shared" si="172"/>
        <v/>
      </c>
      <c r="G4231" s="282"/>
      <c r="H4231" s="280"/>
      <c r="I4231" s="280"/>
      <c r="J4231" s="280"/>
    </row>
    <row r="4232" spans="1:10" ht="14.4" x14ac:dyDescent="0.3">
      <c r="A4232" s="290" t="str">
        <f t="shared" si="173"/>
        <v>7/2011</v>
      </c>
      <c r="B4232" s="279" t="s">
        <v>4355</v>
      </c>
      <c r="C4232" s="294">
        <v>160</v>
      </c>
      <c r="D4232" s="279">
        <f t="shared" si="167"/>
        <v>29</v>
      </c>
      <c r="E4232" s="279">
        <f t="shared" si="168"/>
        <v>7</v>
      </c>
      <c r="F4232" s="281" t="str">
        <f t="shared" si="172"/>
        <v/>
      </c>
      <c r="G4232" s="282"/>
      <c r="H4232" s="280"/>
      <c r="I4232" s="280"/>
      <c r="J4232" s="280"/>
    </row>
    <row r="4233" spans="1:10" ht="14.4" x14ac:dyDescent="0.3">
      <c r="A4233" s="290" t="str">
        <f t="shared" si="173"/>
        <v>7/2011</v>
      </c>
      <c r="B4233" s="279" t="s">
        <v>4356</v>
      </c>
      <c r="C4233" s="294"/>
      <c r="D4233" s="279">
        <f t="shared" si="167"/>
        <v>30</v>
      </c>
      <c r="E4233" s="279">
        <f t="shared" si="168"/>
        <v>7</v>
      </c>
      <c r="F4233" s="281" t="str">
        <f t="shared" si="172"/>
        <v/>
      </c>
      <c r="G4233" s="282"/>
      <c r="H4233" s="280"/>
      <c r="I4233" s="280"/>
      <c r="J4233" s="280"/>
    </row>
    <row r="4234" spans="1:10" ht="14.4" x14ac:dyDescent="0.3">
      <c r="A4234" s="290" t="str">
        <f t="shared" si="173"/>
        <v>7/2011</v>
      </c>
      <c r="B4234" s="279" t="s">
        <v>4357</v>
      </c>
      <c r="C4234" s="294"/>
      <c r="D4234" s="279">
        <f t="shared" si="167"/>
        <v>31</v>
      </c>
      <c r="E4234" s="279">
        <f t="shared" si="168"/>
        <v>7</v>
      </c>
      <c r="F4234" s="281">
        <f t="shared" si="172"/>
        <v>1.6E-2</v>
      </c>
      <c r="G4234" s="282"/>
      <c r="H4234" s="280"/>
      <c r="I4234" s="280"/>
      <c r="J4234" s="280"/>
    </row>
    <row r="4235" spans="1:10" ht="14.4" x14ac:dyDescent="0.3">
      <c r="A4235" s="290" t="str">
        <f t="shared" si="173"/>
        <v>8/2011</v>
      </c>
      <c r="B4235" s="279" t="s">
        <v>4358</v>
      </c>
      <c r="C4235" s="294">
        <v>155</v>
      </c>
      <c r="D4235" s="279">
        <f t="shared" si="167"/>
        <v>1</v>
      </c>
      <c r="E4235" s="279">
        <f t="shared" si="168"/>
        <v>8</v>
      </c>
      <c r="F4235" s="281" t="str">
        <f t="shared" si="172"/>
        <v/>
      </c>
      <c r="G4235" s="282"/>
      <c r="H4235" s="280"/>
      <c r="I4235" s="280"/>
      <c r="J4235" s="280"/>
    </row>
    <row r="4236" spans="1:10" ht="14.4" x14ac:dyDescent="0.3">
      <c r="A4236" s="290" t="str">
        <f t="shared" si="173"/>
        <v>8/2011</v>
      </c>
      <c r="B4236" s="279" t="s">
        <v>4359</v>
      </c>
      <c r="C4236" s="294">
        <v>163</v>
      </c>
      <c r="D4236" s="279">
        <f t="shared" si="167"/>
        <v>2</v>
      </c>
      <c r="E4236" s="279">
        <f t="shared" si="168"/>
        <v>8</v>
      </c>
      <c r="F4236" s="281" t="str">
        <f t="shared" si="172"/>
        <v/>
      </c>
      <c r="G4236" s="282"/>
      <c r="H4236" s="280"/>
      <c r="I4236" s="280"/>
      <c r="J4236" s="280"/>
    </row>
    <row r="4237" spans="1:10" ht="14.4" x14ac:dyDescent="0.3">
      <c r="A4237" s="290" t="str">
        <f t="shared" si="173"/>
        <v>8/2011</v>
      </c>
      <c r="B4237" s="279" t="s">
        <v>4360</v>
      </c>
      <c r="C4237" s="294">
        <v>164</v>
      </c>
      <c r="D4237" s="279">
        <f t="shared" si="167"/>
        <v>3</v>
      </c>
      <c r="E4237" s="279">
        <f t="shared" si="168"/>
        <v>8</v>
      </c>
      <c r="F4237" s="281" t="str">
        <f t="shared" ref="F4237:F4300" si="174">IF(D4237=(D4238-1),"",IF(AND(C4237="",C4236="",C4235=""),C4234/10000,(IF(AND(C4237="",C4236=""),C4235/10000,IF(C4237="",C4236/10000,C4237/10000)))))</f>
        <v/>
      </c>
      <c r="G4237" s="282"/>
      <c r="H4237" s="280"/>
      <c r="I4237" s="280"/>
      <c r="J4237" s="280"/>
    </row>
    <row r="4238" spans="1:10" ht="14.4" x14ac:dyDescent="0.3">
      <c r="A4238" s="290" t="str">
        <f t="shared" si="173"/>
        <v>8/2011</v>
      </c>
      <c r="B4238" s="279" t="s">
        <v>4361</v>
      </c>
      <c r="C4238" s="294">
        <v>185</v>
      </c>
      <c r="D4238" s="279">
        <f t="shared" si="167"/>
        <v>4</v>
      </c>
      <c r="E4238" s="279">
        <f t="shared" si="168"/>
        <v>8</v>
      </c>
      <c r="F4238" s="281" t="str">
        <f t="shared" si="174"/>
        <v/>
      </c>
      <c r="G4238" s="282"/>
      <c r="H4238" s="280"/>
      <c r="I4238" s="280"/>
      <c r="J4238" s="280"/>
    </row>
    <row r="4239" spans="1:10" ht="14.4" x14ac:dyDescent="0.3">
      <c r="A4239" s="290" t="str">
        <f t="shared" si="173"/>
        <v>8/2011</v>
      </c>
      <c r="B4239" s="279" t="s">
        <v>4362</v>
      </c>
      <c r="C4239" s="294">
        <v>190</v>
      </c>
      <c r="D4239" s="279">
        <f t="shared" si="167"/>
        <v>5</v>
      </c>
      <c r="E4239" s="279">
        <f t="shared" si="168"/>
        <v>8</v>
      </c>
      <c r="F4239" s="281" t="str">
        <f t="shared" si="174"/>
        <v/>
      </c>
      <c r="G4239" s="282"/>
      <c r="H4239" s="280"/>
      <c r="I4239" s="280"/>
      <c r="J4239" s="280"/>
    </row>
    <row r="4240" spans="1:10" ht="14.4" x14ac:dyDescent="0.3">
      <c r="A4240" s="290" t="str">
        <f t="shared" si="173"/>
        <v>8/2011</v>
      </c>
      <c r="B4240" s="279" t="s">
        <v>4363</v>
      </c>
      <c r="C4240" s="294"/>
      <c r="D4240" s="279">
        <f t="shared" si="167"/>
        <v>6</v>
      </c>
      <c r="E4240" s="279">
        <f t="shared" si="168"/>
        <v>8</v>
      </c>
      <c r="F4240" s="281" t="str">
        <f t="shared" si="174"/>
        <v/>
      </c>
      <c r="G4240" s="282"/>
      <c r="H4240" s="280"/>
      <c r="I4240" s="280"/>
      <c r="J4240" s="280"/>
    </row>
    <row r="4241" spans="1:10" ht="14.4" x14ac:dyDescent="0.3">
      <c r="A4241" s="290" t="str">
        <f t="shared" si="173"/>
        <v>8/2011</v>
      </c>
      <c r="B4241" s="279" t="s">
        <v>4364</v>
      </c>
      <c r="C4241" s="294"/>
      <c r="D4241" s="279">
        <f t="shared" si="167"/>
        <v>7</v>
      </c>
      <c r="E4241" s="279">
        <f t="shared" si="168"/>
        <v>8</v>
      </c>
      <c r="F4241" s="281" t="str">
        <f t="shared" si="174"/>
        <v/>
      </c>
      <c r="G4241" s="282"/>
      <c r="H4241" s="280"/>
      <c r="I4241" s="280"/>
      <c r="J4241" s="280"/>
    </row>
    <row r="4242" spans="1:10" ht="14.4" x14ac:dyDescent="0.3">
      <c r="A4242" s="290" t="str">
        <f t="shared" si="173"/>
        <v>8/2011</v>
      </c>
      <c r="B4242" s="279" t="s">
        <v>4365</v>
      </c>
      <c r="C4242" s="294">
        <v>207</v>
      </c>
      <c r="D4242" s="279">
        <f t="shared" si="167"/>
        <v>8</v>
      </c>
      <c r="E4242" s="279">
        <f t="shared" si="168"/>
        <v>8</v>
      </c>
      <c r="F4242" s="281" t="str">
        <f t="shared" si="174"/>
        <v/>
      </c>
      <c r="G4242" s="282"/>
      <c r="H4242" s="280"/>
      <c r="I4242" s="280"/>
      <c r="J4242" s="280"/>
    </row>
    <row r="4243" spans="1:10" ht="14.4" x14ac:dyDescent="0.3">
      <c r="A4243" s="290" t="str">
        <f t="shared" si="173"/>
        <v>8/2011</v>
      </c>
      <c r="B4243" s="279" t="s">
        <v>4366</v>
      </c>
      <c r="C4243" s="294">
        <v>204</v>
      </c>
      <c r="D4243" s="279">
        <f t="shared" si="167"/>
        <v>9</v>
      </c>
      <c r="E4243" s="279">
        <f t="shared" si="168"/>
        <v>8</v>
      </c>
      <c r="F4243" s="281" t="str">
        <f t="shared" si="174"/>
        <v/>
      </c>
      <c r="G4243" s="282"/>
      <c r="H4243" s="280"/>
      <c r="I4243" s="280"/>
      <c r="J4243" s="280"/>
    </row>
    <row r="4244" spans="1:10" ht="14.4" x14ac:dyDescent="0.3">
      <c r="A4244" s="290" t="str">
        <f t="shared" si="173"/>
        <v>8/2011</v>
      </c>
      <c r="B4244" s="279" t="s">
        <v>4367</v>
      </c>
      <c r="C4244" s="294">
        <v>223</v>
      </c>
      <c r="D4244" s="279">
        <f t="shared" si="167"/>
        <v>10</v>
      </c>
      <c r="E4244" s="279">
        <f t="shared" si="168"/>
        <v>8</v>
      </c>
      <c r="F4244" s="281" t="str">
        <f t="shared" si="174"/>
        <v/>
      </c>
      <c r="G4244" s="282"/>
      <c r="H4244" s="280"/>
      <c r="I4244" s="280"/>
      <c r="J4244" s="280"/>
    </row>
    <row r="4245" spans="1:10" ht="14.4" x14ac:dyDescent="0.3">
      <c r="A4245" s="290" t="str">
        <f t="shared" si="173"/>
        <v>8/2011</v>
      </c>
      <c r="B4245" s="279" t="s">
        <v>4368</v>
      </c>
      <c r="C4245" s="294">
        <v>209</v>
      </c>
      <c r="D4245" s="279">
        <f t="shared" si="167"/>
        <v>11</v>
      </c>
      <c r="E4245" s="279">
        <f t="shared" si="168"/>
        <v>8</v>
      </c>
      <c r="F4245" s="281" t="str">
        <f t="shared" si="174"/>
        <v/>
      </c>
      <c r="G4245" s="282"/>
      <c r="H4245" s="280"/>
      <c r="I4245" s="280"/>
      <c r="J4245" s="280"/>
    </row>
    <row r="4246" spans="1:10" ht="14.4" x14ac:dyDescent="0.3">
      <c r="A4246" s="290" t="str">
        <f t="shared" si="173"/>
        <v>8/2011</v>
      </c>
      <c r="B4246" s="279" t="s">
        <v>4369</v>
      </c>
      <c r="C4246" s="294">
        <v>210</v>
      </c>
      <c r="D4246" s="279">
        <f t="shared" si="167"/>
        <v>12</v>
      </c>
      <c r="E4246" s="279">
        <f t="shared" si="168"/>
        <v>8</v>
      </c>
      <c r="F4246" s="281" t="str">
        <f t="shared" si="174"/>
        <v/>
      </c>
      <c r="G4246" s="282"/>
      <c r="H4246" s="280"/>
      <c r="I4246" s="280"/>
      <c r="J4246" s="280"/>
    </row>
    <row r="4247" spans="1:10" ht="14.4" x14ac:dyDescent="0.3">
      <c r="A4247" s="290" t="str">
        <f t="shared" si="173"/>
        <v>8/2011</v>
      </c>
      <c r="B4247" s="279" t="s">
        <v>4370</v>
      </c>
      <c r="C4247" s="294"/>
      <c r="D4247" s="279">
        <f t="shared" si="167"/>
        <v>13</v>
      </c>
      <c r="E4247" s="279">
        <f t="shared" si="168"/>
        <v>8</v>
      </c>
      <c r="F4247" s="281" t="str">
        <f t="shared" si="174"/>
        <v/>
      </c>
      <c r="G4247" s="282"/>
      <c r="H4247" s="280"/>
      <c r="I4247" s="280"/>
      <c r="J4247" s="280"/>
    </row>
    <row r="4248" spans="1:10" ht="14.4" x14ac:dyDescent="0.3">
      <c r="A4248" s="290" t="str">
        <f t="shared" si="173"/>
        <v>8/2011</v>
      </c>
      <c r="B4248" s="279" t="s">
        <v>4371</v>
      </c>
      <c r="C4248" s="294"/>
      <c r="D4248" s="279">
        <f t="shared" si="167"/>
        <v>14</v>
      </c>
      <c r="E4248" s="279">
        <f t="shared" si="168"/>
        <v>8</v>
      </c>
      <c r="F4248" s="281" t="str">
        <f t="shared" si="174"/>
        <v/>
      </c>
      <c r="G4248" s="282"/>
      <c r="H4248" s="280"/>
      <c r="I4248" s="280"/>
      <c r="J4248" s="280"/>
    </row>
    <row r="4249" spans="1:10" ht="14.4" x14ac:dyDescent="0.3">
      <c r="A4249" s="290" t="str">
        <f t="shared" si="173"/>
        <v>8/2011</v>
      </c>
      <c r="B4249" s="279" t="s">
        <v>4372</v>
      </c>
      <c r="C4249" s="294">
        <v>197</v>
      </c>
      <c r="D4249" s="279">
        <f t="shared" si="167"/>
        <v>15</v>
      </c>
      <c r="E4249" s="279">
        <f t="shared" si="168"/>
        <v>8</v>
      </c>
      <c r="F4249" s="281" t="str">
        <f t="shared" si="174"/>
        <v/>
      </c>
      <c r="G4249" s="282"/>
      <c r="H4249" s="280"/>
      <c r="I4249" s="280"/>
      <c r="J4249" s="280"/>
    </row>
    <row r="4250" spans="1:10" ht="14.4" x14ac:dyDescent="0.3">
      <c r="A4250" s="290" t="str">
        <f t="shared" si="173"/>
        <v>8/2011</v>
      </c>
      <c r="B4250" s="279" t="s">
        <v>4373</v>
      </c>
      <c r="C4250" s="294">
        <v>202</v>
      </c>
      <c r="D4250" s="279">
        <f t="shared" si="167"/>
        <v>16</v>
      </c>
      <c r="E4250" s="279">
        <f t="shared" si="168"/>
        <v>8</v>
      </c>
      <c r="F4250" s="281" t="str">
        <f t="shared" si="174"/>
        <v/>
      </c>
      <c r="G4250" s="282"/>
      <c r="H4250" s="280"/>
      <c r="I4250" s="280"/>
      <c r="J4250" s="280"/>
    </row>
    <row r="4251" spans="1:10" ht="14.4" x14ac:dyDescent="0.3">
      <c r="A4251" s="290" t="str">
        <f t="shared" si="173"/>
        <v>8/2011</v>
      </c>
      <c r="B4251" s="279" t="s">
        <v>4374</v>
      </c>
      <c r="C4251" s="294">
        <v>201</v>
      </c>
      <c r="D4251" s="279">
        <f t="shared" si="167"/>
        <v>17</v>
      </c>
      <c r="E4251" s="279">
        <f t="shared" si="168"/>
        <v>8</v>
      </c>
      <c r="F4251" s="281" t="str">
        <f t="shared" si="174"/>
        <v/>
      </c>
      <c r="G4251" s="282"/>
      <c r="H4251" s="280"/>
      <c r="I4251" s="280"/>
      <c r="J4251" s="280"/>
    </row>
    <row r="4252" spans="1:10" ht="14.4" x14ac:dyDescent="0.3">
      <c r="A4252" s="290" t="str">
        <f t="shared" si="173"/>
        <v>8/2011</v>
      </c>
      <c r="B4252" s="279" t="s">
        <v>4375</v>
      </c>
      <c r="C4252" s="294">
        <v>211</v>
      </c>
      <c r="D4252" s="279">
        <f t="shared" si="167"/>
        <v>18</v>
      </c>
      <c r="E4252" s="279">
        <f t="shared" si="168"/>
        <v>8</v>
      </c>
      <c r="F4252" s="281" t="str">
        <f t="shared" si="174"/>
        <v/>
      </c>
      <c r="G4252" s="282"/>
      <c r="H4252" s="280"/>
      <c r="I4252" s="280"/>
      <c r="J4252" s="280"/>
    </row>
    <row r="4253" spans="1:10" ht="14.4" x14ac:dyDescent="0.3">
      <c r="A4253" s="290" t="str">
        <f t="shared" si="173"/>
        <v>8/2011</v>
      </c>
      <c r="B4253" s="279" t="s">
        <v>4376</v>
      </c>
      <c r="C4253" s="294">
        <v>211</v>
      </c>
      <c r="D4253" s="279">
        <f t="shared" si="167"/>
        <v>19</v>
      </c>
      <c r="E4253" s="279">
        <f t="shared" si="168"/>
        <v>8</v>
      </c>
      <c r="F4253" s="281" t="str">
        <f t="shared" si="174"/>
        <v/>
      </c>
      <c r="G4253" s="282"/>
      <c r="H4253" s="280"/>
      <c r="I4253" s="280"/>
      <c r="J4253" s="280"/>
    </row>
    <row r="4254" spans="1:10" ht="14.4" x14ac:dyDescent="0.3">
      <c r="A4254" s="290" t="str">
        <f t="shared" si="173"/>
        <v>8/2011</v>
      </c>
      <c r="B4254" s="279" t="s">
        <v>4377</v>
      </c>
      <c r="C4254" s="294"/>
      <c r="D4254" s="279">
        <f t="shared" si="167"/>
        <v>20</v>
      </c>
      <c r="E4254" s="279">
        <f t="shared" si="168"/>
        <v>8</v>
      </c>
      <c r="F4254" s="281" t="str">
        <f t="shared" si="174"/>
        <v/>
      </c>
      <c r="G4254" s="282"/>
      <c r="H4254" s="280"/>
      <c r="I4254" s="280"/>
      <c r="J4254" s="280"/>
    </row>
    <row r="4255" spans="1:10" ht="14.4" x14ac:dyDescent="0.3">
      <c r="A4255" s="290" t="str">
        <f t="shared" si="173"/>
        <v>8/2011</v>
      </c>
      <c r="B4255" s="279" t="s">
        <v>4378</v>
      </c>
      <c r="C4255" s="294"/>
      <c r="D4255" s="279">
        <f t="shared" si="167"/>
        <v>21</v>
      </c>
      <c r="E4255" s="279">
        <f t="shared" si="168"/>
        <v>8</v>
      </c>
      <c r="F4255" s="281" t="str">
        <f t="shared" si="174"/>
        <v/>
      </c>
      <c r="G4255" s="282"/>
      <c r="H4255" s="280"/>
      <c r="I4255" s="280"/>
      <c r="J4255" s="280"/>
    </row>
    <row r="4256" spans="1:10" ht="14.4" x14ac:dyDescent="0.3">
      <c r="A4256" s="290" t="str">
        <f t="shared" si="173"/>
        <v>8/2011</v>
      </c>
      <c r="B4256" s="279" t="s">
        <v>4379</v>
      </c>
      <c r="C4256" s="294">
        <v>208</v>
      </c>
      <c r="D4256" s="279">
        <f t="shared" si="167"/>
        <v>22</v>
      </c>
      <c r="E4256" s="279">
        <f t="shared" si="168"/>
        <v>8</v>
      </c>
      <c r="F4256" s="281" t="str">
        <f t="shared" si="174"/>
        <v/>
      </c>
      <c r="G4256" s="282"/>
      <c r="H4256" s="280"/>
      <c r="I4256" s="280"/>
      <c r="J4256" s="280"/>
    </row>
    <row r="4257" spans="1:10" ht="14.4" x14ac:dyDescent="0.3">
      <c r="A4257" s="290" t="str">
        <f t="shared" si="173"/>
        <v>8/2011</v>
      </c>
      <c r="B4257" s="279" t="s">
        <v>4380</v>
      </c>
      <c r="C4257" s="294">
        <v>210</v>
      </c>
      <c r="D4257" s="279">
        <f t="shared" si="167"/>
        <v>23</v>
      </c>
      <c r="E4257" s="279">
        <f t="shared" si="168"/>
        <v>8</v>
      </c>
      <c r="F4257" s="281" t="str">
        <f t="shared" si="174"/>
        <v/>
      </c>
      <c r="G4257" s="282"/>
      <c r="H4257" s="280"/>
      <c r="I4257" s="280"/>
      <c r="J4257" s="280"/>
    </row>
    <row r="4258" spans="1:10" ht="14.4" x14ac:dyDescent="0.3">
      <c r="A4258" s="290" t="str">
        <f t="shared" si="173"/>
        <v>8/2011</v>
      </c>
      <c r="B4258" s="279" t="s">
        <v>4381</v>
      </c>
      <c r="C4258" s="294">
        <v>200</v>
      </c>
      <c r="D4258" s="279">
        <f t="shared" si="167"/>
        <v>24</v>
      </c>
      <c r="E4258" s="279">
        <f t="shared" si="168"/>
        <v>8</v>
      </c>
      <c r="F4258" s="281" t="str">
        <f t="shared" si="174"/>
        <v/>
      </c>
      <c r="G4258" s="282"/>
      <c r="H4258" s="280"/>
      <c r="I4258" s="280"/>
      <c r="J4258" s="280"/>
    </row>
    <row r="4259" spans="1:10" ht="14.4" x14ac:dyDescent="0.3">
      <c r="A4259" s="290" t="str">
        <f t="shared" si="173"/>
        <v>8/2011</v>
      </c>
      <c r="B4259" s="279" t="s">
        <v>4382</v>
      </c>
      <c r="C4259" s="294">
        <v>205</v>
      </c>
      <c r="D4259" s="279">
        <f t="shared" si="167"/>
        <v>25</v>
      </c>
      <c r="E4259" s="279">
        <f t="shared" si="168"/>
        <v>8</v>
      </c>
      <c r="F4259" s="281" t="str">
        <f t="shared" si="174"/>
        <v/>
      </c>
      <c r="G4259" s="282"/>
      <c r="H4259" s="280"/>
      <c r="I4259" s="280"/>
      <c r="J4259" s="280"/>
    </row>
    <row r="4260" spans="1:10" ht="14.4" x14ac:dyDescent="0.3">
      <c r="A4260" s="290" t="str">
        <f t="shared" si="173"/>
        <v>8/2011</v>
      </c>
      <c r="B4260" s="279" t="s">
        <v>4383</v>
      </c>
      <c r="C4260" s="294">
        <v>203</v>
      </c>
      <c r="D4260" s="279">
        <f t="shared" si="167"/>
        <v>26</v>
      </c>
      <c r="E4260" s="279">
        <f t="shared" si="168"/>
        <v>8</v>
      </c>
      <c r="F4260" s="281" t="str">
        <f t="shared" si="174"/>
        <v/>
      </c>
      <c r="G4260" s="282"/>
      <c r="H4260" s="280"/>
      <c r="I4260" s="280"/>
      <c r="J4260" s="280"/>
    </row>
    <row r="4261" spans="1:10" ht="14.4" x14ac:dyDescent="0.3">
      <c r="A4261" s="290" t="str">
        <f t="shared" si="173"/>
        <v>8/2011</v>
      </c>
      <c r="B4261" s="279" t="s">
        <v>4384</v>
      </c>
      <c r="C4261" s="294"/>
      <c r="D4261" s="279">
        <f t="shared" si="167"/>
        <v>27</v>
      </c>
      <c r="E4261" s="279">
        <f t="shared" si="168"/>
        <v>8</v>
      </c>
      <c r="F4261" s="281" t="str">
        <f t="shared" si="174"/>
        <v/>
      </c>
      <c r="G4261" s="282"/>
      <c r="H4261" s="280"/>
      <c r="I4261" s="280"/>
      <c r="J4261" s="280"/>
    </row>
    <row r="4262" spans="1:10" ht="14.4" x14ac:dyDescent="0.3">
      <c r="A4262" s="290" t="str">
        <f t="shared" si="173"/>
        <v>8/2011</v>
      </c>
      <c r="B4262" s="279" t="s">
        <v>4385</v>
      </c>
      <c r="C4262" s="294"/>
      <c r="D4262" s="279">
        <f t="shared" si="167"/>
        <v>28</v>
      </c>
      <c r="E4262" s="279">
        <f t="shared" si="168"/>
        <v>8</v>
      </c>
      <c r="F4262" s="281" t="str">
        <f t="shared" si="174"/>
        <v/>
      </c>
      <c r="G4262" s="282"/>
      <c r="H4262" s="280"/>
      <c r="I4262" s="280"/>
      <c r="J4262" s="280"/>
    </row>
    <row r="4263" spans="1:10" ht="14.4" x14ac:dyDescent="0.3">
      <c r="A4263" s="290" t="str">
        <f t="shared" si="173"/>
        <v>8/2011</v>
      </c>
      <c r="B4263" s="279" t="s">
        <v>4386</v>
      </c>
      <c r="C4263" s="294">
        <v>198</v>
      </c>
      <c r="D4263" s="279">
        <f t="shared" si="167"/>
        <v>29</v>
      </c>
      <c r="E4263" s="279">
        <f t="shared" si="168"/>
        <v>8</v>
      </c>
      <c r="F4263" s="281" t="str">
        <f t="shared" si="174"/>
        <v/>
      </c>
      <c r="G4263" s="282"/>
      <c r="H4263" s="280"/>
      <c r="I4263" s="280"/>
      <c r="J4263" s="280"/>
    </row>
    <row r="4264" spans="1:10" ht="14.4" x14ac:dyDescent="0.3">
      <c r="A4264" s="290" t="str">
        <f t="shared" si="173"/>
        <v>8/2011</v>
      </c>
      <c r="B4264" s="279" t="s">
        <v>4387</v>
      </c>
      <c r="C4264" s="294">
        <v>204</v>
      </c>
      <c r="D4264" s="279">
        <f t="shared" si="167"/>
        <v>30</v>
      </c>
      <c r="E4264" s="279">
        <f t="shared" si="168"/>
        <v>8</v>
      </c>
      <c r="F4264" s="281" t="str">
        <f t="shared" si="174"/>
        <v/>
      </c>
      <c r="G4264" s="282"/>
      <c r="H4264" s="280"/>
      <c r="I4264" s="280"/>
      <c r="J4264" s="280"/>
    </row>
    <row r="4265" spans="1:10" ht="14.4" x14ac:dyDescent="0.3">
      <c r="A4265" s="290" t="str">
        <f t="shared" si="173"/>
        <v>8/2011</v>
      </c>
      <c r="B4265" s="279" t="s">
        <v>4388</v>
      </c>
      <c r="C4265" s="294">
        <v>194</v>
      </c>
      <c r="D4265" s="279">
        <f t="shared" si="167"/>
        <v>31</v>
      </c>
      <c r="E4265" s="279">
        <f t="shared" si="168"/>
        <v>8</v>
      </c>
      <c r="F4265" s="281">
        <f t="shared" si="174"/>
        <v>1.9400000000000001E-2</v>
      </c>
      <c r="G4265" s="282"/>
      <c r="H4265" s="280"/>
      <c r="I4265" s="280"/>
      <c r="J4265" s="280"/>
    </row>
    <row r="4266" spans="1:10" ht="14.4" x14ac:dyDescent="0.3">
      <c r="A4266" s="290" t="str">
        <f t="shared" si="173"/>
        <v>9/2011</v>
      </c>
      <c r="B4266" s="279" t="s">
        <v>4389</v>
      </c>
      <c r="C4266" s="294">
        <v>201</v>
      </c>
      <c r="D4266" s="279">
        <f t="shared" si="167"/>
        <v>1</v>
      </c>
      <c r="E4266" s="279">
        <f t="shared" si="168"/>
        <v>9</v>
      </c>
      <c r="F4266" s="281" t="str">
        <f t="shared" si="174"/>
        <v/>
      </c>
      <c r="G4266" s="282"/>
      <c r="H4266" s="280"/>
      <c r="I4266" s="280"/>
      <c r="J4266" s="280"/>
    </row>
    <row r="4267" spans="1:10" ht="14.4" x14ac:dyDescent="0.3">
      <c r="A4267" s="290" t="str">
        <f t="shared" si="173"/>
        <v>9/2011</v>
      </c>
      <c r="B4267" s="279" t="s">
        <v>4390</v>
      </c>
      <c r="C4267" s="294">
        <v>208</v>
      </c>
      <c r="D4267" s="279">
        <f t="shared" si="167"/>
        <v>2</v>
      </c>
      <c r="E4267" s="279">
        <f t="shared" si="168"/>
        <v>9</v>
      </c>
      <c r="F4267" s="281" t="str">
        <f t="shared" si="174"/>
        <v/>
      </c>
      <c r="G4267" s="282"/>
      <c r="H4267" s="280"/>
      <c r="I4267" s="280"/>
      <c r="J4267" s="280"/>
    </row>
    <row r="4268" spans="1:10" ht="14.4" x14ac:dyDescent="0.3">
      <c r="A4268" s="290" t="str">
        <f t="shared" si="173"/>
        <v>9/2011</v>
      </c>
      <c r="B4268" s="279" t="s">
        <v>4391</v>
      </c>
      <c r="C4268" s="294"/>
      <c r="D4268" s="279">
        <f t="shared" si="167"/>
        <v>3</v>
      </c>
      <c r="E4268" s="279">
        <f t="shared" si="168"/>
        <v>9</v>
      </c>
      <c r="F4268" s="281" t="str">
        <f t="shared" si="174"/>
        <v/>
      </c>
      <c r="G4268" s="282"/>
      <c r="H4268" s="280"/>
      <c r="I4268" s="280"/>
      <c r="J4268" s="280"/>
    </row>
    <row r="4269" spans="1:10" ht="14.4" x14ac:dyDescent="0.3">
      <c r="A4269" s="290" t="str">
        <f t="shared" si="173"/>
        <v>9/2011</v>
      </c>
      <c r="B4269" s="279" t="s">
        <v>4392</v>
      </c>
      <c r="C4269" s="294"/>
      <c r="D4269" s="279">
        <f t="shared" si="167"/>
        <v>4</v>
      </c>
      <c r="E4269" s="279">
        <f t="shared" si="168"/>
        <v>9</v>
      </c>
      <c r="F4269" s="281" t="str">
        <f t="shared" si="174"/>
        <v/>
      </c>
      <c r="G4269" s="282"/>
      <c r="H4269" s="280"/>
      <c r="I4269" s="280"/>
      <c r="J4269" s="280"/>
    </row>
    <row r="4270" spans="1:10" ht="14.4" x14ac:dyDescent="0.3">
      <c r="A4270" s="290" t="str">
        <f t="shared" si="173"/>
        <v>9/2011</v>
      </c>
      <c r="B4270" s="279" t="s">
        <v>4393</v>
      </c>
      <c r="C4270" s="294">
        <v>216</v>
      </c>
      <c r="D4270" s="279">
        <f t="shared" si="167"/>
        <v>5</v>
      </c>
      <c r="E4270" s="279">
        <f t="shared" si="168"/>
        <v>9</v>
      </c>
      <c r="F4270" s="281" t="str">
        <f t="shared" si="174"/>
        <v/>
      </c>
      <c r="G4270" s="282"/>
      <c r="H4270" s="280"/>
      <c r="I4270" s="280"/>
      <c r="J4270" s="280"/>
    </row>
    <row r="4271" spans="1:10" ht="14.4" x14ac:dyDescent="0.3">
      <c r="A4271" s="290" t="str">
        <f t="shared" si="173"/>
        <v>9/2011</v>
      </c>
      <c r="B4271" s="279" t="s">
        <v>4394</v>
      </c>
      <c r="C4271" s="294">
        <v>208</v>
      </c>
      <c r="D4271" s="279">
        <f t="shared" si="167"/>
        <v>6</v>
      </c>
      <c r="E4271" s="279">
        <f t="shared" si="168"/>
        <v>9</v>
      </c>
      <c r="F4271" s="281" t="str">
        <f t="shared" si="174"/>
        <v/>
      </c>
      <c r="G4271" s="282"/>
      <c r="H4271" s="280"/>
      <c r="I4271" s="280"/>
      <c r="J4271" s="280"/>
    </row>
    <row r="4272" spans="1:10" ht="14.4" x14ac:dyDescent="0.3">
      <c r="A4272" s="290" t="str">
        <f t="shared" si="173"/>
        <v>9/2011</v>
      </c>
      <c r="B4272" s="279" t="s">
        <v>4395</v>
      </c>
      <c r="C4272" s="294"/>
      <c r="D4272" s="279">
        <f t="shared" si="167"/>
        <v>7</v>
      </c>
      <c r="E4272" s="279">
        <f t="shared" si="168"/>
        <v>9</v>
      </c>
      <c r="F4272" s="281" t="str">
        <f t="shared" si="174"/>
        <v/>
      </c>
      <c r="G4272" s="282"/>
      <c r="H4272" s="280"/>
      <c r="I4272" s="280"/>
      <c r="J4272" s="280"/>
    </row>
    <row r="4273" spans="1:10" ht="14.4" x14ac:dyDescent="0.3">
      <c r="A4273" s="290" t="str">
        <f t="shared" si="173"/>
        <v>9/2011</v>
      </c>
      <c r="B4273" s="279" t="s">
        <v>4396</v>
      </c>
      <c r="C4273" s="294">
        <v>214</v>
      </c>
      <c r="D4273" s="279">
        <f t="shared" si="167"/>
        <v>8</v>
      </c>
      <c r="E4273" s="279">
        <f t="shared" si="168"/>
        <v>9</v>
      </c>
      <c r="F4273" s="281" t="str">
        <f t="shared" si="174"/>
        <v/>
      </c>
      <c r="G4273" s="282"/>
      <c r="H4273" s="280"/>
      <c r="I4273" s="280"/>
      <c r="J4273" s="280"/>
    </row>
    <row r="4274" spans="1:10" ht="14.4" x14ac:dyDescent="0.3">
      <c r="A4274" s="290" t="str">
        <f t="shared" si="173"/>
        <v>9/2011</v>
      </c>
      <c r="B4274" s="279" t="s">
        <v>4397</v>
      </c>
      <c r="C4274" s="294">
        <v>226</v>
      </c>
      <c r="D4274" s="279">
        <f t="shared" si="167"/>
        <v>9</v>
      </c>
      <c r="E4274" s="279">
        <f t="shared" si="168"/>
        <v>9</v>
      </c>
      <c r="F4274" s="281" t="str">
        <f t="shared" si="174"/>
        <v/>
      </c>
      <c r="G4274" s="282"/>
      <c r="H4274" s="280"/>
      <c r="I4274" s="280"/>
      <c r="J4274" s="280"/>
    </row>
    <row r="4275" spans="1:10" ht="14.4" x14ac:dyDescent="0.3">
      <c r="A4275" s="290" t="str">
        <f t="shared" si="173"/>
        <v>9/2011</v>
      </c>
      <c r="B4275" s="279" t="s">
        <v>4398</v>
      </c>
      <c r="C4275" s="294"/>
      <c r="D4275" s="279">
        <f t="shared" si="167"/>
        <v>10</v>
      </c>
      <c r="E4275" s="279">
        <f t="shared" si="168"/>
        <v>9</v>
      </c>
      <c r="F4275" s="281" t="str">
        <f t="shared" si="174"/>
        <v/>
      </c>
      <c r="G4275" s="282"/>
      <c r="H4275" s="280"/>
      <c r="I4275" s="280"/>
      <c r="J4275" s="280"/>
    </row>
    <row r="4276" spans="1:10" ht="14.4" x14ac:dyDescent="0.3">
      <c r="A4276" s="290" t="str">
        <f t="shared" si="173"/>
        <v>9/2011</v>
      </c>
      <c r="B4276" s="279" t="s">
        <v>4399</v>
      </c>
      <c r="C4276" s="294"/>
      <c r="D4276" s="279">
        <f t="shared" si="167"/>
        <v>11</v>
      </c>
      <c r="E4276" s="279">
        <f t="shared" si="168"/>
        <v>9</v>
      </c>
      <c r="F4276" s="281" t="str">
        <f t="shared" si="174"/>
        <v/>
      </c>
      <c r="G4276" s="282"/>
      <c r="H4276" s="280"/>
      <c r="I4276" s="280"/>
      <c r="J4276" s="280"/>
    </row>
    <row r="4277" spans="1:10" ht="14.4" x14ac:dyDescent="0.3">
      <c r="A4277" s="290" t="str">
        <f t="shared" si="173"/>
        <v>9/2011</v>
      </c>
      <c r="B4277" s="279" t="s">
        <v>4400</v>
      </c>
      <c r="C4277" s="294">
        <v>230</v>
      </c>
      <c r="D4277" s="279">
        <f t="shared" si="167"/>
        <v>12</v>
      </c>
      <c r="E4277" s="279">
        <f t="shared" si="168"/>
        <v>9</v>
      </c>
      <c r="F4277" s="281" t="str">
        <f t="shared" si="174"/>
        <v/>
      </c>
      <c r="G4277" s="282"/>
      <c r="H4277" s="280"/>
      <c r="I4277" s="280"/>
      <c r="J4277" s="280"/>
    </row>
    <row r="4278" spans="1:10" ht="14.4" x14ac:dyDescent="0.3">
      <c r="A4278" s="290" t="str">
        <f t="shared" si="173"/>
        <v>9/2011</v>
      </c>
      <c r="B4278" s="279" t="s">
        <v>4401</v>
      </c>
      <c r="C4278" s="294">
        <v>226</v>
      </c>
      <c r="D4278" s="279">
        <f t="shared" si="167"/>
        <v>13</v>
      </c>
      <c r="E4278" s="279">
        <f t="shared" si="168"/>
        <v>9</v>
      </c>
      <c r="F4278" s="281" t="str">
        <f t="shared" si="174"/>
        <v/>
      </c>
      <c r="G4278" s="282"/>
      <c r="H4278" s="280"/>
      <c r="I4278" s="280"/>
      <c r="J4278" s="280"/>
    </row>
    <row r="4279" spans="1:10" ht="14.4" x14ac:dyDescent="0.3">
      <c r="A4279" s="290" t="str">
        <f t="shared" si="173"/>
        <v>9/2011</v>
      </c>
      <c r="B4279" s="279" t="s">
        <v>4402</v>
      </c>
      <c r="C4279" s="294">
        <v>232</v>
      </c>
      <c r="D4279" s="279">
        <f t="shared" si="167"/>
        <v>14</v>
      </c>
      <c r="E4279" s="279">
        <f t="shared" si="168"/>
        <v>9</v>
      </c>
      <c r="F4279" s="281" t="str">
        <f t="shared" si="174"/>
        <v/>
      </c>
      <c r="G4279" s="282"/>
      <c r="H4279" s="280"/>
      <c r="I4279" s="280"/>
      <c r="J4279" s="280"/>
    </row>
    <row r="4280" spans="1:10" ht="14.4" x14ac:dyDescent="0.3">
      <c r="A4280" s="290" t="str">
        <f t="shared" si="173"/>
        <v>9/2011</v>
      </c>
      <c r="B4280" s="279" t="s">
        <v>4403</v>
      </c>
      <c r="C4280" s="294">
        <v>228</v>
      </c>
      <c r="D4280" s="279">
        <f t="shared" si="167"/>
        <v>15</v>
      </c>
      <c r="E4280" s="279">
        <f t="shared" si="168"/>
        <v>9</v>
      </c>
      <c r="F4280" s="281" t="str">
        <f t="shared" si="174"/>
        <v/>
      </c>
      <c r="G4280" s="282"/>
      <c r="H4280" s="280"/>
      <c r="I4280" s="280"/>
      <c r="J4280" s="280"/>
    </row>
    <row r="4281" spans="1:10" ht="14.4" x14ac:dyDescent="0.3">
      <c r="A4281" s="290" t="str">
        <f t="shared" si="173"/>
        <v>9/2011</v>
      </c>
      <c r="B4281" s="279" t="s">
        <v>4404</v>
      </c>
      <c r="C4281" s="294">
        <v>230</v>
      </c>
      <c r="D4281" s="279">
        <f t="shared" si="167"/>
        <v>16</v>
      </c>
      <c r="E4281" s="279">
        <f t="shared" si="168"/>
        <v>9</v>
      </c>
      <c r="F4281" s="281" t="str">
        <f t="shared" si="174"/>
        <v/>
      </c>
      <c r="G4281" s="282"/>
      <c r="H4281" s="280"/>
      <c r="I4281" s="280"/>
      <c r="J4281" s="280"/>
    </row>
    <row r="4282" spans="1:10" ht="14.4" x14ac:dyDescent="0.3">
      <c r="A4282" s="290" t="str">
        <f t="shared" si="173"/>
        <v>9/2011</v>
      </c>
      <c r="B4282" s="279" t="s">
        <v>4405</v>
      </c>
      <c r="C4282" s="294"/>
      <c r="D4282" s="279">
        <f t="shared" si="167"/>
        <v>17</v>
      </c>
      <c r="E4282" s="279">
        <f t="shared" si="168"/>
        <v>9</v>
      </c>
      <c r="F4282" s="281" t="str">
        <f t="shared" si="174"/>
        <v/>
      </c>
      <c r="G4282" s="282"/>
      <c r="H4282" s="280"/>
      <c r="I4282" s="280"/>
      <c r="J4282" s="280"/>
    </row>
    <row r="4283" spans="1:10" ht="14.4" x14ac:dyDescent="0.3">
      <c r="A4283" s="290" t="str">
        <f t="shared" si="173"/>
        <v>9/2011</v>
      </c>
      <c r="B4283" s="279" t="s">
        <v>4406</v>
      </c>
      <c r="C4283" s="294"/>
      <c r="D4283" s="279">
        <f t="shared" si="167"/>
        <v>18</v>
      </c>
      <c r="E4283" s="279">
        <f t="shared" si="168"/>
        <v>9</v>
      </c>
      <c r="F4283" s="281" t="str">
        <f t="shared" si="174"/>
        <v/>
      </c>
      <c r="G4283" s="282"/>
      <c r="H4283" s="280"/>
      <c r="I4283" s="280"/>
      <c r="J4283" s="280"/>
    </row>
    <row r="4284" spans="1:10" ht="14.4" x14ac:dyDescent="0.3">
      <c r="A4284" s="290" t="str">
        <f t="shared" si="173"/>
        <v>9/2011</v>
      </c>
      <c r="B4284" s="279" t="s">
        <v>4407</v>
      </c>
      <c r="C4284" s="294">
        <v>245</v>
      </c>
      <c r="D4284" s="279">
        <f t="shared" si="167"/>
        <v>19</v>
      </c>
      <c r="E4284" s="279">
        <f t="shared" si="168"/>
        <v>9</v>
      </c>
      <c r="F4284" s="281" t="str">
        <f t="shared" si="174"/>
        <v/>
      </c>
      <c r="G4284" s="282"/>
      <c r="H4284" s="280"/>
      <c r="I4284" s="280"/>
      <c r="J4284" s="280"/>
    </row>
    <row r="4285" spans="1:10" ht="14.4" x14ac:dyDescent="0.3">
      <c r="A4285" s="290" t="str">
        <f t="shared" si="173"/>
        <v>9/2011</v>
      </c>
      <c r="B4285" s="279" t="s">
        <v>4408</v>
      </c>
      <c r="C4285" s="294">
        <v>239</v>
      </c>
      <c r="D4285" s="279">
        <f t="shared" si="167"/>
        <v>20</v>
      </c>
      <c r="E4285" s="279">
        <f t="shared" si="168"/>
        <v>9</v>
      </c>
      <c r="F4285" s="281" t="str">
        <f t="shared" si="174"/>
        <v/>
      </c>
      <c r="G4285" s="282"/>
      <c r="H4285" s="280"/>
      <c r="I4285" s="280"/>
      <c r="J4285" s="280"/>
    </row>
    <row r="4286" spans="1:10" ht="14.4" x14ac:dyDescent="0.3">
      <c r="A4286" s="290" t="str">
        <f t="shared" si="173"/>
        <v>9/2011</v>
      </c>
      <c r="B4286" s="279" t="s">
        <v>4409</v>
      </c>
      <c r="C4286" s="294">
        <v>254</v>
      </c>
      <c r="D4286" s="279">
        <f t="shared" si="167"/>
        <v>21</v>
      </c>
      <c r="E4286" s="279">
        <f t="shared" si="168"/>
        <v>9</v>
      </c>
      <c r="F4286" s="281" t="str">
        <f t="shared" si="174"/>
        <v/>
      </c>
      <c r="G4286" s="282"/>
      <c r="H4286" s="280"/>
      <c r="I4286" s="280"/>
      <c r="J4286" s="280"/>
    </row>
    <row r="4287" spans="1:10" ht="14.4" x14ac:dyDescent="0.3">
      <c r="A4287" s="290" t="str">
        <f t="shared" si="173"/>
        <v>9/2011</v>
      </c>
      <c r="B4287" s="279" t="s">
        <v>4410</v>
      </c>
      <c r="C4287" s="294">
        <v>280</v>
      </c>
      <c r="D4287" s="279">
        <f t="shared" si="167"/>
        <v>22</v>
      </c>
      <c r="E4287" s="279">
        <f t="shared" si="168"/>
        <v>9</v>
      </c>
      <c r="F4287" s="281" t="str">
        <f t="shared" si="174"/>
        <v/>
      </c>
      <c r="G4287" s="282"/>
      <c r="H4287" s="280"/>
      <c r="I4287" s="280"/>
      <c r="J4287" s="280"/>
    </row>
    <row r="4288" spans="1:10" ht="14.4" x14ac:dyDescent="0.3">
      <c r="A4288" s="290" t="str">
        <f t="shared" si="173"/>
        <v>9/2011</v>
      </c>
      <c r="B4288" s="279" t="s">
        <v>4411</v>
      </c>
      <c r="C4288" s="294">
        <v>274</v>
      </c>
      <c r="D4288" s="279">
        <f t="shared" si="167"/>
        <v>23</v>
      </c>
      <c r="E4288" s="279">
        <f t="shared" si="168"/>
        <v>9</v>
      </c>
      <c r="F4288" s="281" t="str">
        <f t="shared" si="174"/>
        <v/>
      </c>
      <c r="G4288" s="282"/>
      <c r="H4288" s="280"/>
      <c r="I4288" s="280"/>
      <c r="J4288" s="280"/>
    </row>
    <row r="4289" spans="1:10" ht="14.4" x14ac:dyDescent="0.3">
      <c r="A4289" s="290" t="str">
        <f t="shared" si="173"/>
        <v>9/2011</v>
      </c>
      <c r="B4289" s="279" t="s">
        <v>4412</v>
      </c>
      <c r="C4289" s="294"/>
      <c r="D4289" s="279">
        <f t="shared" si="167"/>
        <v>24</v>
      </c>
      <c r="E4289" s="279">
        <f t="shared" si="168"/>
        <v>9</v>
      </c>
      <c r="F4289" s="281" t="str">
        <f t="shared" si="174"/>
        <v/>
      </c>
      <c r="G4289" s="282"/>
      <c r="H4289" s="280"/>
      <c r="I4289" s="280"/>
      <c r="J4289" s="280"/>
    </row>
    <row r="4290" spans="1:10" ht="14.4" x14ac:dyDescent="0.3">
      <c r="A4290" s="290" t="str">
        <f t="shared" si="173"/>
        <v>9/2011</v>
      </c>
      <c r="B4290" s="279" t="s">
        <v>4413</v>
      </c>
      <c r="C4290" s="294"/>
      <c r="D4290" s="279">
        <f t="shared" si="167"/>
        <v>25</v>
      </c>
      <c r="E4290" s="279">
        <f t="shared" si="168"/>
        <v>9</v>
      </c>
      <c r="F4290" s="281" t="str">
        <f t="shared" si="174"/>
        <v/>
      </c>
      <c r="G4290" s="282"/>
      <c r="H4290" s="280"/>
      <c r="I4290" s="280"/>
      <c r="J4290" s="280"/>
    </row>
    <row r="4291" spans="1:10" ht="14.4" x14ac:dyDescent="0.3">
      <c r="A4291" s="290" t="str">
        <f t="shared" si="173"/>
        <v>9/2011</v>
      </c>
      <c r="B4291" s="279" t="s">
        <v>4414</v>
      </c>
      <c r="C4291" s="294">
        <v>276</v>
      </c>
      <c r="D4291" s="279">
        <f t="shared" si="167"/>
        <v>26</v>
      </c>
      <c r="E4291" s="279">
        <f t="shared" si="168"/>
        <v>9</v>
      </c>
      <c r="F4291" s="281" t="str">
        <f t="shared" si="174"/>
        <v/>
      </c>
      <c r="G4291" s="282"/>
      <c r="H4291" s="280"/>
      <c r="I4291" s="280"/>
      <c r="J4291" s="280"/>
    </row>
    <row r="4292" spans="1:10" ht="14.4" x14ac:dyDescent="0.3">
      <c r="A4292" s="290" t="str">
        <f t="shared" si="173"/>
        <v>9/2011</v>
      </c>
      <c r="B4292" s="279" t="s">
        <v>4415</v>
      </c>
      <c r="C4292" s="294">
        <v>262</v>
      </c>
      <c r="D4292" s="279">
        <f t="shared" si="167"/>
        <v>27</v>
      </c>
      <c r="E4292" s="279">
        <f t="shared" si="168"/>
        <v>9</v>
      </c>
      <c r="F4292" s="281" t="str">
        <f t="shared" si="174"/>
        <v/>
      </c>
      <c r="G4292" s="282"/>
      <c r="H4292" s="280"/>
      <c r="I4292" s="280"/>
      <c r="J4292" s="280"/>
    </row>
    <row r="4293" spans="1:10" ht="14.4" x14ac:dyDescent="0.3">
      <c r="A4293" s="290" t="str">
        <f t="shared" si="173"/>
        <v>9/2011</v>
      </c>
      <c r="B4293" s="279" t="s">
        <v>4416</v>
      </c>
      <c r="C4293" s="294">
        <v>266</v>
      </c>
      <c r="D4293" s="279">
        <f t="shared" si="167"/>
        <v>28</v>
      </c>
      <c r="E4293" s="279">
        <f t="shared" si="168"/>
        <v>9</v>
      </c>
      <c r="F4293" s="281" t="str">
        <f t="shared" si="174"/>
        <v/>
      </c>
      <c r="G4293" s="282"/>
      <c r="H4293" s="280"/>
      <c r="I4293" s="280"/>
      <c r="J4293" s="280"/>
    </row>
    <row r="4294" spans="1:10" ht="14.4" x14ac:dyDescent="0.3">
      <c r="A4294" s="290" t="str">
        <f t="shared" ref="A4294:A4357" si="175">CONCATENATE(MONTH(B4294),"/",YEAR(B4294))</f>
        <v>9/2011</v>
      </c>
      <c r="B4294" s="279" t="s">
        <v>4417</v>
      </c>
      <c r="C4294" s="294">
        <v>265</v>
      </c>
      <c r="D4294" s="279">
        <f t="shared" si="167"/>
        <v>29</v>
      </c>
      <c r="E4294" s="279">
        <f t="shared" si="168"/>
        <v>9</v>
      </c>
      <c r="F4294" s="281" t="str">
        <f t="shared" si="174"/>
        <v/>
      </c>
      <c r="G4294" s="282"/>
      <c r="H4294" s="280"/>
      <c r="I4294" s="280"/>
      <c r="J4294" s="280"/>
    </row>
    <row r="4295" spans="1:10" ht="14.4" x14ac:dyDescent="0.3">
      <c r="A4295" s="290" t="str">
        <f t="shared" si="175"/>
        <v>9/2011</v>
      </c>
      <c r="B4295" s="279" t="s">
        <v>4418</v>
      </c>
      <c r="C4295" s="294">
        <v>274</v>
      </c>
      <c r="D4295" s="279">
        <f t="shared" si="167"/>
        <v>30</v>
      </c>
      <c r="E4295" s="279">
        <f t="shared" si="168"/>
        <v>9</v>
      </c>
      <c r="F4295" s="281">
        <f t="shared" si="174"/>
        <v>2.7400000000000001E-2</v>
      </c>
      <c r="G4295" s="282"/>
      <c r="H4295" s="280"/>
      <c r="I4295" s="280"/>
      <c r="J4295" s="280"/>
    </row>
    <row r="4296" spans="1:10" ht="14.4" x14ac:dyDescent="0.3">
      <c r="A4296" s="290" t="str">
        <f t="shared" si="175"/>
        <v>10/2011</v>
      </c>
      <c r="B4296" s="279" t="s">
        <v>4419</v>
      </c>
      <c r="C4296" s="294"/>
      <c r="D4296" s="279">
        <f t="shared" si="167"/>
        <v>1</v>
      </c>
      <c r="E4296" s="279">
        <f t="shared" si="168"/>
        <v>10</v>
      </c>
      <c r="F4296" s="281" t="str">
        <f t="shared" si="174"/>
        <v/>
      </c>
      <c r="G4296" s="282"/>
      <c r="H4296" s="280"/>
      <c r="I4296" s="280"/>
      <c r="J4296" s="280"/>
    </row>
    <row r="4297" spans="1:10" ht="14.4" x14ac:dyDescent="0.3">
      <c r="A4297" s="290" t="str">
        <f t="shared" si="175"/>
        <v>10/2011</v>
      </c>
      <c r="B4297" s="279" t="s">
        <v>4420</v>
      </c>
      <c r="C4297" s="294"/>
      <c r="D4297" s="279">
        <f t="shared" si="167"/>
        <v>2</v>
      </c>
      <c r="E4297" s="279">
        <f t="shared" si="168"/>
        <v>10</v>
      </c>
      <c r="F4297" s="281" t="str">
        <f t="shared" si="174"/>
        <v/>
      </c>
      <c r="G4297" s="282"/>
      <c r="H4297" s="280"/>
      <c r="I4297" s="280"/>
      <c r="J4297" s="280"/>
    </row>
    <row r="4298" spans="1:10" ht="14.4" x14ac:dyDescent="0.3">
      <c r="A4298" s="290" t="str">
        <f t="shared" si="175"/>
        <v>10/2011</v>
      </c>
      <c r="B4298" s="279" t="s">
        <v>4421</v>
      </c>
      <c r="C4298" s="294">
        <v>286</v>
      </c>
      <c r="D4298" s="279">
        <f t="shared" si="167"/>
        <v>3</v>
      </c>
      <c r="E4298" s="279">
        <f t="shared" si="168"/>
        <v>10</v>
      </c>
      <c r="F4298" s="281" t="str">
        <f t="shared" si="174"/>
        <v/>
      </c>
      <c r="G4298" s="282"/>
      <c r="H4298" s="280"/>
      <c r="I4298" s="280"/>
      <c r="J4298" s="280"/>
    </row>
    <row r="4299" spans="1:10" ht="14.4" x14ac:dyDescent="0.3">
      <c r="A4299" s="290" t="str">
        <f t="shared" si="175"/>
        <v>10/2011</v>
      </c>
      <c r="B4299" s="279" t="s">
        <v>4422</v>
      </c>
      <c r="C4299" s="294">
        <v>286</v>
      </c>
      <c r="D4299" s="279">
        <f t="shared" si="167"/>
        <v>4</v>
      </c>
      <c r="E4299" s="279">
        <f t="shared" si="168"/>
        <v>10</v>
      </c>
      <c r="F4299" s="281" t="str">
        <f t="shared" si="174"/>
        <v/>
      </c>
      <c r="G4299" s="282"/>
      <c r="H4299" s="280"/>
      <c r="I4299" s="280"/>
      <c r="J4299" s="280"/>
    </row>
    <row r="4300" spans="1:10" ht="14.4" x14ac:dyDescent="0.3">
      <c r="A4300" s="290" t="str">
        <f t="shared" si="175"/>
        <v>10/2011</v>
      </c>
      <c r="B4300" s="279" t="s">
        <v>4423</v>
      </c>
      <c r="C4300" s="294">
        <v>275</v>
      </c>
      <c r="D4300" s="279">
        <f t="shared" si="167"/>
        <v>5</v>
      </c>
      <c r="E4300" s="279">
        <f t="shared" si="168"/>
        <v>10</v>
      </c>
      <c r="F4300" s="281" t="str">
        <f t="shared" si="174"/>
        <v/>
      </c>
      <c r="G4300" s="282"/>
      <c r="H4300" s="280"/>
      <c r="I4300" s="280"/>
      <c r="J4300" s="280"/>
    </row>
    <row r="4301" spans="1:10" ht="14.4" x14ac:dyDescent="0.3">
      <c r="A4301" s="290" t="str">
        <f t="shared" si="175"/>
        <v>10/2011</v>
      </c>
      <c r="B4301" s="279" t="s">
        <v>4424</v>
      </c>
      <c r="C4301" s="294">
        <v>258</v>
      </c>
      <c r="D4301" s="279">
        <f t="shared" si="167"/>
        <v>6</v>
      </c>
      <c r="E4301" s="279">
        <f t="shared" si="168"/>
        <v>10</v>
      </c>
      <c r="F4301" s="281" t="str">
        <f t="shared" ref="F4301:F4364" si="176">IF(D4301=(D4302-1),"",IF(AND(C4301="",C4300="",C4299=""),C4298/10000,(IF(AND(C4301="",C4300=""),C4299/10000,IF(C4301="",C4300/10000,C4301/10000)))))</f>
        <v/>
      </c>
      <c r="G4301" s="282"/>
      <c r="H4301" s="280"/>
      <c r="I4301" s="280"/>
      <c r="J4301" s="280"/>
    </row>
    <row r="4302" spans="1:10" ht="14.4" x14ac:dyDescent="0.3">
      <c r="A4302" s="290" t="str">
        <f t="shared" si="175"/>
        <v>10/2011</v>
      </c>
      <c r="B4302" s="279" t="s">
        <v>4425</v>
      </c>
      <c r="C4302" s="294">
        <v>254</v>
      </c>
      <c r="D4302" s="279">
        <f t="shared" si="167"/>
        <v>7</v>
      </c>
      <c r="E4302" s="279">
        <f t="shared" si="168"/>
        <v>10</v>
      </c>
      <c r="F4302" s="281" t="str">
        <f t="shared" si="176"/>
        <v/>
      </c>
      <c r="G4302" s="282"/>
      <c r="H4302" s="280"/>
      <c r="I4302" s="280"/>
      <c r="J4302" s="280"/>
    </row>
    <row r="4303" spans="1:10" ht="14.4" x14ac:dyDescent="0.3">
      <c r="A4303" s="290" t="str">
        <f t="shared" si="175"/>
        <v>10/2011</v>
      </c>
      <c r="B4303" s="279" t="s">
        <v>4426</v>
      </c>
      <c r="C4303" s="294"/>
      <c r="D4303" s="279">
        <f t="shared" si="167"/>
        <v>8</v>
      </c>
      <c r="E4303" s="279">
        <f t="shared" si="168"/>
        <v>10</v>
      </c>
      <c r="F4303" s="281" t="str">
        <f t="shared" si="176"/>
        <v/>
      </c>
      <c r="G4303" s="282"/>
      <c r="H4303" s="280"/>
      <c r="I4303" s="280"/>
      <c r="J4303" s="280"/>
    </row>
    <row r="4304" spans="1:10" ht="14.4" x14ac:dyDescent="0.3">
      <c r="A4304" s="290" t="str">
        <f t="shared" si="175"/>
        <v>10/2011</v>
      </c>
      <c r="B4304" s="279" t="s">
        <v>4427</v>
      </c>
      <c r="C4304" s="294"/>
      <c r="D4304" s="279">
        <f t="shared" si="167"/>
        <v>9</v>
      </c>
      <c r="E4304" s="279">
        <f t="shared" si="168"/>
        <v>10</v>
      </c>
      <c r="F4304" s="281" t="str">
        <f t="shared" si="176"/>
        <v/>
      </c>
      <c r="G4304" s="282"/>
      <c r="H4304" s="280"/>
      <c r="I4304" s="280"/>
      <c r="J4304" s="280"/>
    </row>
    <row r="4305" spans="1:10" ht="14.4" x14ac:dyDescent="0.3">
      <c r="A4305" s="290" t="str">
        <f t="shared" si="175"/>
        <v>10/2011</v>
      </c>
      <c r="B4305" s="279" t="s">
        <v>4428</v>
      </c>
      <c r="C4305" s="294">
        <v>255</v>
      </c>
      <c r="D4305" s="279">
        <f t="shared" si="167"/>
        <v>10</v>
      </c>
      <c r="E4305" s="279">
        <f t="shared" si="168"/>
        <v>10</v>
      </c>
      <c r="F4305" s="281" t="str">
        <f t="shared" si="176"/>
        <v/>
      </c>
      <c r="G4305" s="282"/>
      <c r="H4305" s="280"/>
      <c r="I4305" s="280"/>
      <c r="J4305" s="280"/>
    </row>
    <row r="4306" spans="1:10" ht="14.4" x14ac:dyDescent="0.3">
      <c r="A4306" s="290" t="str">
        <f t="shared" si="175"/>
        <v>10/2011</v>
      </c>
      <c r="B4306" s="279" t="s">
        <v>4429</v>
      </c>
      <c r="C4306" s="294">
        <v>226</v>
      </c>
      <c r="D4306" s="279">
        <f t="shared" si="167"/>
        <v>11</v>
      </c>
      <c r="E4306" s="279">
        <f t="shared" si="168"/>
        <v>10</v>
      </c>
      <c r="F4306" s="281" t="str">
        <f t="shared" si="176"/>
        <v/>
      </c>
      <c r="G4306" s="282"/>
      <c r="H4306" s="280"/>
      <c r="I4306" s="280"/>
      <c r="J4306" s="280"/>
    </row>
    <row r="4307" spans="1:10" ht="14.4" x14ac:dyDescent="0.3">
      <c r="A4307" s="290" t="str">
        <f t="shared" si="175"/>
        <v>10/2011</v>
      </c>
      <c r="B4307" s="279" t="s">
        <v>4430</v>
      </c>
      <c r="C4307" s="294"/>
      <c r="D4307" s="279">
        <f t="shared" si="167"/>
        <v>12</v>
      </c>
      <c r="E4307" s="279">
        <f t="shared" si="168"/>
        <v>10</v>
      </c>
      <c r="F4307" s="281" t="str">
        <f t="shared" si="176"/>
        <v/>
      </c>
      <c r="G4307" s="282"/>
      <c r="H4307" s="280"/>
      <c r="I4307" s="280"/>
      <c r="J4307" s="280"/>
    </row>
    <row r="4308" spans="1:10" ht="14.4" x14ac:dyDescent="0.3">
      <c r="A4308" s="290" t="str">
        <f t="shared" si="175"/>
        <v>10/2011</v>
      </c>
      <c r="B4308" s="279" t="s">
        <v>4431</v>
      </c>
      <c r="C4308" s="294">
        <v>228</v>
      </c>
      <c r="D4308" s="279">
        <f t="shared" si="167"/>
        <v>13</v>
      </c>
      <c r="E4308" s="279">
        <f t="shared" si="168"/>
        <v>10</v>
      </c>
      <c r="F4308" s="281" t="str">
        <f t="shared" si="176"/>
        <v/>
      </c>
      <c r="G4308" s="282"/>
      <c r="H4308" s="280"/>
      <c r="I4308" s="280"/>
      <c r="J4308" s="280"/>
    </row>
    <row r="4309" spans="1:10" ht="14.4" x14ac:dyDescent="0.3">
      <c r="A4309" s="290" t="str">
        <f t="shared" si="175"/>
        <v>10/2011</v>
      </c>
      <c r="B4309" s="279" t="s">
        <v>4432</v>
      </c>
      <c r="C4309" s="294">
        <v>220</v>
      </c>
      <c r="D4309" s="279">
        <f t="shared" si="167"/>
        <v>14</v>
      </c>
      <c r="E4309" s="279">
        <f t="shared" si="168"/>
        <v>10</v>
      </c>
      <c r="F4309" s="281" t="str">
        <f t="shared" si="176"/>
        <v/>
      </c>
      <c r="G4309" s="282"/>
      <c r="H4309" s="280"/>
      <c r="I4309" s="280"/>
      <c r="J4309" s="280"/>
    </row>
    <row r="4310" spans="1:10" ht="14.4" x14ac:dyDescent="0.3">
      <c r="A4310" s="290" t="str">
        <f t="shared" si="175"/>
        <v>10/2011</v>
      </c>
      <c r="B4310" s="279" t="s">
        <v>4433</v>
      </c>
      <c r="C4310" s="294"/>
      <c r="D4310" s="279">
        <f t="shared" si="167"/>
        <v>15</v>
      </c>
      <c r="E4310" s="279">
        <f t="shared" si="168"/>
        <v>10</v>
      </c>
      <c r="F4310" s="281" t="str">
        <f t="shared" si="176"/>
        <v/>
      </c>
      <c r="G4310" s="282"/>
      <c r="H4310" s="280"/>
      <c r="I4310" s="280"/>
      <c r="J4310" s="280"/>
    </row>
    <row r="4311" spans="1:10" ht="14.4" x14ac:dyDescent="0.3">
      <c r="A4311" s="290" t="str">
        <f t="shared" si="175"/>
        <v>10/2011</v>
      </c>
      <c r="B4311" s="279" t="s">
        <v>4434</v>
      </c>
      <c r="C4311" s="294"/>
      <c r="D4311" s="279">
        <f t="shared" si="167"/>
        <v>16</v>
      </c>
      <c r="E4311" s="279">
        <f t="shared" si="168"/>
        <v>10</v>
      </c>
      <c r="F4311" s="281" t="str">
        <f t="shared" si="176"/>
        <v/>
      </c>
      <c r="G4311" s="282"/>
      <c r="H4311" s="280"/>
      <c r="I4311" s="280"/>
      <c r="J4311" s="280"/>
    </row>
    <row r="4312" spans="1:10" ht="14.4" x14ac:dyDescent="0.3">
      <c r="A4312" s="290" t="str">
        <f t="shared" si="175"/>
        <v>10/2011</v>
      </c>
      <c r="B4312" s="279" t="s">
        <v>4435</v>
      </c>
      <c r="C4312" s="294">
        <v>230</v>
      </c>
      <c r="D4312" s="279">
        <f t="shared" si="167"/>
        <v>17</v>
      </c>
      <c r="E4312" s="279">
        <f t="shared" si="168"/>
        <v>10</v>
      </c>
      <c r="F4312" s="281" t="str">
        <f t="shared" si="176"/>
        <v/>
      </c>
      <c r="G4312" s="282"/>
      <c r="H4312" s="280"/>
      <c r="I4312" s="280"/>
      <c r="J4312" s="280"/>
    </row>
    <row r="4313" spans="1:10" ht="14.4" x14ac:dyDescent="0.3">
      <c r="A4313" s="290" t="str">
        <f t="shared" si="175"/>
        <v>10/2011</v>
      </c>
      <c r="B4313" s="279" t="s">
        <v>4436</v>
      </c>
      <c r="C4313" s="294">
        <v>227</v>
      </c>
      <c r="D4313" s="279">
        <f t="shared" si="167"/>
        <v>18</v>
      </c>
      <c r="E4313" s="279">
        <f t="shared" si="168"/>
        <v>10</v>
      </c>
      <c r="F4313" s="281" t="str">
        <f t="shared" si="176"/>
        <v/>
      </c>
      <c r="G4313" s="282"/>
      <c r="H4313" s="280"/>
      <c r="I4313" s="280"/>
      <c r="J4313" s="280"/>
    </row>
    <row r="4314" spans="1:10" ht="14.4" x14ac:dyDescent="0.3">
      <c r="A4314" s="290" t="str">
        <f t="shared" si="175"/>
        <v>10/2011</v>
      </c>
      <c r="B4314" s="279" t="s">
        <v>4437</v>
      </c>
      <c r="C4314" s="294">
        <v>230</v>
      </c>
      <c r="D4314" s="279">
        <f t="shared" si="167"/>
        <v>19</v>
      </c>
      <c r="E4314" s="279">
        <f t="shared" si="168"/>
        <v>10</v>
      </c>
      <c r="F4314" s="281" t="str">
        <f t="shared" si="176"/>
        <v/>
      </c>
      <c r="G4314" s="282"/>
      <c r="H4314" s="280"/>
      <c r="I4314" s="280"/>
      <c r="J4314" s="280"/>
    </row>
    <row r="4315" spans="1:10" ht="14.4" x14ac:dyDescent="0.3">
      <c r="A4315" s="290" t="str">
        <f t="shared" si="175"/>
        <v>10/2011</v>
      </c>
      <c r="B4315" s="279" t="s">
        <v>4438</v>
      </c>
      <c r="C4315" s="294">
        <v>233</v>
      </c>
      <c r="D4315" s="279">
        <f t="shared" si="167"/>
        <v>20</v>
      </c>
      <c r="E4315" s="279">
        <f t="shared" si="168"/>
        <v>10</v>
      </c>
      <c r="F4315" s="281" t="str">
        <f t="shared" si="176"/>
        <v/>
      </c>
      <c r="G4315" s="282"/>
      <c r="H4315" s="280"/>
      <c r="I4315" s="280"/>
      <c r="J4315" s="280"/>
    </row>
    <row r="4316" spans="1:10" ht="14.4" x14ac:dyDescent="0.3">
      <c r="A4316" s="290" t="str">
        <f t="shared" si="175"/>
        <v>10/2011</v>
      </c>
      <c r="B4316" s="279" t="s">
        <v>4439</v>
      </c>
      <c r="C4316" s="294">
        <v>226</v>
      </c>
      <c r="D4316" s="279">
        <f t="shared" si="167"/>
        <v>21</v>
      </c>
      <c r="E4316" s="279">
        <f t="shared" si="168"/>
        <v>10</v>
      </c>
      <c r="F4316" s="281" t="str">
        <f t="shared" si="176"/>
        <v/>
      </c>
      <c r="G4316" s="282"/>
      <c r="H4316" s="280"/>
      <c r="I4316" s="280"/>
      <c r="J4316" s="280"/>
    </row>
    <row r="4317" spans="1:10" ht="14.4" x14ac:dyDescent="0.3">
      <c r="A4317" s="290" t="str">
        <f t="shared" si="175"/>
        <v>10/2011</v>
      </c>
      <c r="B4317" s="279" t="s">
        <v>4440</v>
      </c>
      <c r="C4317" s="294"/>
      <c r="D4317" s="279">
        <f t="shared" si="167"/>
        <v>22</v>
      </c>
      <c r="E4317" s="279">
        <f t="shared" si="168"/>
        <v>10</v>
      </c>
      <c r="F4317" s="281" t="str">
        <f t="shared" si="176"/>
        <v/>
      </c>
      <c r="G4317" s="282"/>
      <c r="H4317" s="280"/>
      <c r="I4317" s="280"/>
      <c r="J4317" s="280"/>
    </row>
    <row r="4318" spans="1:10" ht="14.4" x14ac:dyDescent="0.3">
      <c r="A4318" s="290" t="str">
        <f t="shared" si="175"/>
        <v>10/2011</v>
      </c>
      <c r="B4318" s="279" t="s">
        <v>4441</v>
      </c>
      <c r="C4318" s="294"/>
      <c r="D4318" s="279">
        <f t="shared" si="167"/>
        <v>23</v>
      </c>
      <c r="E4318" s="279">
        <f t="shared" si="168"/>
        <v>10</v>
      </c>
      <c r="F4318" s="281" t="str">
        <f t="shared" si="176"/>
        <v/>
      </c>
      <c r="G4318" s="282"/>
      <c r="H4318" s="280"/>
      <c r="I4318" s="280"/>
      <c r="J4318" s="280"/>
    </row>
    <row r="4319" spans="1:10" ht="14.4" x14ac:dyDescent="0.3">
      <c r="A4319" s="290" t="str">
        <f t="shared" si="175"/>
        <v>10/2011</v>
      </c>
      <c r="B4319" s="279" t="s">
        <v>4442</v>
      </c>
      <c r="C4319" s="294">
        <v>222</v>
      </c>
      <c r="D4319" s="279">
        <f t="shared" si="167"/>
        <v>24</v>
      </c>
      <c r="E4319" s="279">
        <f t="shared" si="168"/>
        <v>10</v>
      </c>
      <c r="F4319" s="281" t="str">
        <f t="shared" si="176"/>
        <v/>
      </c>
      <c r="G4319" s="282"/>
      <c r="H4319" s="280"/>
      <c r="I4319" s="280"/>
      <c r="J4319" s="280"/>
    </row>
    <row r="4320" spans="1:10" ht="14.4" x14ac:dyDescent="0.3">
      <c r="A4320" s="290" t="str">
        <f t="shared" si="175"/>
        <v>10/2011</v>
      </c>
      <c r="B4320" s="279" t="s">
        <v>4443</v>
      </c>
      <c r="C4320" s="294">
        <v>231</v>
      </c>
      <c r="D4320" s="279">
        <f t="shared" si="167"/>
        <v>25</v>
      </c>
      <c r="E4320" s="279">
        <f t="shared" si="168"/>
        <v>10</v>
      </c>
      <c r="F4320" s="281" t="str">
        <f t="shared" si="176"/>
        <v/>
      </c>
      <c r="G4320" s="282"/>
      <c r="H4320" s="280"/>
      <c r="I4320" s="280"/>
      <c r="J4320" s="280"/>
    </row>
    <row r="4321" spans="1:10" ht="14.4" x14ac:dyDescent="0.3">
      <c r="A4321" s="290" t="str">
        <f t="shared" si="175"/>
        <v>10/2011</v>
      </c>
      <c r="B4321" s="279" t="s">
        <v>4444</v>
      </c>
      <c r="C4321" s="294">
        <v>218</v>
      </c>
      <c r="D4321" s="279">
        <f t="shared" si="167"/>
        <v>26</v>
      </c>
      <c r="E4321" s="279">
        <f t="shared" si="168"/>
        <v>10</v>
      </c>
      <c r="F4321" s="281" t="str">
        <f t="shared" si="176"/>
        <v/>
      </c>
      <c r="G4321" s="282"/>
      <c r="H4321" s="280"/>
      <c r="I4321" s="280"/>
      <c r="J4321" s="280"/>
    </row>
    <row r="4322" spans="1:10" ht="14.4" x14ac:dyDescent="0.3">
      <c r="A4322" s="290" t="str">
        <f t="shared" si="175"/>
        <v>10/2011</v>
      </c>
      <c r="B4322" s="279" t="s">
        <v>4445</v>
      </c>
      <c r="C4322" s="294">
        <v>195</v>
      </c>
      <c r="D4322" s="279">
        <f t="shared" si="167"/>
        <v>27</v>
      </c>
      <c r="E4322" s="279">
        <f t="shared" si="168"/>
        <v>10</v>
      </c>
      <c r="F4322" s="281" t="str">
        <f t="shared" si="176"/>
        <v/>
      </c>
      <c r="G4322" s="282"/>
      <c r="H4322" s="280"/>
      <c r="I4322" s="280"/>
      <c r="J4322" s="280"/>
    </row>
    <row r="4323" spans="1:10" ht="14.4" x14ac:dyDescent="0.3">
      <c r="A4323" s="290" t="str">
        <f t="shared" si="175"/>
        <v>10/2011</v>
      </c>
      <c r="B4323" s="279" t="s">
        <v>4446</v>
      </c>
      <c r="C4323" s="294">
        <v>205</v>
      </c>
      <c r="D4323" s="279">
        <f t="shared" si="167"/>
        <v>28</v>
      </c>
      <c r="E4323" s="279">
        <f t="shared" si="168"/>
        <v>10</v>
      </c>
      <c r="F4323" s="281" t="str">
        <f t="shared" si="176"/>
        <v/>
      </c>
      <c r="G4323" s="282"/>
      <c r="H4323" s="280"/>
      <c r="I4323" s="280"/>
      <c r="J4323" s="280"/>
    </row>
    <row r="4324" spans="1:10" ht="14.4" x14ac:dyDescent="0.3">
      <c r="A4324" s="290" t="str">
        <f t="shared" si="175"/>
        <v>10/2011</v>
      </c>
      <c r="B4324" s="279" t="s">
        <v>4447</v>
      </c>
      <c r="C4324" s="294"/>
      <c r="D4324" s="279">
        <f t="shared" si="167"/>
        <v>29</v>
      </c>
      <c r="E4324" s="279">
        <f t="shared" si="168"/>
        <v>10</v>
      </c>
      <c r="F4324" s="281" t="str">
        <f t="shared" si="176"/>
        <v/>
      </c>
      <c r="G4324" s="282"/>
      <c r="H4324" s="280"/>
      <c r="I4324" s="280"/>
      <c r="J4324" s="280"/>
    </row>
    <row r="4325" spans="1:10" ht="14.4" x14ac:dyDescent="0.3">
      <c r="A4325" s="290" t="str">
        <f t="shared" si="175"/>
        <v>10/2011</v>
      </c>
      <c r="B4325" s="279" t="s">
        <v>4448</v>
      </c>
      <c r="C4325" s="294"/>
      <c r="D4325" s="279">
        <f t="shared" si="167"/>
        <v>30</v>
      </c>
      <c r="E4325" s="279">
        <f t="shared" si="168"/>
        <v>10</v>
      </c>
      <c r="F4325" s="281" t="str">
        <f t="shared" si="176"/>
        <v/>
      </c>
      <c r="G4325" s="282"/>
      <c r="H4325" s="280"/>
      <c r="I4325" s="280"/>
      <c r="J4325" s="280"/>
    </row>
    <row r="4326" spans="1:10" ht="14.4" x14ac:dyDescent="0.3">
      <c r="A4326" s="290" t="str">
        <f t="shared" si="175"/>
        <v>10/2011</v>
      </c>
      <c r="B4326" s="279" t="s">
        <v>4449</v>
      </c>
      <c r="C4326" s="294">
        <v>227</v>
      </c>
      <c r="D4326" s="279">
        <f t="shared" si="167"/>
        <v>31</v>
      </c>
      <c r="E4326" s="279">
        <f t="shared" si="168"/>
        <v>10</v>
      </c>
      <c r="F4326" s="281">
        <f t="shared" si="176"/>
        <v>2.2700000000000001E-2</v>
      </c>
      <c r="G4326" s="282"/>
      <c r="H4326" s="280"/>
      <c r="I4326" s="280"/>
      <c r="J4326" s="280"/>
    </row>
    <row r="4327" spans="1:10" ht="14.4" x14ac:dyDescent="0.3">
      <c r="A4327" s="290" t="str">
        <f t="shared" si="175"/>
        <v>11/2011</v>
      </c>
      <c r="B4327" s="279" t="s">
        <v>4450</v>
      </c>
      <c r="C4327" s="294">
        <v>231</v>
      </c>
      <c r="D4327" s="279">
        <f t="shared" si="167"/>
        <v>1</v>
      </c>
      <c r="E4327" s="279">
        <f t="shared" si="168"/>
        <v>11</v>
      </c>
      <c r="F4327" s="281" t="str">
        <f t="shared" si="176"/>
        <v/>
      </c>
      <c r="G4327" s="282"/>
      <c r="H4327" s="280"/>
      <c r="I4327" s="280"/>
      <c r="J4327" s="280"/>
    </row>
    <row r="4328" spans="1:10" ht="14.4" x14ac:dyDescent="0.3">
      <c r="A4328" s="290" t="str">
        <f t="shared" si="175"/>
        <v>11/2011</v>
      </c>
      <c r="B4328" s="279" t="s">
        <v>4451</v>
      </c>
      <c r="C4328" s="294"/>
      <c r="D4328" s="279">
        <f t="shared" si="167"/>
        <v>2</v>
      </c>
      <c r="E4328" s="279">
        <f t="shared" si="168"/>
        <v>11</v>
      </c>
      <c r="F4328" s="281" t="str">
        <f t="shared" si="176"/>
        <v/>
      </c>
      <c r="G4328" s="282"/>
      <c r="H4328" s="280"/>
      <c r="I4328" s="280"/>
      <c r="J4328" s="280"/>
    </row>
    <row r="4329" spans="1:10" ht="14.4" x14ac:dyDescent="0.3">
      <c r="A4329" s="290" t="str">
        <f t="shared" si="175"/>
        <v>11/2011</v>
      </c>
      <c r="B4329" s="279" t="s">
        <v>4452</v>
      </c>
      <c r="C4329" s="294">
        <v>209</v>
      </c>
      <c r="D4329" s="279">
        <f t="shared" si="167"/>
        <v>3</v>
      </c>
      <c r="E4329" s="279">
        <f t="shared" si="168"/>
        <v>11</v>
      </c>
      <c r="F4329" s="281" t="str">
        <f t="shared" si="176"/>
        <v/>
      </c>
      <c r="G4329" s="282"/>
      <c r="H4329" s="280"/>
      <c r="I4329" s="280"/>
      <c r="J4329" s="280"/>
    </row>
    <row r="4330" spans="1:10" ht="14.4" x14ac:dyDescent="0.3">
      <c r="A4330" s="290" t="str">
        <f t="shared" si="175"/>
        <v>11/2011</v>
      </c>
      <c r="B4330" s="279" t="s">
        <v>4453</v>
      </c>
      <c r="C4330" s="294">
        <v>219</v>
      </c>
      <c r="D4330" s="279">
        <f t="shared" si="167"/>
        <v>4</v>
      </c>
      <c r="E4330" s="279">
        <f t="shared" si="168"/>
        <v>11</v>
      </c>
      <c r="F4330" s="281" t="str">
        <f t="shared" si="176"/>
        <v/>
      </c>
      <c r="G4330" s="282"/>
      <c r="H4330" s="280"/>
      <c r="I4330" s="280"/>
      <c r="J4330" s="280"/>
    </row>
    <row r="4331" spans="1:10" ht="14.4" x14ac:dyDescent="0.3">
      <c r="A4331" s="290" t="str">
        <f t="shared" si="175"/>
        <v>11/2011</v>
      </c>
      <c r="B4331" s="279" t="s">
        <v>4454</v>
      </c>
      <c r="C4331" s="294"/>
      <c r="D4331" s="279">
        <f t="shared" si="167"/>
        <v>5</v>
      </c>
      <c r="E4331" s="279">
        <f t="shared" si="168"/>
        <v>11</v>
      </c>
      <c r="F4331" s="281" t="str">
        <f t="shared" si="176"/>
        <v/>
      </c>
      <c r="G4331" s="282"/>
      <c r="H4331" s="280"/>
      <c r="I4331" s="280"/>
      <c r="J4331" s="280"/>
    </row>
    <row r="4332" spans="1:10" ht="14.4" x14ac:dyDescent="0.3">
      <c r="A4332" s="290" t="str">
        <f t="shared" si="175"/>
        <v>11/2011</v>
      </c>
      <c r="B4332" s="279" t="s">
        <v>4455</v>
      </c>
      <c r="C4332" s="294"/>
      <c r="D4332" s="279">
        <f t="shared" si="167"/>
        <v>6</v>
      </c>
      <c r="E4332" s="279">
        <f t="shared" si="168"/>
        <v>11</v>
      </c>
      <c r="F4332" s="281" t="str">
        <f t="shared" si="176"/>
        <v/>
      </c>
      <c r="G4332" s="282"/>
      <c r="H4332" s="280"/>
      <c r="I4332" s="280"/>
      <c r="J4332" s="280"/>
    </row>
    <row r="4333" spans="1:10" ht="14.4" x14ac:dyDescent="0.3">
      <c r="A4333" s="290" t="str">
        <f t="shared" si="175"/>
        <v>11/2011</v>
      </c>
      <c r="B4333" s="279" t="s">
        <v>4456</v>
      </c>
      <c r="C4333" s="294">
        <v>218</v>
      </c>
      <c r="D4333" s="279">
        <f t="shared" si="167"/>
        <v>7</v>
      </c>
      <c r="E4333" s="279">
        <f t="shared" si="168"/>
        <v>11</v>
      </c>
      <c r="F4333" s="281" t="str">
        <f t="shared" si="176"/>
        <v/>
      </c>
      <c r="G4333" s="282"/>
      <c r="H4333" s="280"/>
      <c r="I4333" s="280"/>
      <c r="J4333" s="280"/>
    </row>
    <row r="4334" spans="1:10" ht="14.4" x14ac:dyDescent="0.3">
      <c r="A4334" s="290" t="str">
        <f t="shared" si="175"/>
        <v>11/2011</v>
      </c>
      <c r="B4334" s="279" t="s">
        <v>4457</v>
      </c>
      <c r="C4334" s="294">
        <v>207</v>
      </c>
      <c r="D4334" s="279">
        <f t="shared" si="167"/>
        <v>8</v>
      </c>
      <c r="E4334" s="279">
        <f t="shared" si="168"/>
        <v>11</v>
      </c>
      <c r="F4334" s="281" t="str">
        <f t="shared" si="176"/>
        <v/>
      </c>
      <c r="G4334" s="282"/>
      <c r="H4334" s="280"/>
      <c r="I4334" s="280"/>
      <c r="J4334" s="280"/>
    </row>
    <row r="4335" spans="1:10" ht="14.4" x14ac:dyDescent="0.3">
      <c r="A4335" s="290" t="str">
        <f t="shared" si="175"/>
        <v>11/2011</v>
      </c>
      <c r="B4335" s="279" t="s">
        <v>4458</v>
      </c>
      <c r="C4335" s="294">
        <v>224</v>
      </c>
      <c r="D4335" s="279">
        <f t="shared" si="167"/>
        <v>9</v>
      </c>
      <c r="E4335" s="279">
        <f t="shared" si="168"/>
        <v>11</v>
      </c>
      <c r="F4335" s="281" t="str">
        <f t="shared" si="176"/>
        <v/>
      </c>
      <c r="G4335" s="282"/>
      <c r="H4335" s="280"/>
      <c r="I4335" s="280"/>
      <c r="J4335" s="280"/>
    </row>
    <row r="4336" spans="1:10" ht="14.4" x14ac:dyDescent="0.3">
      <c r="A4336" s="290" t="str">
        <f t="shared" si="175"/>
        <v>11/2011</v>
      </c>
      <c r="B4336" s="279" t="s">
        <v>4459</v>
      </c>
      <c r="C4336" s="294">
        <v>216</v>
      </c>
      <c r="D4336" s="279">
        <f t="shared" si="167"/>
        <v>10</v>
      </c>
      <c r="E4336" s="279">
        <f t="shared" si="168"/>
        <v>11</v>
      </c>
      <c r="F4336" s="281" t="str">
        <f t="shared" si="176"/>
        <v/>
      </c>
      <c r="G4336" s="282"/>
      <c r="H4336" s="280"/>
      <c r="I4336" s="280"/>
      <c r="J4336" s="280"/>
    </row>
    <row r="4337" spans="1:10" ht="14.4" x14ac:dyDescent="0.3">
      <c r="A4337" s="290" t="str">
        <f t="shared" si="175"/>
        <v>11/2011</v>
      </c>
      <c r="B4337" s="279" t="s">
        <v>4460</v>
      </c>
      <c r="C4337" s="294">
        <v>220</v>
      </c>
      <c r="D4337" s="279">
        <f t="shared" si="167"/>
        <v>11</v>
      </c>
      <c r="E4337" s="279">
        <f t="shared" si="168"/>
        <v>11</v>
      </c>
      <c r="F4337" s="281" t="str">
        <f t="shared" si="176"/>
        <v/>
      </c>
      <c r="G4337" s="282"/>
      <c r="H4337" s="280"/>
      <c r="I4337" s="280"/>
      <c r="J4337" s="280"/>
    </row>
    <row r="4338" spans="1:10" ht="14.4" x14ac:dyDescent="0.3">
      <c r="A4338" s="290" t="str">
        <f t="shared" si="175"/>
        <v>11/2011</v>
      </c>
      <c r="B4338" s="279" t="s">
        <v>4461</v>
      </c>
      <c r="C4338" s="294"/>
      <c r="D4338" s="279">
        <f t="shared" si="167"/>
        <v>12</v>
      </c>
      <c r="E4338" s="279">
        <f t="shared" si="168"/>
        <v>11</v>
      </c>
      <c r="F4338" s="281" t="str">
        <f t="shared" si="176"/>
        <v/>
      </c>
      <c r="G4338" s="282"/>
      <c r="H4338" s="280"/>
      <c r="I4338" s="280"/>
      <c r="J4338" s="280"/>
    </row>
    <row r="4339" spans="1:10" ht="14.4" x14ac:dyDescent="0.3">
      <c r="A4339" s="290" t="str">
        <f t="shared" si="175"/>
        <v>11/2011</v>
      </c>
      <c r="B4339" s="279" t="s">
        <v>4462</v>
      </c>
      <c r="C4339" s="294"/>
      <c r="D4339" s="279">
        <f t="shared" si="167"/>
        <v>13</v>
      </c>
      <c r="E4339" s="279">
        <f t="shared" si="168"/>
        <v>11</v>
      </c>
      <c r="F4339" s="281" t="str">
        <f t="shared" si="176"/>
        <v/>
      </c>
      <c r="G4339" s="282"/>
      <c r="H4339" s="280"/>
      <c r="I4339" s="280"/>
      <c r="J4339" s="280"/>
    </row>
    <row r="4340" spans="1:10" ht="14.4" x14ac:dyDescent="0.3">
      <c r="A4340" s="290" t="str">
        <f t="shared" si="175"/>
        <v>11/2011</v>
      </c>
      <c r="B4340" s="279" t="s">
        <v>4463</v>
      </c>
      <c r="C4340" s="294">
        <v>213</v>
      </c>
      <c r="D4340" s="279">
        <f t="shared" ref="D4340:D4594" si="177">DAY(B4340)</f>
        <v>14</v>
      </c>
      <c r="E4340" s="279">
        <f t="shared" ref="E4340:E4594" si="178">MONTH(B4340)</f>
        <v>11</v>
      </c>
      <c r="F4340" s="281" t="str">
        <f t="shared" si="176"/>
        <v/>
      </c>
      <c r="G4340" s="282"/>
      <c r="H4340" s="280"/>
      <c r="I4340" s="280"/>
      <c r="J4340" s="280"/>
    </row>
    <row r="4341" spans="1:10" ht="14.4" x14ac:dyDescent="0.3">
      <c r="A4341" s="290" t="str">
        <f t="shared" si="175"/>
        <v>11/2011</v>
      </c>
      <c r="B4341" s="279" t="s">
        <v>4464</v>
      </c>
      <c r="C4341" s="294"/>
      <c r="D4341" s="279">
        <f t="shared" si="177"/>
        <v>15</v>
      </c>
      <c r="E4341" s="279">
        <f t="shared" si="178"/>
        <v>11</v>
      </c>
      <c r="F4341" s="281" t="str">
        <f t="shared" si="176"/>
        <v/>
      </c>
      <c r="G4341" s="282"/>
      <c r="H4341" s="280"/>
      <c r="I4341" s="280"/>
      <c r="J4341" s="280"/>
    </row>
    <row r="4342" spans="1:10" ht="14.4" x14ac:dyDescent="0.3">
      <c r="A4342" s="290" t="str">
        <f t="shared" si="175"/>
        <v>11/2011</v>
      </c>
      <c r="B4342" s="279" t="s">
        <v>4465</v>
      </c>
      <c r="C4342" s="294">
        <v>226</v>
      </c>
      <c r="D4342" s="279">
        <f t="shared" si="177"/>
        <v>16</v>
      </c>
      <c r="E4342" s="279">
        <f t="shared" si="178"/>
        <v>11</v>
      </c>
      <c r="F4342" s="281" t="str">
        <f t="shared" si="176"/>
        <v/>
      </c>
      <c r="G4342" s="282"/>
      <c r="H4342" s="280"/>
      <c r="I4342" s="280"/>
      <c r="J4342" s="280"/>
    </row>
    <row r="4343" spans="1:10" ht="14.4" x14ac:dyDescent="0.3">
      <c r="A4343" s="290" t="str">
        <f t="shared" si="175"/>
        <v>11/2011</v>
      </c>
      <c r="B4343" s="279" t="s">
        <v>4466</v>
      </c>
      <c r="C4343" s="294">
        <v>231</v>
      </c>
      <c r="D4343" s="279">
        <f t="shared" si="177"/>
        <v>17</v>
      </c>
      <c r="E4343" s="279">
        <f t="shared" si="178"/>
        <v>11</v>
      </c>
      <c r="F4343" s="281" t="str">
        <f t="shared" si="176"/>
        <v/>
      </c>
      <c r="G4343" s="282"/>
      <c r="H4343" s="280"/>
      <c r="I4343" s="280"/>
      <c r="J4343" s="280"/>
    </row>
    <row r="4344" spans="1:10" ht="14.4" x14ac:dyDescent="0.3">
      <c r="A4344" s="290" t="str">
        <f t="shared" si="175"/>
        <v>11/2011</v>
      </c>
      <c r="B4344" s="279" t="s">
        <v>4467</v>
      </c>
      <c r="C4344" s="294">
        <v>232</v>
      </c>
      <c r="D4344" s="279">
        <f t="shared" si="177"/>
        <v>18</v>
      </c>
      <c r="E4344" s="279">
        <f t="shared" si="178"/>
        <v>11</v>
      </c>
      <c r="F4344" s="281" t="str">
        <f t="shared" si="176"/>
        <v/>
      </c>
      <c r="G4344" s="282"/>
      <c r="H4344" s="280"/>
      <c r="I4344" s="280"/>
      <c r="J4344" s="280"/>
    </row>
    <row r="4345" spans="1:10" ht="14.4" x14ac:dyDescent="0.3">
      <c r="A4345" s="290" t="str">
        <f t="shared" si="175"/>
        <v>11/2011</v>
      </c>
      <c r="B4345" s="279" t="s">
        <v>4468</v>
      </c>
      <c r="C4345" s="294"/>
      <c r="D4345" s="279">
        <f t="shared" si="177"/>
        <v>19</v>
      </c>
      <c r="E4345" s="279">
        <f t="shared" si="178"/>
        <v>11</v>
      </c>
      <c r="F4345" s="281" t="str">
        <f t="shared" si="176"/>
        <v/>
      </c>
      <c r="G4345" s="282"/>
      <c r="H4345" s="280"/>
      <c r="I4345" s="280"/>
      <c r="J4345" s="280"/>
    </row>
    <row r="4346" spans="1:10" ht="14.4" x14ac:dyDescent="0.3">
      <c r="A4346" s="290" t="str">
        <f t="shared" si="175"/>
        <v>11/2011</v>
      </c>
      <c r="B4346" s="279" t="s">
        <v>4469</v>
      </c>
      <c r="C4346" s="294"/>
      <c r="D4346" s="279">
        <f t="shared" si="177"/>
        <v>20</v>
      </c>
      <c r="E4346" s="279">
        <f t="shared" si="178"/>
        <v>11</v>
      </c>
      <c r="F4346" s="281" t="str">
        <f t="shared" si="176"/>
        <v/>
      </c>
      <c r="G4346" s="282"/>
      <c r="H4346" s="280"/>
      <c r="I4346" s="280"/>
      <c r="J4346" s="280"/>
    </row>
    <row r="4347" spans="1:10" ht="14.4" x14ac:dyDescent="0.3">
      <c r="A4347" s="290" t="str">
        <f t="shared" si="175"/>
        <v>11/2011</v>
      </c>
      <c r="B4347" s="279" t="s">
        <v>4470</v>
      </c>
      <c r="C4347" s="294">
        <v>238</v>
      </c>
      <c r="D4347" s="279">
        <f t="shared" si="177"/>
        <v>21</v>
      </c>
      <c r="E4347" s="279">
        <f t="shared" si="178"/>
        <v>11</v>
      </c>
      <c r="F4347" s="281" t="str">
        <f t="shared" si="176"/>
        <v/>
      </c>
      <c r="G4347" s="282"/>
      <c r="H4347" s="280"/>
      <c r="I4347" s="280"/>
      <c r="J4347" s="280"/>
    </row>
    <row r="4348" spans="1:10" ht="14.4" x14ac:dyDescent="0.3">
      <c r="A4348" s="290" t="str">
        <f t="shared" si="175"/>
        <v>11/2011</v>
      </c>
      <c r="B4348" s="279" t="s">
        <v>4471</v>
      </c>
      <c r="C4348" s="294">
        <v>235</v>
      </c>
      <c r="D4348" s="279">
        <f t="shared" si="177"/>
        <v>22</v>
      </c>
      <c r="E4348" s="279">
        <f t="shared" si="178"/>
        <v>11</v>
      </c>
      <c r="F4348" s="281" t="str">
        <f t="shared" si="176"/>
        <v/>
      </c>
      <c r="G4348" s="282"/>
      <c r="H4348" s="280"/>
      <c r="I4348" s="280"/>
      <c r="J4348" s="280"/>
    </row>
    <row r="4349" spans="1:10" ht="14.4" x14ac:dyDescent="0.3">
      <c r="A4349" s="290" t="str">
        <f t="shared" si="175"/>
        <v>11/2011</v>
      </c>
      <c r="B4349" s="279" t="s">
        <v>4472</v>
      </c>
      <c r="C4349" s="294">
        <v>247</v>
      </c>
      <c r="D4349" s="279">
        <f t="shared" si="177"/>
        <v>23</v>
      </c>
      <c r="E4349" s="279">
        <f t="shared" si="178"/>
        <v>11</v>
      </c>
      <c r="F4349" s="281" t="str">
        <f t="shared" si="176"/>
        <v/>
      </c>
      <c r="G4349" s="282"/>
      <c r="H4349" s="280"/>
      <c r="I4349" s="280"/>
      <c r="J4349" s="280"/>
    </row>
    <row r="4350" spans="1:10" ht="14.4" x14ac:dyDescent="0.3">
      <c r="A4350" s="290" t="str">
        <f t="shared" si="175"/>
        <v>11/2011</v>
      </c>
      <c r="B4350" s="279" t="s">
        <v>4473</v>
      </c>
      <c r="C4350" s="294">
        <v>244</v>
      </c>
      <c r="D4350" s="279">
        <f t="shared" si="177"/>
        <v>24</v>
      </c>
      <c r="E4350" s="279">
        <f t="shared" si="178"/>
        <v>11</v>
      </c>
      <c r="F4350" s="281" t="str">
        <f t="shared" si="176"/>
        <v/>
      </c>
      <c r="G4350" s="282"/>
      <c r="H4350" s="280"/>
      <c r="I4350" s="280"/>
      <c r="J4350" s="280"/>
    </row>
    <row r="4351" spans="1:10" ht="14.4" x14ac:dyDescent="0.3">
      <c r="A4351" s="290" t="str">
        <f t="shared" si="175"/>
        <v>11/2011</v>
      </c>
      <c r="B4351" s="279" t="s">
        <v>4474</v>
      </c>
      <c r="C4351" s="294">
        <v>241</v>
      </c>
      <c r="D4351" s="279">
        <f t="shared" si="177"/>
        <v>25</v>
      </c>
      <c r="E4351" s="279">
        <f t="shared" si="178"/>
        <v>11</v>
      </c>
      <c r="F4351" s="281" t="str">
        <f t="shared" si="176"/>
        <v/>
      </c>
      <c r="G4351" s="282"/>
      <c r="H4351" s="280"/>
      <c r="I4351" s="280"/>
      <c r="J4351" s="280"/>
    </row>
    <row r="4352" spans="1:10" ht="14.4" x14ac:dyDescent="0.3">
      <c r="A4352" s="290" t="str">
        <f t="shared" si="175"/>
        <v>11/2011</v>
      </c>
      <c r="B4352" s="279" t="s">
        <v>4475</v>
      </c>
      <c r="C4352" s="294"/>
      <c r="D4352" s="279">
        <f t="shared" si="177"/>
        <v>26</v>
      </c>
      <c r="E4352" s="279">
        <f t="shared" si="178"/>
        <v>11</v>
      </c>
      <c r="F4352" s="281" t="str">
        <f t="shared" si="176"/>
        <v/>
      </c>
      <c r="G4352" s="282"/>
      <c r="H4352" s="280"/>
      <c r="I4352" s="280"/>
      <c r="J4352" s="280"/>
    </row>
    <row r="4353" spans="1:10" ht="14.4" x14ac:dyDescent="0.3">
      <c r="A4353" s="290" t="str">
        <f t="shared" si="175"/>
        <v>11/2011</v>
      </c>
      <c r="B4353" s="279" t="s">
        <v>4476</v>
      </c>
      <c r="C4353" s="294"/>
      <c r="D4353" s="279">
        <f t="shared" si="177"/>
        <v>27</v>
      </c>
      <c r="E4353" s="279">
        <f t="shared" si="178"/>
        <v>11</v>
      </c>
      <c r="F4353" s="281" t="str">
        <f t="shared" si="176"/>
        <v/>
      </c>
      <c r="G4353" s="282"/>
      <c r="H4353" s="280"/>
      <c r="I4353" s="280"/>
      <c r="J4353" s="280"/>
    </row>
    <row r="4354" spans="1:10" ht="14.4" x14ac:dyDescent="0.3">
      <c r="A4354" s="290" t="str">
        <f t="shared" si="175"/>
        <v>11/2011</v>
      </c>
      <c r="B4354" s="279" t="s">
        <v>4477</v>
      </c>
      <c r="C4354" s="294">
        <v>238</v>
      </c>
      <c r="D4354" s="279">
        <f t="shared" si="177"/>
        <v>28</v>
      </c>
      <c r="E4354" s="279">
        <f t="shared" si="178"/>
        <v>11</v>
      </c>
      <c r="F4354" s="281" t="str">
        <f t="shared" si="176"/>
        <v/>
      </c>
      <c r="G4354" s="282"/>
      <c r="H4354" s="280"/>
      <c r="I4354" s="280"/>
      <c r="J4354" s="280"/>
    </row>
    <row r="4355" spans="1:10" ht="14.4" x14ac:dyDescent="0.3">
      <c r="A4355" s="290" t="str">
        <f t="shared" si="175"/>
        <v>11/2011</v>
      </c>
      <c r="B4355" s="279" t="s">
        <v>4478</v>
      </c>
      <c r="C4355" s="294">
        <v>234</v>
      </c>
      <c r="D4355" s="279">
        <f t="shared" si="177"/>
        <v>29</v>
      </c>
      <c r="E4355" s="279">
        <f t="shared" si="178"/>
        <v>11</v>
      </c>
      <c r="F4355" s="281" t="str">
        <f t="shared" si="176"/>
        <v/>
      </c>
      <c r="G4355" s="282"/>
      <c r="H4355" s="280"/>
      <c r="I4355" s="280"/>
      <c r="J4355" s="280"/>
    </row>
    <row r="4356" spans="1:10" ht="14.4" x14ac:dyDescent="0.3">
      <c r="A4356" s="290" t="str">
        <f t="shared" si="175"/>
        <v>11/2011</v>
      </c>
      <c r="B4356" s="279" t="s">
        <v>4479</v>
      </c>
      <c r="C4356" s="294">
        <v>224</v>
      </c>
      <c r="D4356" s="279">
        <f t="shared" si="177"/>
        <v>30</v>
      </c>
      <c r="E4356" s="279">
        <f t="shared" si="178"/>
        <v>11</v>
      </c>
      <c r="F4356" s="281">
        <f t="shared" si="176"/>
        <v>2.24E-2</v>
      </c>
      <c r="G4356" s="282"/>
      <c r="H4356" s="280"/>
      <c r="I4356" s="280"/>
      <c r="J4356" s="280"/>
    </row>
    <row r="4357" spans="1:10" ht="14.4" x14ac:dyDescent="0.3">
      <c r="A4357" s="290" t="str">
        <f t="shared" si="175"/>
        <v>12/2011</v>
      </c>
      <c r="B4357" s="279" t="s">
        <v>4480</v>
      </c>
      <c r="C4357" s="294">
        <v>216</v>
      </c>
      <c r="D4357" s="279">
        <f t="shared" si="177"/>
        <v>1</v>
      </c>
      <c r="E4357" s="279">
        <f t="shared" si="178"/>
        <v>12</v>
      </c>
      <c r="F4357" s="281" t="str">
        <f t="shared" si="176"/>
        <v/>
      </c>
      <c r="G4357" s="282"/>
      <c r="H4357" s="280"/>
      <c r="I4357" s="280"/>
      <c r="J4357" s="280"/>
    </row>
    <row r="4358" spans="1:10" ht="14.4" x14ac:dyDescent="0.3">
      <c r="A4358" s="290" t="str">
        <f t="shared" ref="A4358:A4421" si="179">CONCATENATE(MONTH(B4358),"/",YEAR(B4358))</f>
        <v>12/2011</v>
      </c>
      <c r="B4358" s="279" t="s">
        <v>4481</v>
      </c>
      <c r="C4358" s="294">
        <v>224</v>
      </c>
      <c r="D4358" s="279">
        <f t="shared" si="177"/>
        <v>2</v>
      </c>
      <c r="E4358" s="279">
        <f t="shared" si="178"/>
        <v>12</v>
      </c>
      <c r="F4358" s="281" t="str">
        <f t="shared" si="176"/>
        <v/>
      </c>
      <c r="G4358" s="282"/>
      <c r="H4358" s="280"/>
      <c r="I4358" s="280"/>
      <c r="J4358" s="280"/>
    </row>
    <row r="4359" spans="1:10" ht="14.4" x14ac:dyDescent="0.3">
      <c r="A4359" s="290" t="str">
        <f t="shared" si="179"/>
        <v>12/2011</v>
      </c>
      <c r="B4359" s="279" t="s">
        <v>4482</v>
      </c>
      <c r="C4359" s="294"/>
      <c r="D4359" s="279">
        <f t="shared" si="177"/>
        <v>3</v>
      </c>
      <c r="E4359" s="279">
        <f t="shared" si="178"/>
        <v>12</v>
      </c>
      <c r="F4359" s="281" t="str">
        <f t="shared" si="176"/>
        <v/>
      </c>
      <c r="G4359" s="282"/>
      <c r="H4359" s="280"/>
      <c r="I4359" s="280"/>
      <c r="J4359" s="280"/>
    </row>
    <row r="4360" spans="1:10" ht="14.4" x14ac:dyDescent="0.3">
      <c r="A4360" s="290" t="str">
        <f t="shared" si="179"/>
        <v>12/2011</v>
      </c>
      <c r="B4360" s="279" t="s">
        <v>4483</v>
      </c>
      <c r="C4360" s="294"/>
      <c r="D4360" s="279">
        <f t="shared" si="177"/>
        <v>4</v>
      </c>
      <c r="E4360" s="279">
        <f t="shared" si="178"/>
        <v>12</v>
      </c>
      <c r="F4360" s="281" t="str">
        <f t="shared" si="176"/>
        <v/>
      </c>
      <c r="G4360" s="282"/>
      <c r="H4360" s="280"/>
      <c r="I4360" s="280"/>
      <c r="J4360" s="280"/>
    </row>
    <row r="4361" spans="1:10" ht="14.4" x14ac:dyDescent="0.3">
      <c r="A4361" s="290" t="str">
        <f t="shared" si="179"/>
        <v>12/2011</v>
      </c>
      <c r="B4361" s="279" t="s">
        <v>4484</v>
      </c>
      <c r="C4361" s="294">
        <v>217</v>
      </c>
      <c r="D4361" s="279">
        <f t="shared" si="177"/>
        <v>5</v>
      </c>
      <c r="E4361" s="279">
        <f t="shared" si="178"/>
        <v>12</v>
      </c>
      <c r="F4361" s="281" t="str">
        <f t="shared" si="176"/>
        <v/>
      </c>
      <c r="G4361" s="282"/>
      <c r="H4361" s="280"/>
      <c r="I4361" s="280"/>
      <c r="J4361" s="280"/>
    </row>
    <row r="4362" spans="1:10" ht="14.4" x14ac:dyDescent="0.3">
      <c r="A4362" s="290" t="str">
        <f t="shared" si="179"/>
        <v>12/2011</v>
      </c>
      <c r="B4362" s="279" t="s">
        <v>4485</v>
      </c>
      <c r="C4362" s="294">
        <v>213</v>
      </c>
      <c r="D4362" s="279">
        <f t="shared" si="177"/>
        <v>6</v>
      </c>
      <c r="E4362" s="279">
        <f t="shared" si="178"/>
        <v>12</v>
      </c>
      <c r="F4362" s="281" t="str">
        <f t="shared" si="176"/>
        <v/>
      </c>
      <c r="G4362" s="282"/>
      <c r="H4362" s="280"/>
      <c r="I4362" s="280"/>
      <c r="J4362" s="280"/>
    </row>
    <row r="4363" spans="1:10" ht="14.4" x14ac:dyDescent="0.3">
      <c r="A4363" s="290" t="str">
        <f t="shared" si="179"/>
        <v>12/2011</v>
      </c>
      <c r="B4363" s="279" t="s">
        <v>4486</v>
      </c>
      <c r="C4363" s="294">
        <v>213</v>
      </c>
      <c r="D4363" s="279">
        <f t="shared" si="177"/>
        <v>7</v>
      </c>
      <c r="E4363" s="279">
        <f t="shared" si="178"/>
        <v>12</v>
      </c>
      <c r="F4363" s="281" t="str">
        <f t="shared" si="176"/>
        <v/>
      </c>
      <c r="G4363" s="282"/>
      <c r="H4363" s="280"/>
      <c r="I4363" s="280"/>
      <c r="J4363" s="280"/>
    </row>
    <row r="4364" spans="1:10" ht="14.4" x14ac:dyDescent="0.3">
      <c r="A4364" s="290" t="str">
        <f t="shared" si="179"/>
        <v>12/2011</v>
      </c>
      <c r="B4364" s="279" t="s">
        <v>4487</v>
      </c>
      <c r="C4364" s="294">
        <v>218</v>
      </c>
      <c r="D4364" s="279">
        <f t="shared" si="177"/>
        <v>8</v>
      </c>
      <c r="E4364" s="279">
        <f t="shared" si="178"/>
        <v>12</v>
      </c>
      <c r="F4364" s="281" t="str">
        <f t="shared" si="176"/>
        <v/>
      </c>
      <c r="G4364" s="282"/>
      <c r="H4364" s="280"/>
      <c r="I4364" s="280"/>
      <c r="J4364" s="280"/>
    </row>
    <row r="4365" spans="1:10" ht="14.4" x14ac:dyDescent="0.3">
      <c r="A4365" s="290" t="str">
        <f t="shared" si="179"/>
        <v>12/2011</v>
      </c>
      <c r="B4365" s="279" t="s">
        <v>4488</v>
      </c>
      <c r="C4365" s="294">
        <v>206</v>
      </c>
      <c r="D4365" s="279">
        <f t="shared" si="177"/>
        <v>9</v>
      </c>
      <c r="E4365" s="279">
        <f t="shared" si="178"/>
        <v>12</v>
      </c>
      <c r="F4365" s="281" t="str">
        <f t="shared" ref="F4365:F4428" si="180">IF(D4365=(D4366-1),"",IF(AND(C4365="",C4364="",C4363=""),C4362/10000,(IF(AND(C4365="",C4364=""),C4363/10000,IF(C4365="",C4364/10000,C4365/10000)))))</f>
        <v/>
      </c>
      <c r="G4365" s="282"/>
      <c r="H4365" s="280"/>
      <c r="I4365" s="280"/>
      <c r="J4365" s="280"/>
    </row>
    <row r="4366" spans="1:10" ht="14.4" x14ac:dyDescent="0.3">
      <c r="A4366" s="290" t="str">
        <f t="shared" si="179"/>
        <v>12/2011</v>
      </c>
      <c r="B4366" s="279" t="s">
        <v>4489</v>
      </c>
      <c r="C4366" s="294"/>
      <c r="D4366" s="279">
        <f t="shared" si="177"/>
        <v>10</v>
      </c>
      <c r="E4366" s="279">
        <f t="shared" si="178"/>
        <v>12</v>
      </c>
      <c r="F4366" s="281" t="str">
        <f t="shared" si="180"/>
        <v/>
      </c>
      <c r="G4366" s="282"/>
      <c r="H4366" s="280"/>
      <c r="I4366" s="280"/>
      <c r="J4366" s="280"/>
    </row>
    <row r="4367" spans="1:10" ht="14.4" x14ac:dyDescent="0.3">
      <c r="A4367" s="290" t="str">
        <f t="shared" si="179"/>
        <v>12/2011</v>
      </c>
      <c r="B4367" s="279" t="s">
        <v>4490</v>
      </c>
      <c r="C4367" s="294"/>
      <c r="D4367" s="279">
        <f t="shared" si="177"/>
        <v>11</v>
      </c>
      <c r="E4367" s="279">
        <f t="shared" si="178"/>
        <v>12</v>
      </c>
      <c r="F4367" s="281" t="str">
        <f t="shared" si="180"/>
        <v/>
      </c>
      <c r="G4367" s="282"/>
      <c r="H4367" s="280"/>
      <c r="I4367" s="280"/>
      <c r="J4367" s="280"/>
    </row>
    <row r="4368" spans="1:10" ht="14.4" x14ac:dyDescent="0.3">
      <c r="A4368" s="290" t="str">
        <f t="shared" si="179"/>
        <v>12/2011</v>
      </c>
      <c r="B4368" s="279" t="s">
        <v>4491</v>
      </c>
      <c r="C4368" s="294">
        <v>208</v>
      </c>
      <c r="D4368" s="279">
        <f t="shared" si="177"/>
        <v>12</v>
      </c>
      <c r="E4368" s="279">
        <f t="shared" si="178"/>
        <v>12</v>
      </c>
      <c r="F4368" s="281" t="str">
        <f t="shared" si="180"/>
        <v/>
      </c>
      <c r="G4368" s="282"/>
      <c r="H4368" s="280"/>
      <c r="I4368" s="280"/>
      <c r="J4368" s="280"/>
    </row>
    <row r="4369" spans="1:10" ht="14.4" x14ac:dyDescent="0.3">
      <c r="A4369" s="290" t="str">
        <f t="shared" si="179"/>
        <v>12/2011</v>
      </c>
      <c r="B4369" s="279" t="s">
        <v>4492</v>
      </c>
      <c r="C4369" s="294">
        <v>209</v>
      </c>
      <c r="D4369" s="279">
        <f t="shared" si="177"/>
        <v>13</v>
      </c>
      <c r="E4369" s="279">
        <f t="shared" si="178"/>
        <v>12</v>
      </c>
      <c r="F4369" s="281" t="str">
        <f t="shared" si="180"/>
        <v/>
      </c>
      <c r="G4369" s="282"/>
      <c r="H4369" s="280"/>
      <c r="I4369" s="280"/>
      <c r="J4369" s="280"/>
    </row>
    <row r="4370" spans="1:10" ht="14.4" x14ac:dyDescent="0.3">
      <c r="A4370" s="290" t="str">
        <f t="shared" si="179"/>
        <v>12/2011</v>
      </c>
      <c r="B4370" s="279" t="s">
        <v>4493</v>
      </c>
      <c r="C4370" s="294">
        <v>219</v>
      </c>
      <c r="D4370" s="279">
        <f t="shared" si="177"/>
        <v>14</v>
      </c>
      <c r="E4370" s="279">
        <f t="shared" si="178"/>
        <v>12</v>
      </c>
      <c r="F4370" s="281" t="str">
        <f t="shared" si="180"/>
        <v/>
      </c>
      <c r="G4370" s="282"/>
      <c r="H4370" s="280"/>
      <c r="I4370" s="280"/>
      <c r="J4370" s="280"/>
    </row>
    <row r="4371" spans="1:10" ht="14.4" x14ac:dyDescent="0.3">
      <c r="A4371" s="290" t="str">
        <f t="shared" si="179"/>
        <v>12/2011</v>
      </c>
      <c r="B4371" s="279" t="s">
        <v>4494</v>
      </c>
      <c r="C4371" s="294">
        <v>218</v>
      </c>
      <c r="D4371" s="279">
        <f t="shared" si="177"/>
        <v>15</v>
      </c>
      <c r="E4371" s="279">
        <f t="shared" si="178"/>
        <v>12</v>
      </c>
      <c r="F4371" s="281" t="str">
        <f t="shared" si="180"/>
        <v/>
      </c>
      <c r="G4371" s="282"/>
      <c r="H4371" s="280"/>
      <c r="I4371" s="280"/>
      <c r="J4371" s="280"/>
    </row>
    <row r="4372" spans="1:10" ht="14.4" x14ac:dyDescent="0.3">
      <c r="A4372" s="290" t="str">
        <f t="shared" si="179"/>
        <v>12/2011</v>
      </c>
      <c r="B4372" s="279" t="s">
        <v>4495</v>
      </c>
      <c r="C4372" s="294">
        <v>229</v>
      </c>
      <c r="D4372" s="279">
        <f t="shared" si="177"/>
        <v>16</v>
      </c>
      <c r="E4372" s="279">
        <f t="shared" si="178"/>
        <v>12</v>
      </c>
      <c r="F4372" s="281" t="str">
        <f t="shared" si="180"/>
        <v/>
      </c>
      <c r="G4372" s="282"/>
      <c r="H4372" s="280"/>
      <c r="I4372" s="280"/>
      <c r="J4372" s="280"/>
    </row>
    <row r="4373" spans="1:10" ht="14.4" x14ac:dyDescent="0.3">
      <c r="A4373" s="290" t="str">
        <f t="shared" si="179"/>
        <v>12/2011</v>
      </c>
      <c r="B4373" s="279" t="s">
        <v>4496</v>
      </c>
      <c r="C4373" s="294"/>
      <c r="D4373" s="279">
        <f t="shared" si="177"/>
        <v>17</v>
      </c>
      <c r="E4373" s="279">
        <f t="shared" si="178"/>
        <v>12</v>
      </c>
      <c r="F4373" s="281" t="str">
        <f t="shared" si="180"/>
        <v/>
      </c>
      <c r="G4373" s="282"/>
      <c r="H4373" s="280"/>
      <c r="I4373" s="280"/>
      <c r="J4373" s="280"/>
    </row>
    <row r="4374" spans="1:10" ht="14.4" x14ac:dyDescent="0.3">
      <c r="A4374" s="290" t="str">
        <f t="shared" si="179"/>
        <v>12/2011</v>
      </c>
      <c r="B4374" s="279" t="s">
        <v>4497</v>
      </c>
      <c r="C4374" s="294"/>
      <c r="D4374" s="279">
        <f t="shared" si="177"/>
        <v>18</v>
      </c>
      <c r="E4374" s="279">
        <f t="shared" si="178"/>
        <v>12</v>
      </c>
      <c r="F4374" s="281" t="str">
        <f t="shared" si="180"/>
        <v/>
      </c>
      <c r="G4374" s="282"/>
      <c r="H4374" s="280"/>
      <c r="I4374" s="280"/>
      <c r="J4374" s="280"/>
    </row>
    <row r="4375" spans="1:10" ht="14.4" x14ac:dyDescent="0.3">
      <c r="A4375" s="290" t="str">
        <f t="shared" si="179"/>
        <v>12/2011</v>
      </c>
      <c r="B4375" s="279" t="s">
        <v>4498</v>
      </c>
      <c r="C4375" s="294">
        <v>235</v>
      </c>
      <c r="D4375" s="279">
        <f t="shared" si="177"/>
        <v>19</v>
      </c>
      <c r="E4375" s="279">
        <f t="shared" si="178"/>
        <v>12</v>
      </c>
      <c r="F4375" s="281" t="str">
        <f t="shared" si="180"/>
        <v/>
      </c>
      <c r="G4375" s="282"/>
      <c r="H4375" s="280"/>
      <c r="I4375" s="280"/>
      <c r="J4375" s="280"/>
    </row>
    <row r="4376" spans="1:10" ht="14.4" x14ac:dyDescent="0.3">
      <c r="A4376" s="290" t="str">
        <f t="shared" si="179"/>
        <v>12/2011</v>
      </c>
      <c r="B4376" s="279" t="s">
        <v>4499</v>
      </c>
      <c r="C4376" s="294">
        <v>222</v>
      </c>
      <c r="D4376" s="279">
        <f t="shared" si="177"/>
        <v>20</v>
      </c>
      <c r="E4376" s="279">
        <f t="shared" si="178"/>
        <v>12</v>
      </c>
      <c r="F4376" s="281" t="str">
        <f t="shared" si="180"/>
        <v/>
      </c>
      <c r="G4376" s="282"/>
      <c r="H4376" s="280"/>
      <c r="I4376" s="280"/>
      <c r="J4376" s="280"/>
    </row>
    <row r="4377" spans="1:10" ht="14.4" x14ac:dyDescent="0.3">
      <c r="A4377" s="290" t="str">
        <f t="shared" si="179"/>
        <v>12/2011</v>
      </c>
      <c r="B4377" s="279" t="s">
        <v>4500</v>
      </c>
      <c r="C4377" s="294">
        <v>214</v>
      </c>
      <c r="D4377" s="279">
        <f t="shared" si="177"/>
        <v>21</v>
      </c>
      <c r="E4377" s="279">
        <f t="shared" si="178"/>
        <v>12</v>
      </c>
      <c r="F4377" s="281" t="str">
        <f t="shared" si="180"/>
        <v/>
      </c>
      <c r="G4377" s="282"/>
      <c r="H4377" s="280"/>
      <c r="I4377" s="280"/>
      <c r="J4377" s="280"/>
    </row>
    <row r="4378" spans="1:10" ht="14.4" x14ac:dyDescent="0.3">
      <c r="A4378" s="290" t="str">
        <f t="shared" si="179"/>
        <v>12/2011</v>
      </c>
      <c r="B4378" s="279" t="s">
        <v>4501</v>
      </c>
      <c r="C4378" s="294">
        <v>216</v>
      </c>
      <c r="D4378" s="279">
        <f t="shared" si="177"/>
        <v>22</v>
      </c>
      <c r="E4378" s="279">
        <f t="shared" si="178"/>
        <v>12</v>
      </c>
      <c r="F4378" s="281" t="str">
        <f t="shared" si="180"/>
        <v/>
      </c>
      <c r="G4378" s="282"/>
      <c r="H4378" s="280"/>
      <c r="I4378" s="280"/>
      <c r="J4378" s="280"/>
    </row>
    <row r="4379" spans="1:10" ht="14.4" x14ac:dyDescent="0.3">
      <c r="A4379" s="290" t="str">
        <f t="shared" si="179"/>
        <v>12/2011</v>
      </c>
      <c r="B4379" s="279" t="s">
        <v>4502</v>
      </c>
      <c r="C4379" s="294">
        <v>210</v>
      </c>
      <c r="D4379" s="279">
        <f t="shared" si="177"/>
        <v>23</v>
      </c>
      <c r="E4379" s="279">
        <f t="shared" si="178"/>
        <v>12</v>
      </c>
      <c r="F4379" s="281" t="str">
        <f t="shared" si="180"/>
        <v/>
      </c>
      <c r="G4379" s="282"/>
      <c r="H4379" s="280"/>
      <c r="I4379" s="280"/>
      <c r="J4379" s="280"/>
    </row>
    <row r="4380" spans="1:10" ht="14.4" x14ac:dyDescent="0.3">
      <c r="A4380" s="290" t="str">
        <f t="shared" si="179"/>
        <v>12/2011</v>
      </c>
      <c r="B4380" s="279" t="s">
        <v>4503</v>
      </c>
      <c r="C4380" s="294"/>
      <c r="D4380" s="279">
        <f t="shared" si="177"/>
        <v>24</v>
      </c>
      <c r="E4380" s="279">
        <f t="shared" si="178"/>
        <v>12</v>
      </c>
      <c r="F4380" s="281" t="str">
        <f t="shared" si="180"/>
        <v/>
      </c>
      <c r="G4380" s="282"/>
      <c r="H4380" s="280"/>
      <c r="I4380" s="280"/>
      <c r="J4380" s="280"/>
    </row>
    <row r="4381" spans="1:10" ht="14.4" x14ac:dyDescent="0.3">
      <c r="A4381" s="290" t="str">
        <f t="shared" si="179"/>
        <v>12/2011</v>
      </c>
      <c r="B4381" s="279" t="s">
        <v>4504</v>
      </c>
      <c r="C4381" s="294"/>
      <c r="D4381" s="279">
        <f t="shared" si="177"/>
        <v>25</v>
      </c>
      <c r="E4381" s="279">
        <f t="shared" si="178"/>
        <v>12</v>
      </c>
      <c r="F4381" s="281" t="str">
        <f t="shared" si="180"/>
        <v/>
      </c>
      <c r="G4381" s="282"/>
      <c r="H4381" s="280"/>
      <c r="I4381" s="280"/>
      <c r="J4381" s="280"/>
    </row>
    <row r="4382" spans="1:10" ht="14.4" x14ac:dyDescent="0.3">
      <c r="A4382" s="290" t="str">
        <f t="shared" si="179"/>
        <v>12/2011</v>
      </c>
      <c r="B4382" s="279" t="s">
        <v>4505</v>
      </c>
      <c r="C4382" s="294">
        <v>210</v>
      </c>
      <c r="D4382" s="279">
        <f t="shared" si="177"/>
        <v>26</v>
      </c>
      <c r="E4382" s="279">
        <f t="shared" si="178"/>
        <v>12</v>
      </c>
      <c r="F4382" s="281" t="str">
        <f t="shared" si="180"/>
        <v/>
      </c>
      <c r="G4382" s="282"/>
      <c r="H4382" s="280"/>
      <c r="I4382" s="280"/>
      <c r="J4382" s="280"/>
    </row>
    <row r="4383" spans="1:10" ht="14.4" x14ac:dyDescent="0.3">
      <c r="A4383" s="290" t="str">
        <f t="shared" si="179"/>
        <v>12/2011</v>
      </c>
      <c r="B4383" s="279" t="s">
        <v>4506</v>
      </c>
      <c r="C4383" s="294">
        <v>209</v>
      </c>
      <c r="D4383" s="279">
        <f t="shared" si="177"/>
        <v>27</v>
      </c>
      <c r="E4383" s="279">
        <f t="shared" si="178"/>
        <v>12</v>
      </c>
      <c r="F4383" s="281" t="str">
        <f t="shared" si="180"/>
        <v/>
      </c>
      <c r="G4383" s="282"/>
      <c r="H4383" s="280"/>
      <c r="I4383" s="280"/>
      <c r="J4383" s="280"/>
    </row>
    <row r="4384" spans="1:10" ht="14.4" x14ac:dyDescent="0.3">
      <c r="A4384" s="290" t="str">
        <f t="shared" si="179"/>
        <v>12/2011</v>
      </c>
      <c r="B4384" s="279" t="s">
        <v>4507</v>
      </c>
      <c r="C4384" s="294">
        <v>218</v>
      </c>
      <c r="D4384" s="279">
        <f t="shared" si="177"/>
        <v>28</v>
      </c>
      <c r="E4384" s="279">
        <f t="shared" si="178"/>
        <v>12</v>
      </c>
      <c r="F4384" s="281" t="str">
        <f t="shared" si="180"/>
        <v/>
      </c>
      <c r="G4384" s="282"/>
      <c r="H4384" s="280"/>
      <c r="I4384" s="280"/>
      <c r="J4384" s="280"/>
    </row>
    <row r="4385" spans="1:10" ht="14.4" x14ac:dyDescent="0.3">
      <c r="A4385" s="290" t="str">
        <f t="shared" si="179"/>
        <v>12/2011</v>
      </c>
      <c r="B4385" s="279" t="s">
        <v>4508</v>
      </c>
      <c r="C4385" s="294">
        <v>222</v>
      </c>
      <c r="D4385" s="279">
        <f t="shared" si="177"/>
        <v>29</v>
      </c>
      <c r="E4385" s="279">
        <f t="shared" si="178"/>
        <v>12</v>
      </c>
      <c r="F4385" s="281" t="str">
        <f t="shared" si="180"/>
        <v/>
      </c>
      <c r="G4385" s="282"/>
      <c r="H4385" s="280"/>
      <c r="I4385" s="280"/>
      <c r="J4385" s="280"/>
    </row>
    <row r="4386" spans="1:10" ht="14.4" x14ac:dyDescent="0.3">
      <c r="A4386" s="290" t="str">
        <f t="shared" si="179"/>
        <v>12/2011</v>
      </c>
      <c r="B4386" s="279" t="s">
        <v>4509</v>
      </c>
      <c r="C4386" s="294">
        <v>208</v>
      </c>
      <c r="D4386" s="279">
        <f t="shared" si="177"/>
        <v>30</v>
      </c>
      <c r="E4386" s="279">
        <f t="shared" si="178"/>
        <v>12</v>
      </c>
      <c r="F4386" s="281" t="str">
        <f t="shared" si="180"/>
        <v/>
      </c>
      <c r="G4386" s="282"/>
      <c r="H4386" s="280"/>
      <c r="I4386" s="280"/>
      <c r="J4386" s="280"/>
    </row>
    <row r="4387" spans="1:10" ht="14.4" x14ac:dyDescent="0.3">
      <c r="A4387" s="290" t="str">
        <f t="shared" si="179"/>
        <v>12/2011</v>
      </c>
      <c r="B4387" s="279" t="s">
        <v>4510</v>
      </c>
      <c r="C4387" s="294"/>
      <c r="D4387" s="279">
        <f t="shared" si="177"/>
        <v>31</v>
      </c>
      <c r="E4387" s="279">
        <f t="shared" si="178"/>
        <v>12</v>
      </c>
      <c r="F4387" s="281">
        <f t="shared" si="180"/>
        <v>2.0799999999999999E-2</v>
      </c>
      <c r="G4387" s="282"/>
      <c r="H4387" s="280"/>
      <c r="I4387" s="280"/>
      <c r="J4387" s="280"/>
    </row>
    <row r="4388" spans="1:10" ht="14.4" x14ac:dyDescent="0.3">
      <c r="A4388" s="290" t="str">
        <f t="shared" si="179"/>
        <v>1/2012</v>
      </c>
      <c r="B4388" s="279" t="s">
        <v>4511</v>
      </c>
      <c r="C4388" s="294"/>
      <c r="D4388" s="279">
        <f t="shared" si="177"/>
        <v>1</v>
      </c>
      <c r="E4388" s="279">
        <f t="shared" si="178"/>
        <v>1</v>
      </c>
      <c r="F4388" s="281" t="str">
        <f t="shared" si="180"/>
        <v/>
      </c>
      <c r="G4388" s="282"/>
      <c r="H4388" s="280"/>
      <c r="I4388" s="280"/>
      <c r="J4388" s="280"/>
    </row>
    <row r="4389" spans="1:10" ht="14.4" x14ac:dyDescent="0.3">
      <c r="A4389" s="290" t="str">
        <f t="shared" si="179"/>
        <v>1/2012</v>
      </c>
      <c r="B4389" s="279" t="s">
        <v>4512</v>
      </c>
      <c r="C4389" s="294">
        <v>223</v>
      </c>
      <c r="D4389" s="279">
        <f t="shared" si="177"/>
        <v>2</v>
      </c>
      <c r="E4389" s="279">
        <f t="shared" si="178"/>
        <v>1</v>
      </c>
      <c r="F4389" s="281" t="str">
        <f t="shared" si="180"/>
        <v/>
      </c>
      <c r="G4389" s="282"/>
      <c r="H4389" s="280"/>
      <c r="I4389" s="280"/>
      <c r="J4389" s="280"/>
    </row>
    <row r="4390" spans="1:10" ht="14.4" x14ac:dyDescent="0.3">
      <c r="A4390" s="290" t="str">
        <f t="shared" si="179"/>
        <v>1/2012</v>
      </c>
      <c r="B4390" s="279" t="s">
        <v>4513</v>
      </c>
      <c r="C4390" s="294">
        <v>214</v>
      </c>
      <c r="D4390" s="279">
        <f t="shared" si="177"/>
        <v>3</v>
      </c>
      <c r="E4390" s="279">
        <f t="shared" si="178"/>
        <v>1</v>
      </c>
      <c r="F4390" s="281" t="str">
        <f t="shared" si="180"/>
        <v/>
      </c>
      <c r="G4390" s="282"/>
      <c r="H4390" s="280"/>
      <c r="I4390" s="280"/>
      <c r="J4390" s="280"/>
    </row>
    <row r="4391" spans="1:10" ht="14.4" x14ac:dyDescent="0.3">
      <c r="A4391" s="290" t="str">
        <f t="shared" si="179"/>
        <v>1/2012</v>
      </c>
      <c r="B4391" s="279" t="s">
        <v>4514</v>
      </c>
      <c r="C4391" s="294">
        <v>212</v>
      </c>
      <c r="D4391" s="279">
        <f t="shared" si="177"/>
        <v>4</v>
      </c>
      <c r="E4391" s="279">
        <f t="shared" si="178"/>
        <v>1</v>
      </c>
      <c r="F4391" s="281" t="str">
        <f t="shared" si="180"/>
        <v/>
      </c>
      <c r="G4391" s="282"/>
      <c r="H4391" s="280"/>
      <c r="I4391" s="280"/>
      <c r="J4391" s="280"/>
    </row>
    <row r="4392" spans="1:10" ht="14.4" x14ac:dyDescent="0.3">
      <c r="A4392" s="290" t="str">
        <f t="shared" si="179"/>
        <v>1/2012</v>
      </c>
      <c r="B4392" s="279" t="s">
        <v>4515</v>
      </c>
      <c r="C4392" s="294">
        <v>212</v>
      </c>
      <c r="D4392" s="279">
        <f t="shared" si="177"/>
        <v>5</v>
      </c>
      <c r="E4392" s="279">
        <f t="shared" si="178"/>
        <v>1</v>
      </c>
      <c r="F4392" s="281" t="str">
        <f t="shared" si="180"/>
        <v/>
      </c>
      <c r="G4392" s="282"/>
      <c r="H4392" s="280"/>
      <c r="I4392" s="280"/>
      <c r="J4392" s="280"/>
    </row>
    <row r="4393" spans="1:10" ht="14.4" x14ac:dyDescent="0.3">
      <c r="A4393" s="290" t="str">
        <f t="shared" si="179"/>
        <v>1/2012</v>
      </c>
      <c r="B4393" s="279" t="s">
        <v>4516</v>
      </c>
      <c r="C4393" s="294">
        <v>214</v>
      </c>
      <c r="D4393" s="279">
        <f t="shared" si="177"/>
        <v>6</v>
      </c>
      <c r="E4393" s="279">
        <f t="shared" si="178"/>
        <v>1</v>
      </c>
      <c r="F4393" s="281" t="str">
        <f t="shared" si="180"/>
        <v/>
      </c>
      <c r="G4393" s="282"/>
      <c r="H4393" s="280"/>
      <c r="I4393" s="280"/>
      <c r="J4393" s="280"/>
    </row>
    <row r="4394" spans="1:10" ht="14.4" x14ac:dyDescent="0.3">
      <c r="A4394" s="290" t="str">
        <f t="shared" si="179"/>
        <v>1/2012</v>
      </c>
      <c r="B4394" s="279" t="s">
        <v>4517</v>
      </c>
      <c r="C4394" s="294"/>
      <c r="D4394" s="279">
        <f t="shared" si="177"/>
        <v>7</v>
      </c>
      <c r="E4394" s="279">
        <f t="shared" si="178"/>
        <v>1</v>
      </c>
      <c r="F4394" s="281" t="str">
        <f t="shared" si="180"/>
        <v/>
      </c>
      <c r="G4394" s="282"/>
      <c r="H4394" s="280"/>
      <c r="I4394" s="280"/>
      <c r="J4394" s="280"/>
    </row>
    <row r="4395" spans="1:10" ht="14.4" x14ac:dyDescent="0.3">
      <c r="A4395" s="290" t="str">
        <f t="shared" si="179"/>
        <v>1/2012</v>
      </c>
      <c r="B4395" s="279" t="s">
        <v>4518</v>
      </c>
      <c r="C4395" s="294"/>
      <c r="D4395" s="279">
        <f t="shared" si="177"/>
        <v>8</v>
      </c>
      <c r="E4395" s="279">
        <f t="shared" si="178"/>
        <v>1</v>
      </c>
      <c r="F4395" s="281" t="str">
        <f t="shared" si="180"/>
        <v/>
      </c>
      <c r="G4395" s="282"/>
      <c r="H4395" s="280"/>
      <c r="I4395" s="280"/>
      <c r="J4395" s="280"/>
    </row>
    <row r="4396" spans="1:10" ht="14.4" x14ac:dyDescent="0.3">
      <c r="A4396" s="290" t="str">
        <f t="shared" si="179"/>
        <v>1/2012</v>
      </c>
      <c r="B4396" s="279" t="s">
        <v>4519</v>
      </c>
      <c r="C4396" s="294">
        <v>217</v>
      </c>
      <c r="D4396" s="279">
        <f t="shared" si="177"/>
        <v>9</v>
      </c>
      <c r="E4396" s="279">
        <f t="shared" si="178"/>
        <v>1</v>
      </c>
      <c r="F4396" s="281" t="str">
        <f t="shared" si="180"/>
        <v/>
      </c>
      <c r="G4396" s="282"/>
      <c r="H4396" s="280"/>
      <c r="I4396" s="280"/>
      <c r="J4396" s="280"/>
    </row>
    <row r="4397" spans="1:10" ht="14.4" x14ac:dyDescent="0.3">
      <c r="A4397" s="290" t="str">
        <f t="shared" si="179"/>
        <v>1/2012</v>
      </c>
      <c r="B4397" s="279" t="s">
        <v>4520</v>
      </c>
      <c r="C4397" s="294">
        <v>223</v>
      </c>
      <c r="D4397" s="279">
        <f t="shared" si="177"/>
        <v>10</v>
      </c>
      <c r="E4397" s="279">
        <f t="shared" si="178"/>
        <v>1</v>
      </c>
      <c r="F4397" s="281" t="str">
        <f t="shared" si="180"/>
        <v/>
      </c>
      <c r="G4397" s="282"/>
      <c r="H4397" s="280"/>
      <c r="I4397" s="280"/>
      <c r="J4397" s="280"/>
    </row>
    <row r="4398" spans="1:10" ht="14.4" x14ac:dyDescent="0.3">
      <c r="A4398" s="290" t="str">
        <f t="shared" si="179"/>
        <v>1/2012</v>
      </c>
      <c r="B4398" s="279" t="s">
        <v>4521</v>
      </c>
      <c r="C4398" s="294">
        <v>232</v>
      </c>
      <c r="D4398" s="279">
        <f t="shared" si="177"/>
        <v>11</v>
      </c>
      <c r="E4398" s="279">
        <f t="shared" si="178"/>
        <v>1</v>
      </c>
      <c r="F4398" s="281" t="str">
        <f t="shared" si="180"/>
        <v/>
      </c>
      <c r="G4398" s="282"/>
      <c r="H4398" s="280"/>
      <c r="I4398" s="280"/>
      <c r="J4398" s="280"/>
    </row>
    <row r="4399" spans="1:10" ht="14.4" x14ac:dyDescent="0.3">
      <c r="A4399" s="290" t="str">
        <f t="shared" si="179"/>
        <v>1/2012</v>
      </c>
      <c r="B4399" s="279" t="s">
        <v>4522</v>
      </c>
      <c r="C4399" s="294">
        <v>228</v>
      </c>
      <c r="D4399" s="279">
        <f t="shared" si="177"/>
        <v>12</v>
      </c>
      <c r="E4399" s="279">
        <f t="shared" si="178"/>
        <v>1</v>
      </c>
      <c r="F4399" s="281" t="str">
        <f t="shared" si="180"/>
        <v/>
      </c>
      <c r="G4399" s="282"/>
      <c r="H4399" s="280"/>
      <c r="I4399" s="280"/>
      <c r="J4399" s="280"/>
    </row>
    <row r="4400" spans="1:10" ht="14.4" x14ac:dyDescent="0.3">
      <c r="A4400" s="290" t="str">
        <f t="shared" si="179"/>
        <v>1/2012</v>
      </c>
      <c r="B4400" s="279" t="s">
        <v>4523</v>
      </c>
      <c r="C4400" s="294">
        <v>237</v>
      </c>
      <c r="D4400" s="279">
        <f t="shared" si="177"/>
        <v>13</v>
      </c>
      <c r="E4400" s="279">
        <f t="shared" si="178"/>
        <v>1</v>
      </c>
      <c r="F4400" s="281" t="str">
        <f t="shared" si="180"/>
        <v/>
      </c>
      <c r="G4400" s="282"/>
      <c r="H4400" s="280"/>
      <c r="I4400" s="280"/>
      <c r="J4400" s="280"/>
    </row>
    <row r="4401" spans="1:10" ht="14.4" x14ac:dyDescent="0.3">
      <c r="A4401" s="290" t="str">
        <f t="shared" si="179"/>
        <v>1/2012</v>
      </c>
      <c r="B4401" s="279" t="s">
        <v>4524</v>
      </c>
      <c r="C4401" s="294"/>
      <c r="D4401" s="279">
        <f t="shared" si="177"/>
        <v>14</v>
      </c>
      <c r="E4401" s="279">
        <f t="shared" si="178"/>
        <v>1</v>
      </c>
      <c r="F4401" s="281" t="str">
        <f t="shared" si="180"/>
        <v/>
      </c>
      <c r="G4401" s="282"/>
      <c r="H4401" s="280"/>
      <c r="I4401" s="280"/>
      <c r="J4401" s="280"/>
    </row>
    <row r="4402" spans="1:10" ht="14.4" x14ac:dyDescent="0.3">
      <c r="A4402" s="290" t="str">
        <f t="shared" si="179"/>
        <v>1/2012</v>
      </c>
      <c r="B4402" s="279" t="s">
        <v>4525</v>
      </c>
      <c r="C4402" s="294"/>
      <c r="D4402" s="279">
        <f t="shared" si="177"/>
        <v>15</v>
      </c>
      <c r="E4402" s="279">
        <f t="shared" si="178"/>
        <v>1</v>
      </c>
      <c r="F4402" s="281" t="str">
        <f t="shared" si="180"/>
        <v/>
      </c>
      <c r="G4402" s="282"/>
      <c r="H4402" s="280"/>
      <c r="I4402" s="280"/>
      <c r="J4402" s="280"/>
    </row>
    <row r="4403" spans="1:10" ht="14.4" x14ac:dyDescent="0.3">
      <c r="A4403" s="290" t="str">
        <f t="shared" si="179"/>
        <v>1/2012</v>
      </c>
      <c r="B4403" s="279" t="s">
        <v>4526</v>
      </c>
      <c r="C4403" s="294">
        <v>233</v>
      </c>
      <c r="D4403" s="279">
        <f t="shared" si="177"/>
        <v>16</v>
      </c>
      <c r="E4403" s="279">
        <f t="shared" si="178"/>
        <v>1</v>
      </c>
      <c r="F4403" s="281" t="str">
        <f t="shared" si="180"/>
        <v/>
      </c>
      <c r="G4403" s="282"/>
      <c r="H4403" s="280"/>
      <c r="I4403" s="280"/>
      <c r="J4403" s="280"/>
    </row>
    <row r="4404" spans="1:10" ht="14.4" x14ac:dyDescent="0.3">
      <c r="A4404" s="290" t="str">
        <f t="shared" si="179"/>
        <v>1/2012</v>
      </c>
      <c r="B4404" s="279" t="s">
        <v>4527</v>
      </c>
      <c r="C4404" s="294">
        <v>232</v>
      </c>
      <c r="D4404" s="279">
        <f t="shared" si="177"/>
        <v>17</v>
      </c>
      <c r="E4404" s="279">
        <f t="shared" si="178"/>
        <v>1</v>
      </c>
      <c r="F4404" s="281" t="str">
        <f t="shared" si="180"/>
        <v/>
      </c>
      <c r="G4404" s="282"/>
      <c r="H4404" s="280"/>
      <c r="I4404" s="280"/>
      <c r="J4404" s="280"/>
    </row>
    <row r="4405" spans="1:10" ht="14.4" x14ac:dyDescent="0.3">
      <c r="A4405" s="290" t="str">
        <f t="shared" si="179"/>
        <v>1/2012</v>
      </c>
      <c r="B4405" s="279" t="s">
        <v>4528</v>
      </c>
      <c r="C4405" s="294">
        <v>227</v>
      </c>
      <c r="D4405" s="279">
        <f t="shared" si="177"/>
        <v>18</v>
      </c>
      <c r="E4405" s="279">
        <f t="shared" si="178"/>
        <v>1</v>
      </c>
      <c r="F4405" s="281" t="str">
        <f t="shared" si="180"/>
        <v/>
      </c>
      <c r="G4405" s="282"/>
      <c r="H4405" s="280"/>
      <c r="I4405" s="280"/>
      <c r="J4405" s="280"/>
    </row>
    <row r="4406" spans="1:10" ht="14.4" x14ac:dyDescent="0.3">
      <c r="A4406" s="290" t="str">
        <f t="shared" si="179"/>
        <v>1/2012</v>
      </c>
      <c r="B4406" s="279" t="s">
        <v>4529</v>
      </c>
      <c r="C4406" s="294">
        <v>218</v>
      </c>
      <c r="D4406" s="279">
        <f t="shared" si="177"/>
        <v>19</v>
      </c>
      <c r="E4406" s="279">
        <f t="shared" si="178"/>
        <v>1</v>
      </c>
      <c r="F4406" s="281" t="str">
        <f t="shared" si="180"/>
        <v/>
      </c>
      <c r="G4406" s="282"/>
      <c r="H4406" s="280"/>
      <c r="I4406" s="280"/>
      <c r="J4406" s="280"/>
    </row>
    <row r="4407" spans="1:10" ht="14.4" x14ac:dyDescent="0.3">
      <c r="A4407" s="290" t="str">
        <f t="shared" si="179"/>
        <v>1/2012</v>
      </c>
      <c r="B4407" s="279" t="s">
        <v>4530</v>
      </c>
      <c r="C4407" s="294">
        <v>211</v>
      </c>
      <c r="D4407" s="279">
        <f t="shared" si="177"/>
        <v>20</v>
      </c>
      <c r="E4407" s="279">
        <f t="shared" si="178"/>
        <v>1</v>
      </c>
      <c r="F4407" s="281" t="str">
        <f t="shared" si="180"/>
        <v/>
      </c>
      <c r="G4407" s="282"/>
      <c r="H4407" s="280"/>
      <c r="I4407" s="280"/>
      <c r="J4407" s="280"/>
    </row>
    <row r="4408" spans="1:10" ht="14.4" x14ac:dyDescent="0.3">
      <c r="A4408" s="290" t="str">
        <f t="shared" si="179"/>
        <v>1/2012</v>
      </c>
      <c r="B4408" s="279" t="s">
        <v>4531</v>
      </c>
      <c r="C4408" s="294"/>
      <c r="D4408" s="279">
        <f t="shared" si="177"/>
        <v>21</v>
      </c>
      <c r="E4408" s="279">
        <f t="shared" si="178"/>
        <v>1</v>
      </c>
      <c r="F4408" s="281" t="str">
        <f t="shared" si="180"/>
        <v/>
      </c>
      <c r="G4408" s="282"/>
      <c r="H4408" s="280"/>
      <c r="I4408" s="280"/>
      <c r="J4408" s="280"/>
    </row>
    <row r="4409" spans="1:10" ht="14.4" x14ac:dyDescent="0.3">
      <c r="A4409" s="290" t="str">
        <f t="shared" si="179"/>
        <v>1/2012</v>
      </c>
      <c r="B4409" s="279" t="s">
        <v>4532</v>
      </c>
      <c r="C4409" s="294"/>
      <c r="D4409" s="279">
        <f t="shared" si="177"/>
        <v>22</v>
      </c>
      <c r="E4409" s="279">
        <f t="shared" si="178"/>
        <v>1</v>
      </c>
      <c r="F4409" s="281" t="str">
        <f t="shared" si="180"/>
        <v/>
      </c>
      <c r="G4409" s="282"/>
      <c r="H4409" s="280"/>
      <c r="I4409" s="280"/>
      <c r="J4409" s="280"/>
    </row>
    <row r="4410" spans="1:10" ht="14.4" x14ac:dyDescent="0.3">
      <c r="A4410" s="290" t="str">
        <f t="shared" si="179"/>
        <v>1/2012</v>
      </c>
      <c r="B4410" s="279" t="s">
        <v>4533</v>
      </c>
      <c r="C4410" s="294">
        <v>209</v>
      </c>
      <c r="D4410" s="279">
        <f t="shared" si="177"/>
        <v>23</v>
      </c>
      <c r="E4410" s="279">
        <f t="shared" si="178"/>
        <v>1</v>
      </c>
      <c r="F4410" s="281" t="str">
        <f t="shared" si="180"/>
        <v/>
      </c>
      <c r="G4410" s="282"/>
      <c r="H4410" s="280"/>
      <c r="I4410" s="280"/>
      <c r="J4410" s="280"/>
    </row>
    <row r="4411" spans="1:10" ht="14.4" x14ac:dyDescent="0.3">
      <c r="A4411" s="290" t="str">
        <f t="shared" si="179"/>
        <v>1/2012</v>
      </c>
      <c r="B4411" s="279" t="s">
        <v>4534</v>
      </c>
      <c r="C4411" s="294">
        <v>209</v>
      </c>
      <c r="D4411" s="279">
        <f t="shared" si="177"/>
        <v>24</v>
      </c>
      <c r="E4411" s="279">
        <f t="shared" si="178"/>
        <v>1</v>
      </c>
      <c r="F4411" s="281" t="str">
        <f t="shared" si="180"/>
        <v/>
      </c>
      <c r="G4411" s="282"/>
      <c r="H4411" s="280"/>
      <c r="I4411" s="280"/>
      <c r="J4411" s="280"/>
    </row>
    <row r="4412" spans="1:10" ht="14.4" x14ac:dyDescent="0.3">
      <c r="A4412" s="290" t="str">
        <f t="shared" si="179"/>
        <v>1/2012</v>
      </c>
      <c r="B4412" s="279" t="s">
        <v>4535</v>
      </c>
      <c r="C4412" s="294">
        <v>212</v>
      </c>
      <c r="D4412" s="279">
        <f t="shared" si="177"/>
        <v>25</v>
      </c>
      <c r="E4412" s="279">
        <f t="shared" si="178"/>
        <v>1</v>
      </c>
      <c r="F4412" s="281" t="str">
        <f t="shared" si="180"/>
        <v/>
      </c>
      <c r="G4412" s="282"/>
      <c r="H4412" s="280"/>
      <c r="I4412" s="280"/>
      <c r="J4412" s="280"/>
    </row>
    <row r="4413" spans="1:10" ht="14.4" x14ac:dyDescent="0.3">
      <c r="A4413" s="290" t="str">
        <f t="shared" si="179"/>
        <v>1/2012</v>
      </c>
      <c r="B4413" s="279" t="s">
        <v>4536</v>
      </c>
      <c r="C4413" s="294">
        <v>218</v>
      </c>
      <c r="D4413" s="279">
        <f t="shared" si="177"/>
        <v>26</v>
      </c>
      <c r="E4413" s="279">
        <f t="shared" si="178"/>
        <v>1</v>
      </c>
      <c r="F4413" s="281" t="str">
        <f t="shared" si="180"/>
        <v/>
      </c>
      <c r="G4413" s="282"/>
      <c r="H4413" s="280"/>
      <c r="I4413" s="280"/>
      <c r="J4413" s="280"/>
    </row>
    <row r="4414" spans="1:10" ht="14.4" x14ac:dyDescent="0.3">
      <c r="A4414" s="290" t="str">
        <f t="shared" si="179"/>
        <v>1/2012</v>
      </c>
      <c r="B4414" s="279" t="s">
        <v>4537</v>
      </c>
      <c r="C4414" s="294">
        <v>218</v>
      </c>
      <c r="D4414" s="279">
        <f t="shared" si="177"/>
        <v>27</v>
      </c>
      <c r="E4414" s="279">
        <f t="shared" si="178"/>
        <v>1</v>
      </c>
      <c r="F4414" s="281" t="str">
        <f t="shared" si="180"/>
        <v/>
      </c>
      <c r="G4414" s="282"/>
      <c r="H4414" s="280"/>
      <c r="I4414" s="280"/>
      <c r="J4414" s="280"/>
    </row>
    <row r="4415" spans="1:10" ht="14.4" x14ac:dyDescent="0.3">
      <c r="A4415" s="290" t="str">
        <f t="shared" si="179"/>
        <v>1/2012</v>
      </c>
      <c r="B4415" s="279" t="s">
        <v>4538</v>
      </c>
      <c r="C4415" s="294"/>
      <c r="D4415" s="279">
        <f t="shared" si="177"/>
        <v>28</v>
      </c>
      <c r="E4415" s="279">
        <f t="shared" si="178"/>
        <v>1</v>
      </c>
      <c r="F4415" s="281" t="str">
        <f t="shared" si="180"/>
        <v/>
      </c>
      <c r="G4415" s="282"/>
      <c r="H4415" s="280"/>
      <c r="I4415" s="280"/>
      <c r="J4415" s="280"/>
    </row>
    <row r="4416" spans="1:10" ht="14.4" x14ac:dyDescent="0.3">
      <c r="A4416" s="290" t="str">
        <f t="shared" si="179"/>
        <v>1/2012</v>
      </c>
      <c r="B4416" s="279" t="s">
        <v>4539</v>
      </c>
      <c r="C4416" s="294"/>
      <c r="D4416" s="279">
        <f t="shared" si="177"/>
        <v>29</v>
      </c>
      <c r="E4416" s="279">
        <f t="shared" si="178"/>
        <v>1</v>
      </c>
      <c r="F4416" s="281" t="str">
        <f t="shared" si="180"/>
        <v/>
      </c>
      <c r="G4416" s="282"/>
      <c r="H4416" s="280"/>
      <c r="I4416" s="280"/>
      <c r="J4416" s="280"/>
    </row>
    <row r="4417" spans="1:10" ht="14.4" x14ac:dyDescent="0.3">
      <c r="A4417" s="290" t="str">
        <f t="shared" si="179"/>
        <v>1/2012</v>
      </c>
      <c r="B4417" s="279" t="s">
        <v>4540</v>
      </c>
      <c r="C4417" s="294">
        <v>221</v>
      </c>
      <c r="D4417" s="279">
        <f t="shared" si="177"/>
        <v>30</v>
      </c>
      <c r="E4417" s="279">
        <f t="shared" si="178"/>
        <v>1</v>
      </c>
      <c r="F4417" s="281" t="str">
        <f t="shared" si="180"/>
        <v/>
      </c>
      <c r="G4417" s="282"/>
      <c r="H4417" s="280"/>
      <c r="I4417" s="280"/>
      <c r="J4417" s="280"/>
    </row>
    <row r="4418" spans="1:10" ht="14.4" x14ac:dyDescent="0.3">
      <c r="A4418" s="290" t="str">
        <f t="shared" si="179"/>
        <v>1/2012</v>
      </c>
      <c r="B4418" s="279" t="s">
        <v>4541</v>
      </c>
      <c r="C4418" s="294">
        <v>221</v>
      </c>
      <c r="D4418" s="279">
        <f t="shared" si="177"/>
        <v>31</v>
      </c>
      <c r="E4418" s="279">
        <f t="shared" si="178"/>
        <v>1</v>
      </c>
      <c r="F4418" s="281">
        <f t="shared" si="180"/>
        <v>2.2100000000000002E-2</v>
      </c>
      <c r="G4418" s="282"/>
      <c r="H4418" s="280"/>
      <c r="I4418" s="280"/>
      <c r="J4418" s="280"/>
    </row>
    <row r="4419" spans="1:10" ht="14.4" x14ac:dyDescent="0.3">
      <c r="A4419" s="290" t="str">
        <f t="shared" si="179"/>
        <v>2/2012</v>
      </c>
      <c r="B4419" s="279" t="s">
        <v>4542</v>
      </c>
      <c r="C4419" s="294">
        <v>216</v>
      </c>
      <c r="D4419" s="279">
        <f t="shared" si="177"/>
        <v>1</v>
      </c>
      <c r="E4419" s="279">
        <f t="shared" si="178"/>
        <v>2</v>
      </c>
      <c r="F4419" s="281" t="str">
        <f t="shared" si="180"/>
        <v/>
      </c>
      <c r="G4419" s="282"/>
      <c r="H4419" s="280"/>
      <c r="I4419" s="280"/>
      <c r="J4419" s="280"/>
    </row>
    <row r="4420" spans="1:10" ht="14.4" x14ac:dyDescent="0.3">
      <c r="A4420" s="290" t="str">
        <f t="shared" si="179"/>
        <v>2/2012</v>
      </c>
      <c r="B4420" s="279" t="s">
        <v>4543</v>
      </c>
      <c r="C4420" s="294">
        <v>217</v>
      </c>
      <c r="D4420" s="279">
        <f t="shared" si="177"/>
        <v>2</v>
      </c>
      <c r="E4420" s="279">
        <f t="shared" si="178"/>
        <v>2</v>
      </c>
      <c r="F4420" s="281" t="str">
        <f t="shared" si="180"/>
        <v/>
      </c>
      <c r="G4420" s="282"/>
      <c r="H4420" s="280"/>
      <c r="I4420" s="280"/>
      <c r="J4420" s="280"/>
    </row>
    <row r="4421" spans="1:10" ht="14.4" x14ac:dyDescent="0.3">
      <c r="A4421" s="290" t="str">
        <f t="shared" si="179"/>
        <v>2/2012</v>
      </c>
      <c r="B4421" s="279" t="s">
        <v>4544</v>
      </c>
      <c r="C4421" s="294">
        <v>205</v>
      </c>
      <c r="D4421" s="279">
        <f t="shared" si="177"/>
        <v>3</v>
      </c>
      <c r="E4421" s="279">
        <f t="shared" si="178"/>
        <v>2</v>
      </c>
      <c r="F4421" s="281" t="str">
        <f t="shared" si="180"/>
        <v/>
      </c>
      <c r="G4421" s="282"/>
      <c r="H4421" s="280"/>
      <c r="I4421" s="280"/>
      <c r="J4421" s="280"/>
    </row>
    <row r="4422" spans="1:10" ht="14.4" x14ac:dyDescent="0.3">
      <c r="A4422" s="290" t="str">
        <f t="shared" ref="A4422:A4485" si="181">CONCATENATE(MONTH(B4422),"/",YEAR(B4422))</f>
        <v>2/2012</v>
      </c>
      <c r="B4422" s="279" t="s">
        <v>4545</v>
      </c>
      <c r="C4422" s="294"/>
      <c r="D4422" s="279">
        <f t="shared" si="177"/>
        <v>4</v>
      </c>
      <c r="E4422" s="279">
        <f t="shared" si="178"/>
        <v>2</v>
      </c>
      <c r="F4422" s="281" t="str">
        <f t="shared" si="180"/>
        <v/>
      </c>
      <c r="G4422" s="282"/>
      <c r="H4422" s="280"/>
      <c r="I4422" s="280"/>
      <c r="J4422" s="280"/>
    </row>
    <row r="4423" spans="1:10" ht="14.4" x14ac:dyDescent="0.3">
      <c r="A4423" s="290" t="str">
        <f t="shared" si="181"/>
        <v>2/2012</v>
      </c>
      <c r="B4423" s="279" t="s">
        <v>4546</v>
      </c>
      <c r="C4423" s="294"/>
      <c r="D4423" s="279">
        <f t="shared" si="177"/>
        <v>5</v>
      </c>
      <c r="E4423" s="279">
        <f t="shared" si="178"/>
        <v>2</v>
      </c>
      <c r="F4423" s="281" t="str">
        <f t="shared" si="180"/>
        <v/>
      </c>
      <c r="G4423" s="282"/>
      <c r="H4423" s="280"/>
      <c r="I4423" s="280"/>
      <c r="J4423" s="280"/>
    </row>
    <row r="4424" spans="1:10" ht="14.4" x14ac:dyDescent="0.3">
      <c r="A4424" s="290" t="str">
        <f t="shared" si="181"/>
        <v>2/2012</v>
      </c>
      <c r="B4424" s="279" t="s">
        <v>4547</v>
      </c>
      <c r="C4424" s="294">
        <v>209</v>
      </c>
      <c r="D4424" s="279">
        <f t="shared" si="177"/>
        <v>6</v>
      </c>
      <c r="E4424" s="279">
        <f t="shared" si="178"/>
        <v>2</v>
      </c>
      <c r="F4424" s="281" t="str">
        <f t="shared" si="180"/>
        <v/>
      </c>
      <c r="G4424" s="282"/>
      <c r="H4424" s="280"/>
      <c r="I4424" s="280"/>
      <c r="J4424" s="280"/>
    </row>
    <row r="4425" spans="1:10" ht="14.4" x14ac:dyDescent="0.3">
      <c r="A4425" s="290" t="str">
        <f t="shared" si="181"/>
        <v>2/2012</v>
      </c>
      <c r="B4425" s="279" t="s">
        <v>4548</v>
      </c>
      <c r="C4425" s="294">
        <v>204</v>
      </c>
      <c r="D4425" s="279">
        <f t="shared" si="177"/>
        <v>7</v>
      </c>
      <c r="E4425" s="279">
        <f t="shared" si="178"/>
        <v>2</v>
      </c>
      <c r="F4425" s="281" t="str">
        <f t="shared" si="180"/>
        <v/>
      </c>
      <c r="G4425" s="282"/>
      <c r="H4425" s="280"/>
      <c r="I4425" s="280"/>
      <c r="J4425" s="280"/>
    </row>
    <row r="4426" spans="1:10" ht="14.4" x14ac:dyDescent="0.3">
      <c r="A4426" s="290" t="str">
        <f t="shared" si="181"/>
        <v>2/2012</v>
      </c>
      <c r="B4426" s="279" t="s">
        <v>4549</v>
      </c>
      <c r="C4426" s="294">
        <v>201</v>
      </c>
      <c r="D4426" s="279">
        <f t="shared" si="177"/>
        <v>8</v>
      </c>
      <c r="E4426" s="279">
        <f t="shared" si="178"/>
        <v>2</v>
      </c>
      <c r="F4426" s="281" t="str">
        <f t="shared" si="180"/>
        <v/>
      </c>
      <c r="G4426" s="282"/>
      <c r="H4426" s="280"/>
      <c r="I4426" s="280"/>
      <c r="J4426" s="280"/>
    </row>
    <row r="4427" spans="1:10" ht="14.4" x14ac:dyDescent="0.3">
      <c r="A4427" s="290" t="str">
        <f t="shared" si="181"/>
        <v>2/2012</v>
      </c>
      <c r="B4427" s="279" t="s">
        <v>4550</v>
      </c>
      <c r="C4427" s="294">
        <v>195</v>
      </c>
      <c r="D4427" s="279">
        <f t="shared" si="177"/>
        <v>9</v>
      </c>
      <c r="E4427" s="279">
        <f t="shared" si="178"/>
        <v>2</v>
      </c>
      <c r="F4427" s="281" t="str">
        <f t="shared" si="180"/>
        <v/>
      </c>
      <c r="G4427" s="282"/>
      <c r="H4427" s="280"/>
      <c r="I4427" s="280"/>
      <c r="J4427" s="280"/>
    </row>
    <row r="4428" spans="1:10" ht="14.4" x14ac:dyDescent="0.3">
      <c r="A4428" s="290" t="str">
        <f t="shared" si="181"/>
        <v>2/2012</v>
      </c>
      <c r="B4428" s="279" t="s">
        <v>4551</v>
      </c>
      <c r="C4428" s="294">
        <v>198</v>
      </c>
      <c r="D4428" s="279">
        <f t="shared" si="177"/>
        <v>10</v>
      </c>
      <c r="E4428" s="279">
        <f t="shared" si="178"/>
        <v>2</v>
      </c>
      <c r="F4428" s="281" t="str">
        <f t="shared" si="180"/>
        <v/>
      </c>
      <c r="G4428" s="282"/>
      <c r="H4428" s="280"/>
      <c r="I4428" s="280"/>
      <c r="J4428" s="280"/>
    </row>
    <row r="4429" spans="1:10" ht="14.4" x14ac:dyDescent="0.3">
      <c r="A4429" s="290" t="str">
        <f t="shared" si="181"/>
        <v>2/2012</v>
      </c>
      <c r="B4429" s="279" t="s">
        <v>4552</v>
      </c>
      <c r="C4429" s="294"/>
      <c r="D4429" s="279">
        <f t="shared" si="177"/>
        <v>11</v>
      </c>
      <c r="E4429" s="279">
        <f t="shared" si="178"/>
        <v>2</v>
      </c>
      <c r="F4429" s="281" t="str">
        <f t="shared" ref="F4429:F4492" si="182">IF(D4429=(D4430-1),"",IF(AND(C4429="",C4428="",C4427=""),C4426/10000,(IF(AND(C4429="",C4428=""),C4427/10000,IF(C4429="",C4428/10000,C4429/10000)))))</f>
        <v/>
      </c>
      <c r="G4429" s="282"/>
      <c r="H4429" s="280"/>
      <c r="I4429" s="280"/>
      <c r="J4429" s="280"/>
    </row>
    <row r="4430" spans="1:10" ht="14.4" x14ac:dyDescent="0.3">
      <c r="A4430" s="290" t="str">
        <f t="shared" si="181"/>
        <v>2/2012</v>
      </c>
      <c r="B4430" s="279" t="s">
        <v>4553</v>
      </c>
      <c r="C4430" s="294"/>
      <c r="D4430" s="279">
        <f t="shared" si="177"/>
        <v>12</v>
      </c>
      <c r="E4430" s="279">
        <f t="shared" si="178"/>
        <v>2</v>
      </c>
      <c r="F4430" s="281" t="str">
        <f t="shared" si="182"/>
        <v/>
      </c>
      <c r="G4430" s="282"/>
      <c r="H4430" s="280"/>
      <c r="I4430" s="280"/>
      <c r="J4430" s="280"/>
    </row>
    <row r="4431" spans="1:10" ht="14.4" x14ac:dyDescent="0.3">
      <c r="A4431" s="290" t="str">
        <f t="shared" si="181"/>
        <v>2/2012</v>
      </c>
      <c r="B4431" s="279" t="s">
        <v>4554</v>
      </c>
      <c r="C4431" s="294">
        <v>196</v>
      </c>
      <c r="D4431" s="279">
        <f t="shared" si="177"/>
        <v>13</v>
      </c>
      <c r="E4431" s="279">
        <f t="shared" si="178"/>
        <v>2</v>
      </c>
      <c r="F4431" s="281" t="str">
        <f t="shared" si="182"/>
        <v/>
      </c>
      <c r="G4431" s="282"/>
      <c r="H4431" s="280"/>
      <c r="I4431" s="280"/>
      <c r="J4431" s="280"/>
    </row>
    <row r="4432" spans="1:10" ht="14.4" x14ac:dyDescent="0.3">
      <c r="A4432" s="290" t="str">
        <f t="shared" si="181"/>
        <v>2/2012</v>
      </c>
      <c r="B4432" s="279" t="s">
        <v>4555</v>
      </c>
      <c r="C4432" s="294">
        <v>204</v>
      </c>
      <c r="D4432" s="279">
        <f t="shared" si="177"/>
        <v>14</v>
      </c>
      <c r="E4432" s="279">
        <f t="shared" si="178"/>
        <v>2</v>
      </c>
      <c r="F4432" s="281" t="str">
        <f t="shared" si="182"/>
        <v/>
      </c>
      <c r="G4432" s="282"/>
      <c r="H4432" s="280"/>
      <c r="I4432" s="280"/>
      <c r="J4432" s="280"/>
    </row>
    <row r="4433" spans="1:10" ht="14.4" x14ac:dyDescent="0.3">
      <c r="A4433" s="290" t="str">
        <f t="shared" si="181"/>
        <v>2/2012</v>
      </c>
      <c r="B4433" s="279" t="s">
        <v>4556</v>
      </c>
      <c r="C4433" s="294">
        <v>205</v>
      </c>
      <c r="D4433" s="279">
        <f t="shared" si="177"/>
        <v>15</v>
      </c>
      <c r="E4433" s="279">
        <f t="shared" si="178"/>
        <v>2</v>
      </c>
      <c r="F4433" s="281" t="str">
        <f t="shared" si="182"/>
        <v/>
      </c>
      <c r="G4433" s="282"/>
      <c r="H4433" s="280"/>
      <c r="I4433" s="280"/>
      <c r="J4433" s="280"/>
    </row>
    <row r="4434" spans="1:10" ht="14.4" x14ac:dyDescent="0.3">
      <c r="A4434" s="290" t="str">
        <f t="shared" si="181"/>
        <v>2/2012</v>
      </c>
      <c r="B4434" s="279" t="s">
        <v>4557</v>
      </c>
      <c r="C4434" s="294">
        <v>201</v>
      </c>
      <c r="D4434" s="279">
        <f t="shared" si="177"/>
        <v>16</v>
      </c>
      <c r="E4434" s="279">
        <f t="shared" si="178"/>
        <v>2</v>
      </c>
      <c r="F4434" s="281" t="str">
        <f t="shared" si="182"/>
        <v/>
      </c>
      <c r="G4434" s="282"/>
      <c r="H4434" s="280"/>
      <c r="I4434" s="280"/>
      <c r="J4434" s="280"/>
    </row>
    <row r="4435" spans="1:10" ht="14.4" x14ac:dyDescent="0.3">
      <c r="A4435" s="290" t="str">
        <f t="shared" si="181"/>
        <v>2/2012</v>
      </c>
      <c r="B4435" s="279" t="s">
        <v>4558</v>
      </c>
      <c r="C4435" s="294">
        <v>197</v>
      </c>
      <c r="D4435" s="279">
        <f t="shared" si="177"/>
        <v>17</v>
      </c>
      <c r="E4435" s="279">
        <f t="shared" si="178"/>
        <v>2</v>
      </c>
      <c r="F4435" s="281" t="str">
        <f t="shared" si="182"/>
        <v/>
      </c>
      <c r="G4435" s="282"/>
      <c r="H4435" s="280"/>
      <c r="I4435" s="280"/>
      <c r="J4435" s="280"/>
    </row>
    <row r="4436" spans="1:10" ht="14.4" x14ac:dyDescent="0.3">
      <c r="A4436" s="290" t="str">
        <f t="shared" si="181"/>
        <v>2/2012</v>
      </c>
      <c r="B4436" s="279" t="s">
        <v>4559</v>
      </c>
      <c r="C4436" s="294"/>
      <c r="D4436" s="279">
        <f t="shared" si="177"/>
        <v>18</v>
      </c>
      <c r="E4436" s="279">
        <f t="shared" si="178"/>
        <v>2</v>
      </c>
      <c r="F4436" s="281" t="str">
        <f t="shared" si="182"/>
        <v/>
      </c>
      <c r="G4436" s="282"/>
      <c r="H4436" s="280"/>
      <c r="I4436" s="280"/>
      <c r="J4436" s="280"/>
    </row>
    <row r="4437" spans="1:10" ht="14.4" x14ac:dyDescent="0.3">
      <c r="A4437" s="290" t="str">
        <f t="shared" si="181"/>
        <v>2/2012</v>
      </c>
      <c r="B4437" s="279" t="s">
        <v>4560</v>
      </c>
      <c r="C4437" s="294"/>
      <c r="D4437" s="279">
        <f t="shared" si="177"/>
        <v>19</v>
      </c>
      <c r="E4437" s="279">
        <f t="shared" si="178"/>
        <v>2</v>
      </c>
      <c r="F4437" s="281" t="str">
        <f t="shared" si="182"/>
        <v/>
      </c>
      <c r="G4437" s="282"/>
      <c r="H4437" s="280"/>
      <c r="I4437" s="280"/>
      <c r="J4437" s="280"/>
    </row>
    <row r="4438" spans="1:10" ht="14.4" x14ac:dyDescent="0.3">
      <c r="A4438" s="290" t="str">
        <f t="shared" si="181"/>
        <v>2/2012</v>
      </c>
      <c r="B4438" s="279" t="s">
        <v>4561</v>
      </c>
      <c r="C4438" s="294"/>
      <c r="D4438" s="279">
        <f t="shared" si="177"/>
        <v>20</v>
      </c>
      <c r="E4438" s="279">
        <f t="shared" si="178"/>
        <v>2</v>
      </c>
      <c r="F4438" s="281" t="str">
        <f t="shared" si="182"/>
        <v/>
      </c>
      <c r="G4438" s="282"/>
      <c r="H4438" s="280"/>
      <c r="I4438" s="280"/>
      <c r="J4438" s="280"/>
    </row>
    <row r="4439" spans="1:10" ht="14.4" x14ac:dyDescent="0.3">
      <c r="A4439" s="290" t="str">
        <f t="shared" si="181"/>
        <v>2/2012</v>
      </c>
      <c r="B4439" s="279" t="s">
        <v>4562</v>
      </c>
      <c r="C4439" s="294"/>
      <c r="D4439" s="279">
        <f t="shared" si="177"/>
        <v>21</v>
      </c>
      <c r="E4439" s="279">
        <f t="shared" si="178"/>
        <v>2</v>
      </c>
      <c r="F4439" s="281" t="str">
        <f t="shared" si="182"/>
        <v/>
      </c>
      <c r="G4439" s="282"/>
      <c r="H4439" s="280"/>
      <c r="I4439" s="280"/>
      <c r="J4439" s="280"/>
    </row>
    <row r="4440" spans="1:10" ht="14.4" x14ac:dyDescent="0.3">
      <c r="A4440" s="290" t="str">
        <f t="shared" si="181"/>
        <v>2/2012</v>
      </c>
      <c r="B4440" s="279" t="s">
        <v>4563</v>
      </c>
      <c r="C4440" s="294">
        <v>196</v>
      </c>
      <c r="D4440" s="279">
        <f t="shared" si="177"/>
        <v>22</v>
      </c>
      <c r="E4440" s="279">
        <f t="shared" si="178"/>
        <v>2</v>
      </c>
      <c r="F4440" s="281" t="str">
        <f t="shared" si="182"/>
        <v/>
      </c>
      <c r="G4440" s="282"/>
      <c r="H4440" s="280"/>
      <c r="I4440" s="280"/>
      <c r="J4440" s="280"/>
    </row>
    <row r="4441" spans="1:10" ht="14.4" x14ac:dyDescent="0.3">
      <c r="A4441" s="290" t="str">
        <f t="shared" si="181"/>
        <v>2/2012</v>
      </c>
      <c r="B4441" s="279" t="s">
        <v>4564</v>
      </c>
      <c r="C4441" s="294">
        <v>199</v>
      </c>
      <c r="D4441" s="279">
        <f t="shared" si="177"/>
        <v>23</v>
      </c>
      <c r="E4441" s="279">
        <f t="shared" si="178"/>
        <v>2</v>
      </c>
      <c r="F4441" s="281" t="str">
        <f t="shared" si="182"/>
        <v/>
      </c>
      <c r="G4441" s="282"/>
      <c r="H4441" s="280"/>
      <c r="I4441" s="280"/>
      <c r="J4441" s="280"/>
    </row>
    <row r="4442" spans="1:10" ht="14.4" x14ac:dyDescent="0.3">
      <c r="A4442" s="290" t="str">
        <f t="shared" si="181"/>
        <v>2/2012</v>
      </c>
      <c r="B4442" s="279" t="s">
        <v>4565</v>
      </c>
      <c r="C4442" s="294">
        <v>201</v>
      </c>
      <c r="D4442" s="279">
        <f t="shared" si="177"/>
        <v>24</v>
      </c>
      <c r="E4442" s="279">
        <f t="shared" si="178"/>
        <v>2</v>
      </c>
      <c r="F4442" s="281" t="str">
        <f t="shared" si="182"/>
        <v/>
      </c>
      <c r="G4442" s="282"/>
      <c r="H4442" s="280"/>
      <c r="I4442" s="280"/>
      <c r="J4442" s="280"/>
    </row>
    <row r="4443" spans="1:10" ht="14.4" x14ac:dyDescent="0.3">
      <c r="A4443" s="290" t="str">
        <f t="shared" si="181"/>
        <v>2/2012</v>
      </c>
      <c r="B4443" s="279" t="s">
        <v>4566</v>
      </c>
      <c r="C4443" s="294"/>
      <c r="D4443" s="279">
        <f t="shared" si="177"/>
        <v>25</v>
      </c>
      <c r="E4443" s="279">
        <f t="shared" si="178"/>
        <v>2</v>
      </c>
      <c r="F4443" s="281" t="str">
        <f t="shared" si="182"/>
        <v/>
      </c>
      <c r="G4443" s="282"/>
      <c r="H4443" s="280"/>
      <c r="I4443" s="280"/>
      <c r="J4443" s="280"/>
    </row>
    <row r="4444" spans="1:10" ht="14.4" x14ac:dyDescent="0.3">
      <c r="A4444" s="290" t="str">
        <f t="shared" si="181"/>
        <v>2/2012</v>
      </c>
      <c r="B4444" s="279" t="s">
        <v>4567</v>
      </c>
      <c r="C4444" s="294"/>
      <c r="D4444" s="279">
        <f t="shared" si="177"/>
        <v>26</v>
      </c>
      <c r="E4444" s="279">
        <f t="shared" si="178"/>
        <v>2</v>
      </c>
      <c r="F4444" s="281" t="str">
        <f t="shared" si="182"/>
        <v/>
      </c>
      <c r="G4444" s="282"/>
      <c r="H4444" s="280"/>
      <c r="I4444" s="280"/>
      <c r="J4444" s="280"/>
    </row>
    <row r="4445" spans="1:10" ht="14.4" x14ac:dyDescent="0.3">
      <c r="A4445" s="290" t="str">
        <f t="shared" si="181"/>
        <v>2/2012</v>
      </c>
      <c r="B4445" s="279" t="s">
        <v>4568</v>
      </c>
      <c r="C4445" s="294">
        <v>205</v>
      </c>
      <c r="D4445" s="279">
        <f t="shared" si="177"/>
        <v>27</v>
      </c>
      <c r="E4445" s="279">
        <f t="shared" si="178"/>
        <v>2</v>
      </c>
      <c r="F4445" s="281" t="str">
        <f t="shared" si="182"/>
        <v/>
      </c>
      <c r="G4445" s="282"/>
      <c r="H4445" s="280"/>
      <c r="I4445" s="280"/>
      <c r="J4445" s="280"/>
    </row>
    <row r="4446" spans="1:10" ht="14.4" x14ac:dyDescent="0.3">
      <c r="A4446" s="290" t="str">
        <f t="shared" si="181"/>
        <v>2/2012</v>
      </c>
      <c r="B4446" s="279" t="s">
        <v>4569</v>
      </c>
      <c r="C4446" s="294">
        <v>199</v>
      </c>
      <c r="D4446" s="279">
        <f t="shared" si="177"/>
        <v>28</v>
      </c>
      <c r="E4446" s="279">
        <f t="shared" si="178"/>
        <v>2</v>
      </c>
      <c r="F4446" s="281" t="str">
        <f t="shared" si="182"/>
        <v/>
      </c>
      <c r="G4446" s="282"/>
      <c r="H4446" s="280"/>
      <c r="I4446" s="280"/>
      <c r="J4446" s="280"/>
    </row>
    <row r="4447" spans="1:10" ht="14.4" x14ac:dyDescent="0.3">
      <c r="A4447" s="290" t="str">
        <f t="shared" si="181"/>
        <v>2/2012</v>
      </c>
      <c r="B4447" s="279" t="s">
        <v>4570</v>
      </c>
      <c r="C4447" s="294">
        <v>194</v>
      </c>
      <c r="D4447" s="279">
        <f t="shared" si="177"/>
        <v>29</v>
      </c>
      <c r="E4447" s="279">
        <f t="shared" si="178"/>
        <v>2</v>
      </c>
      <c r="F4447" s="281">
        <f t="shared" si="182"/>
        <v>1.9400000000000001E-2</v>
      </c>
      <c r="G4447" s="282"/>
      <c r="H4447" s="280"/>
      <c r="I4447" s="280"/>
      <c r="J4447" s="280"/>
    </row>
    <row r="4448" spans="1:10" ht="14.4" x14ac:dyDescent="0.3">
      <c r="A4448" s="290" t="str">
        <f t="shared" si="181"/>
        <v>3/2012</v>
      </c>
      <c r="B4448" s="279" t="s">
        <v>4571</v>
      </c>
      <c r="C4448" s="294">
        <v>190</v>
      </c>
      <c r="D4448" s="279">
        <f t="shared" si="177"/>
        <v>1</v>
      </c>
      <c r="E4448" s="279">
        <f t="shared" si="178"/>
        <v>3</v>
      </c>
      <c r="F4448" s="281" t="str">
        <f t="shared" si="182"/>
        <v/>
      </c>
      <c r="G4448" s="282"/>
      <c r="H4448" s="280"/>
      <c r="I4448" s="280"/>
      <c r="J4448" s="280"/>
    </row>
    <row r="4449" spans="1:10" ht="14.4" x14ac:dyDescent="0.3">
      <c r="A4449" s="290" t="str">
        <f t="shared" si="181"/>
        <v>3/2012</v>
      </c>
      <c r="B4449" s="279" t="s">
        <v>4572</v>
      </c>
      <c r="C4449" s="294">
        <v>190</v>
      </c>
      <c r="D4449" s="279">
        <f t="shared" si="177"/>
        <v>2</v>
      </c>
      <c r="E4449" s="279">
        <f t="shared" si="178"/>
        <v>3</v>
      </c>
      <c r="F4449" s="281" t="str">
        <f t="shared" si="182"/>
        <v/>
      </c>
      <c r="G4449" s="282"/>
      <c r="H4449" s="280"/>
      <c r="I4449" s="280"/>
      <c r="J4449" s="280"/>
    </row>
    <row r="4450" spans="1:10" ht="14.4" x14ac:dyDescent="0.3">
      <c r="A4450" s="290" t="str">
        <f t="shared" si="181"/>
        <v>3/2012</v>
      </c>
      <c r="B4450" s="279" t="s">
        <v>4573</v>
      </c>
      <c r="C4450" s="294"/>
      <c r="D4450" s="279">
        <f t="shared" si="177"/>
        <v>3</v>
      </c>
      <c r="E4450" s="279">
        <f t="shared" si="178"/>
        <v>3</v>
      </c>
      <c r="F4450" s="281" t="str">
        <f t="shared" si="182"/>
        <v/>
      </c>
      <c r="G4450" s="282"/>
      <c r="H4450" s="280"/>
      <c r="I4450" s="280"/>
      <c r="J4450" s="280"/>
    </row>
    <row r="4451" spans="1:10" ht="14.4" x14ac:dyDescent="0.3">
      <c r="A4451" s="290" t="str">
        <f t="shared" si="181"/>
        <v>3/2012</v>
      </c>
      <c r="B4451" s="279" t="s">
        <v>4574</v>
      </c>
      <c r="C4451" s="294"/>
      <c r="D4451" s="279">
        <f t="shared" si="177"/>
        <v>4</v>
      </c>
      <c r="E4451" s="279">
        <f t="shared" si="178"/>
        <v>3</v>
      </c>
      <c r="F4451" s="281" t="str">
        <f t="shared" si="182"/>
        <v/>
      </c>
      <c r="G4451" s="282"/>
      <c r="H4451" s="280"/>
      <c r="I4451" s="280"/>
      <c r="J4451" s="280"/>
    </row>
    <row r="4452" spans="1:10" ht="14.4" x14ac:dyDescent="0.3">
      <c r="A4452" s="290" t="str">
        <f t="shared" si="181"/>
        <v>3/2012</v>
      </c>
      <c r="B4452" s="279" t="s">
        <v>4575</v>
      </c>
      <c r="C4452" s="294">
        <v>190</v>
      </c>
      <c r="D4452" s="279">
        <f t="shared" si="177"/>
        <v>5</v>
      </c>
      <c r="E4452" s="279">
        <f t="shared" si="178"/>
        <v>3</v>
      </c>
      <c r="F4452" s="281" t="str">
        <f t="shared" si="182"/>
        <v/>
      </c>
      <c r="G4452" s="282"/>
      <c r="H4452" s="280"/>
      <c r="I4452" s="280"/>
      <c r="J4452" s="280"/>
    </row>
    <row r="4453" spans="1:10" ht="14.4" x14ac:dyDescent="0.3">
      <c r="A4453" s="290" t="str">
        <f t="shared" si="181"/>
        <v>3/2012</v>
      </c>
      <c r="B4453" s="279" t="s">
        <v>4576</v>
      </c>
      <c r="C4453" s="294">
        <v>198</v>
      </c>
      <c r="D4453" s="279">
        <f t="shared" si="177"/>
        <v>6</v>
      </c>
      <c r="E4453" s="279">
        <f t="shared" si="178"/>
        <v>3</v>
      </c>
      <c r="F4453" s="281" t="str">
        <f t="shared" si="182"/>
        <v/>
      </c>
      <c r="G4453" s="282"/>
      <c r="H4453" s="280"/>
      <c r="I4453" s="280"/>
      <c r="J4453" s="280"/>
    </row>
    <row r="4454" spans="1:10" ht="14.4" x14ac:dyDescent="0.3">
      <c r="A4454" s="290" t="str">
        <f t="shared" si="181"/>
        <v>3/2012</v>
      </c>
      <c r="B4454" s="279" t="s">
        <v>4577</v>
      </c>
      <c r="C4454" s="294">
        <v>193</v>
      </c>
      <c r="D4454" s="279">
        <f t="shared" si="177"/>
        <v>7</v>
      </c>
      <c r="E4454" s="279">
        <f t="shared" si="178"/>
        <v>3</v>
      </c>
      <c r="F4454" s="281" t="str">
        <f t="shared" si="182"/>
        <v/>
      </c>
      <c r="G4454" s="282"/>
      <c r="H4454" s="280"/>
      <c r="I4454" s="280"/>
      <c r="J4454" s="280"/>
    </row>
    <row r="4455" spans="1:10" ht="14.4" x14ac:dyDescent="0.3">
      <c r="A4455" s="290" t="str">
        <f t="shared" si="181"/>
        <v>3/2012</v>
      </c>
      <c r="B4455" s="279" t="s">
        <v>4578</v>
      </c>
      <c r="C4455" s="294">
        <v>183</v>
      </c>
      <c r="D4455" s="279">
        <f t="shared" si="177"/>
        <v>8</v>
      </c>
      <c r="E4455" s="279">
        <f t="shared" si="178"/>
        <v>3</v>
      </c>
      <c r="F4455" s="281" t="str">
        <f t="shared" si="182"/>
        <v/>
      </c>
      <c r="G4455" s="282"/>
      <c r="H4455" s="280"/>
      <c r="I4455" s="280"/>
      <c r="J4455" s="280"/>
    </row>
    <row r="4456" spans="1:10" ht="14.4" x14ac:dyDescent="0.3">
      <c r="A4456" s="290" t="str">
        <f t="shared" si="181"/>
        <v>3/2012</v>
      </c>
      <c r="B4456" s="279" t="s">
        <v>4579</v>
      </c>
      <c r="C4456" s="294">
        <v>179</v>
      </c>
      <c r="D4456" s="279">
        <f t="shared" si="177"/>
        <v>9</v>
      </c>
      <c r="E4456" s="279">
        <f t="shared" si="178"/>
        <v>3</v>
      </c>
      <c r="F4456" s="281" t="str">
        <f t="shared" si="182"/>
        <v/>
      </c>
      <c r="G4456" s="282"/>
      <c r="H4456" s="280"/>
      <c r="I4456" s="280"/>
      <c r="J4456" s="280"/>
    </row>
    <row r="4457" spans="1:10" ht="14.4" x14ac:dyDescent="0.3">
      <c r="A4457" s="290" t="str">
        <f t="shared" si="181"/>
        <v>3/2012</v>
      </c>
      <c r="B4457" s="279" t="s">
        <v>4580</v>
      </c>
      <c r="C4457" s="294"/>
      <c r="D4457" s="279">
        <f t="shared" si="177"/>
        <v>10</v>
      </c>
      <c r="E4457" s="279">
        <f t="shared" si="178"/>
        <v>3</v>
      </c>
      <c r="F4457" s="281" t="str">
        <f t="shared" si="182"/>
        <v/>
      </c>
      <c r="G4457" s="282"/>
      <c r="H4457" s="280"/>
      <c r="I4457" s="280"/>
      <c r="J4457" s="280"/>
    </row>
    <row r="4458" spans="1:10" ht="14.4" x14ac:dyDescent="0.3">
      <c r="A4458" s="290" t="str">
        <f t="shared" si="181"/>
        <v>3/2012</v>
      </c>
      <c r="B4458" s="279" t="s">
        <v>4581</v>
      </c>
      <c r="C4458" s="294"/>
      <c r="D4458" s="279">
        <f t="shared" si="177"/>
        <v>11</v>
      </c>
      <c r="E4458" s="279">
        <f t="shared" si="178"/>
        <v>3</v>
      </c>
      <c r="F4458" s="281" t="str">
        <f t="shared" si="182"/>
        <v/>
      </c>
      <c r="G4458" s="282"/>
      <c r="H4458" s="280"/>
      <c r="I4458" s="280"/>
      <c r="J4458" s="280"/>
    </row>
    <row r="4459" spans="1:10" ht="14.4" x14ac:dyDescent="0.3">
      <c r="A4459" s="290" t="str">
        <f t="shared" si="181"/>
        <v>3/2012</v>
      </c>
      <c r="B4459" s="279" t="s">
        <v>4582</v>
      </c>
      <c r="C4459" s="294">
        <v>180</v>
      </c>
      <c r="D4459" s="279">
        <f t="shared" si="177"/>
        <v>12</v>
      </c>
      <c r="E4459" s="279">
        <f t="shared" si="178"/>
        <v>3</v>
      </c>
      <c r="F4459" s="281" t="str">
        <f t="shared" si="182"/>
        <v/>
      </c>
      <c r="G4459" s="282"/>
      <c r="H4459" s="280"/>
      <c r="I4459" s="280"/>
      <c r="J4459" s="280"/>
    </row>
    <row r="4460" spans="1:10" ht="14.4" x14ac:dyDescent="0.3">
      <c r="A4460" s="290" t="str">
        <f t="shared" si="181"/>
        <v>3/2012</v>
      </c>
      <c r="B4460" s="279" t="s">
        <v>4583</v>
      </c>
      <c r="C4460" s="294">
        <v>168</v>
      </c>
      <c r="D4460" s="279">
        <f t="shared" si="177"/>
        <v>13</v>
      </c>
      <c r="E4460" s="279">
        <f t="shared" si="178"/>
        <v>3</v>
      </c>
      <c r="F4460" s="281" t="str">
        <f t="shared" si="182"/>
        <v/>
      </c>
      <c r="G4460" s="282"/>
      <c r="H4460" s="280"/>
      <c r="I4460" s="280"/>
      <c r="J4460" s="280"/>
    </row>
    <row r="4461" spans="1:10" ht="14.4" x14ac:dyDescent="0.3">
      <c r="A4461" s="290" t="str">
        <f t="shared" si="181"/>
        <v>3/2012</v>
      </c>
      <c r="B4461" s="279" t="s">
        <v>4584</v>
      </c>
      <c r="C4461" s="294">
        <v>163</v>
      </c>
      <c r="D4461" s="279">
        <f t="shared" si="177"/>
        <v>14</v>
      </c>
      <c r="E4461" s="279">
        <f t="shared" si="178"/>
        <v>3</v>
      </c>
      <c r="F4461" s="281" t="str">
        <f t="shared" si="182"/>
        <v/>
      </c>
      <c r="G4461" s="282"/>
      <c r="H4461" s="280"/>
      <c r="I4461" s="280"/>
      <c r="J4461" s="280"/>
    </row>
    <row r="4462" spans="1:10" ht="14.4" x14ac:dyDescent="0.3">
      <c r="A4462" s="290" t="str">
        <f t="shared" si="181"/>
        <v>3/2012</v>
      </c>
      <c r="B4462" s="279" t="s">
        <v>4585</v>
      </c>
      <c r="C4462" s="294">
        <v>167</v>
      </c>
      <c r="D4462" s="279">
        <f t="shared" si="177"/>
        <v>15</v>
      </c>
      <c r="E4462" s="279">
        <f t="shared" si="178"/>
        <v>3</v>
      </c>
      <c r="F4462" s="281" t="str">
        <f t="shared" si="182"/>
        <v/>
      </c>
      <c r="G4462" s="282"/>
      <c r="H4462" s="280"/>
      <c r="I4462" s="280"/>
      <c r="J4462" s="280"/>
    </row>
    <row r="4463" spans="1:10" ht="14.4" x14ac:dyDescent="0.3">
      <c r="A4463" s="290" t="str">
        <f t="shared" si="181"/>
        <v>3/2012</v>
      </c>
      <c r="B4463" s="279" t="s">
        <v>4586</v>
      </c>
      <c r="C4463" s="294">
        <v>171</v>
      </c>
      <c r="D4463" s="279">
        <f t="shared" si="177"/>
        <v>16</v>
      </c>
      <c r="E4463" s="279">
        <f t="shared" si="178"/>
        <v>3</v>
      </c>
      <c r="F4463" s="281" t="str">
        <f t="shared" si="182"/>
        <v/>
      </c>
      <c r="G4463" s="282"/>
      <c r="H4463" s="280"/>
      <c r="I4463" s="280"/>
      <c r="J4463" s="280"/>
    </row>
    <row r="4464" spans="1:10" ht="14.4" x14ac:dyDescent="0.3">
      <c r="A4464" s="290" t="str">
        <f t="shared" si="181"/>
        <v>3/2012</v>
      </c>
      <c r="B4464" s="279" t="s">
        <v>4587</v>
      </c>
      <c r="C4464" s="294"/>
      <c r="D4464" s="279">
        <f t="shared" si="177"/>
        <v>17</v>
      </c>
      <c r="E4464" s="279">
        <f t="shared" si="178"/>
        <v>3</v>
      </c>
      <c r="F4464" s="281" t="str">
        <f t="shared" si="182"/>
        <v/>
      </c>
      <c r="G4464" s="282"/>
      <c r="H4464" s="280"/>
      <c r="I4464" s="280"/>
      <c r="J4464" s="280"/>
    </row>
    <row r="4465" spans="1:10" ht="14.4" x14ac:dyDescent="0.3">
      <c r="A4465" s="290" t="str">
        <f t="shared" si="181"/>
        <v>3/2012</v>
      </c>
      <c r="B4465" s="279" t="s">
        <v>4588</v>
      </c>
      <c r="C4465" s="294"/>
      <c r="D4465" s="279">
        <f t="shared" si="177"/>
        <v>18</v>
      </c>
      <c r="E4465" s="279">
        <f t="shared" si="178"/>
        <v>3</v>
      </c>
      <c r="F4465" s="281" t="str">
        <f t="shared" si="182"/>
        <v/>
      </c>
      <c r="G4465" s="282"/>
      <c r="H4465" s="280"/>
      <c r="I4465" s="280"/>
      <c r="J4465" s="280"/>
    </row>
    <row r="4466" spans="1:10" ht="14.4" x14ac:dyDescent="0.3">
      <c r="A4466" s="290" t="str">
        <f t="shared" si="181"/>
        <v>3/2012</v>
      </c>
      <c r="B4466" s="279" t="s">
        <v>4589</v>
      </c>
      <c r="C4466" s="294">
        <v>163</v>
      </c>
      <c r="D4466" s="279">
        <f t="shared" si="177"/>
        <v>19</v>
      </c>
      <c r="E4466" s="279">
        <f t="shared" si="178"/>
        <v>3</v>
      </c>
      <c r="F4466" s="281" t="str">
        <f t="shared" si="182"/>
        <v/>
      </c>
      <c r="G4466" s="282"/>
      <c r="H4466" s="280"/>
      <c r="I4466" s="280"/>
      <c r="J4466" s="280"/>
    </row>
    <row r="4467" spans="1:10" ht="14.4" x14ac:dyDescent="0.3">
      <c r="A4467" s="290" t="str">
        <f t="shared" si="181"/>
        <v>3/2012</v>
      </c>
      <c r="B4467" s="279" t="s">
        <v>4590</v>
      </c>
      <c r="C4467" s="294">
        <v>165</v>
      </c>
      <c r="D4467" s="279">
        <f t="shared" si="177"/>
        <v>20</v>
      </c>
      <c r="E4467" s="279">
        <f t="shared" si="178"/>
        <v>3</v>
      </c>
      <c r="F4467" s="281" t="str">
        <f t="shared" si="182"/>
        <v/>
      </c>
      <c r="G4467" s="282"/>
      <c r="H4467" s="280"/>
      <c r="I4467" s="280"/>
      <c r="J4467" s="280"/>
    </row>
    <row r="4468" spans="1:10" ht="14.4" x14ac:dyDescent="0.3">
      <c r="A4468" s="290" t="str">
        <f t="shared" si="181"/>
        <v>3/2012</v>
      </c>
      <c r="B4468" s="279" t="s">
        <v>4591</v>
      </c>
      <c r="C4468" s="294">
        <v>166</v>
      </c>
      <c r="D4468" s="279">
        <f t="shared" si="177"/>
        <v>21</v>
      </c>
      <c r="E4468" s="279">
        <f t="shared" si="178"/>
        <v>3</v>
      </c>
      <c r="F4468" s="281" t="str">
        <f t="shared" si="182"/>
        <v/>
      </c>
      <c r="G4468" s="282"/>
      <c r="H4468" s="280"/>
      <c r="I4468" s="280"/>
      <c r="J4468" s="280"/>
    </row>
    <row r="4469" spans="1:10" ht="14.4" x14ac:dyDescent="0.3">
      <c r="A4469" s="290" t="str">
        <f t="shared" si="181"/>
        <v>3/2012</v>
      </c>
      <c r="B4469" s="279" t="s">
        <v>4592</v>
      </c>
      <c r="C4469" s="294">
        <v>170</v>
      </c>
      <c r="D4469" s="279">
        <f t="shared" si="177"/>
        <v>22</v>
      </c>
      <c r="E4469" s="279">
        <f t="shared" si="178"/>
        <v>3</v>
      </c>
      <c r="F4469" s="281" t="str">
        <f t="shared" si="182"/>
        <v/>
      </c>
      <c r="G4469" s="282"/>
      <c r="H4469" s="280"/>
      <c r="I4469" s="280"/>
      <c r="J4469" s="280"/>
    </row>
    <row r="4470" spans="1:10" ht="14.4" x14ac:dyDescent="0.3">
      <c r="A4470" s="290" t="str">
        <f t="shared" si="181"/>
        <v>3/2012</v>
      </c>
      <c r="B4470" s="279" t="s">
        <v>4593</v>
      </c>
      <c r="C4470" s="294">
        <v>169</v>
      </c>
      <c r="D4470" s="279">
        <f t="shared" si="177"/>
        <v>23</v>
      </c>
      <c r="E4470" s="279">
        <f t="shared" si="178"/>
        <v>3</v>
      </c>
      <c r="F4470" s="281" t="str">
        <f t="shared" si="182"/>
        <v/>
      </c>
      <c r="G4470" s="282"/>
      <c r="H4470" s="280"/>
      <c r="I4470" s="280"/>
      <c r="J4470" s="280"/>
    </row>
    <row r="4471" spans="1:10" ht="14.4" x14ac:dyDescent="0.3">
      <c r="A4471" s="290" t="str">
        <f t="shared" si="181"/>
        <v>3/2012</v>
      </c>
      <c r="B4471" s="279" t="s">
        <v>4594</v>
      </c>
      <c r="C4471" s="294"/>
      <c r="D4471" s="279">
        <f t="shared" si="177"/>
        <v>24</v>
      </c>
      <c r="E4471" s="279">
        <f t="shared" si="178"/>
        <v>3</v>
      </c>
      <c r="F4471" s="281" t="str">
        <f t="shared" si="182"/>
        <v/>
      </c>
      <c r="G4471" s="282"/>
      <c r="H4471" s="280"/>
      <c r="I4471" s="280"/>
      <c r="J4471" s="280"/>
    </row>
    <row r="4472" spans="1:10" ht="14.4" x14ac:dyDescent="0.3">
      <c r="A4472" s="290" t="str">
        <f t="shared" si="181"/>
        <v>3/2012</v>
      </c>
      <c r="B4472" s="279" t="s">
        <v>4595</v>
      </c>
      <c r="C4472" s="294"/>
      <c r="D4472" s="279">
        <f t="shared" si="177"/>
        <v>25</v>
      </c>
      <c r="E4472" s="279">
        <f t="shared" si="178"/>
        <v>3</v>
      </c>
      <c r="F4472" s="281" t="str">
        <f t="shared" si="182"/>
        <v/>
      </c>
      <c r="G4472" s="282"/>
      <c r="H4472" s="280"/>
      <c r="I4472" s="280"/>
      <c r="J4472" s="280"/>
    </row>
    <row r="4473" spans="1:10" ht="14.4" x14ac:dyDescent="0.3">
      <c r="A4473" s="290" t="str">
        <f t="shared" si="181"/>
        <v>3/2012</v>
      </c>
      <c r="B4473" s="279" t="s">
        <v>4596</v>
      </c>
      <c r="C4473" s="294">
        <v>171</v>
      </c>
      <c r="D4473" s="279">
        <f t="shared" si="177"/>
        <v>26</v>
      </c>
      <c r="E4473" s="279">
        <f t="shared" si="178"/>
        <v>3</v>
      </c>
      <c r="F4473" s="281" t="str">
        <f t="shared" si="182"/>
        <v/>
      </c>
      <c r="G4473" s="282"/>
      <c r="H4473" s="280"/>
      <c r="I4473" s="280"/>
      <c r="J4473" s="280"/>
    </row>
    <row r="4474" spans="1:10" ht="14.4" x14ac:dyDescent="0.3">
      <c r="A4474" s="290" t="str">
        <f t="shared" si="181"/>
        <v>3/2012</v>
      </c>
      <c r="B4474" s="279" t="s">
        <v>4597</v>
      </c>
      <c r="C4474" s="294">
        <v>176</v>
      </c>
      <c r="D4474" s="279">
        <f t="shared" si="177"/>
        <v>27</v>
      </c>
      <c r="E4474" s="279">
        <f t="shared" si="178"/>
        <v>3</v>
      </c>
      <c r="F4474" s="281" t="str">
        <f t="shared" si="182"/>
        <v/>
      </c>
      <c r="G4474" s="282"/>
      <c r="H4474" s="280"/>
      <c r="I4474" s="280"/>
      <c r="J4474" s="280"/>
    </row>
    <row r="4475" spans="1:10" ht="14.4" x14ac:dyDescent="0.3">
      <c r="A4475" s="290" t="str">
        <f t="shared" si="181"/>
        <v>3/2012</v>
      </c>
      <c r="B4475" s="279" t="s">
        <v>4598</v>
      </c>
      <c r="C4475" s="294">
        <v>174</v>
      </c>
      <c r="D4475" s="279">
        <f t="shared" si="177"/>
        <v>28</v>
      </c>
      <c r="E4475" s="279">
        <f t="shared" si="178"/>
        <v>3</v>
      </c>
      <c r="F4475" s="281" t="str">
        <f t="shared" si="182"/>
        <v/>
      </c>
      <c r="G4475" s="282"/>
      <c r="H4475" s="280"/>
      <c r="I4475" s="280"/>
      <c r="J4475" s="280"/>
    </row>
    <row r="4476" spans="1:10" ht="14.4" x14ac:dyDescent="0.3">
      <c r="A4476" s="290" t="str">
        <f t="shared" si="181"/>
        <v>3/2012</v>
      </c>
      <c r="B4476" s="279" t="s">
        <v>4599</v>
      </c>
      <c r="C4476" s="294">
        <v>182</v>
      </c>
      <c r="D4476" s="279">
        <f t="shared" si="177"/>
        <v>29</v>
      </c>
      <c r="E4476" s="279">
        <f t="shared" si="178"/>
        <v>3</v>
      </c>
      <c r="F4476" s="281" t="str">
        <f t="shared" si="182"/>
        <v/>
      </c>
      <c r="G4476" s="282"/>
      <c r="H4476" s="280"/>
      <c r="I4476" s="280"/>
      <c r="J4476" s="280"/>
    </row>
    <row r="4477" spans="1:10" ht="14.4" x14ac:dyDescent="0.3">
      <c r="A4477" s="290" t="str">
        <f t="shared" si="181"/>
        <v>3/2012</v>
      </c>
      <c r="B4477" s="279" t="s">
        <v>4600</v>
      </c>
      <c r="C4477" s="294">
        <v>176</v>
      </c>
      <c r="D4477" s="279">
        <f t="shared" si="177"/>
        <v>30</v>
      </c>
      <c r="E4477" s="279">
        <f t="shared" si="178"/>
        <v>3</v>
      </c>
      <c r="F4477" s="281" t="str">
        <f t="shared" si="182"/>
        <v/>
      </c>
      <c r="G4477" s="282"/>
      <c r="H4477" s="280"/>
      <c r="I4477" s="280"/>
      <c r="J4477" s="280"/>
    </row>
    <row r="4478" spans="1:10" ht="14.4" x14ac:dyDescent="0.3">
      <c r="A4478" s="290" t="str">
        <f t="shared" si="181"/>
        <v>3/2012</v>
      </c>
      <c r="B4478" s="279" t="s">
        <v>4601</v>
      </c>
      <c r="C4478" s="294"/>
      <c r="D4478" s="279">
        <f t="shared" si="177"/>
        <v>31</v>
      </c>
      <c r="E4478" s="279">
        <f t="shared" si="178"/>
        <v>3</v>
      </c>
      <c r="F4478" s="281">
        <f t="shared" si="182"/>
        <v>1.7600000000000001E-2</v>
      </c>
      <c r="G4478" s="282"/>
      <c r="H4478" s="280"/>
      <c r="I4478" s="280"/>
      <c r="J4478" s="280"/>
    </row>
    <row r="4479" spans="1:10" ht="14.4" x14ac:dyDescent="0.3">
      <c r="A4479" s="290" t="str">
        <f t="shared" si="181"/>
        <v>4/2012</v>
      </c>
      <c r="B4479" s="279" t="s">
        <v>4602</v>
      </c>
      <c r="C4479" s="294"/>
      <c r="D4479" s="279">
        <f t="shared" si="177"/>
        <v>1</v>
      </c>
      <c r="E4479" s="279">
        <f t="shared" si="178"/>
        <v>4</v>
      </c>
      <c r="F4479" s="281" t="str">
        <f t="shared" si="182"/>
        <v/>
      </c>
      <c r="G4479" s="282"/>
      <c r="H4479" s="280"/>
      <c r="I4479" s="280"/>
      <c r="J4479" s="280"/>
    </row>
    <row r="4480" spans="1:10" ht="14.4" x14ac:dyDescent="0.3">
      <c r="A4480" s="290" t="str">
        <f t="shared" si="181"/>
        <v>4/2012</v>
      </c>
      <c r="B4480" s="279" t="s">
        <v>4603</v>
      </c>
      <c r="C4480" s="294">
        <v>177</v>
      </c>
      <c r="D4480" s="279">
        <f t="shared" si="177"/>
        <v>2</v>
      </c>
      <c r="E4480" s="279">
        <f t="shared" si="178"/>
        <v>4</v>
      </c>
      <c r="F4480" s="281" t="str">
        <f t="shared" si="182"/>
        <v/>
      </c>
      <c r="G4480" s="282"/>
      <c r="H4480" s="280"/>
      <c r="I4480" s="280"/>
      <c r="J4480" s="280"/>
    </row>
    <row r="4481" spans="1:10" ht="14.4" x14ac:dyDescent="0.3">
      <c r="A4481" s="290" t="str">
        <f t="shared" si="181"/>
        <v>4/2012</v>
      </c>
      <c r="B4481" s="279" t="s">
        <v>4604</v>
      </c>
      <c r="C4481" s="294">
        <v>166</v>
      </c>
      <c r="D4481" s="279">
        <f t="shared" si="177"/>
        <v>3</v>
      </c>
      <c r="E4481" s="279">
        <f t="shared" si="178"/>
        <v>4</v>
      </c>
      <c r="F4481" s="281" t="str">
        <f t="shared" si="182"/>
        <v/>
      </c>
      <c r="G4481" s="282"/>
      <c r="H4481" s="280"/>
      <c r="I4481" s="280"/>
      <c r="J4481" s="280"/>
    </row>
    <row r="4482" spans="1:10" ht="14.4" x14ac:dyDescent="0.3">
      <c r="A4482" s="290" t="str">
        <f t="shared" si="181"/>
        <v>4/2012</v>
      </c>
      <c r="B4482" s="279" t="s">
        <v>4605</v>
      </c>
      <c r="C4482" s="294">
        <v>176</v>
      </c>
      <c r="D4482" s="279">
        <f t="shared" si="177"/>
        <v>4</v>
      </c>
      <c r="E4482" s="279">
        <f t="shared" si="178"/>
        <v>4</v>
      </c>
      <c r="F4482" s="281" t="str">
        <f t="shared" si="182"/>
        <v/>
      </c>
      <c r="G4482" s="282"/>
      <c r="H4482" s="280"/>
      <c r="I4482" s="280"/>
      <c r="J4482" s="280"/>
    </row>
    <row r="4483" spans="1:10" ht="14.4" x14ac:dyDescent="0.3">
      <c r="A4483" s="290" t="str">
        <f t="shared" si="181"/>
        <v>4/2012</v>
      </c>
      <c r="B4483" s="279" t="s">
        <v>4606</v>
      </c>
      <c r="C4483" s="294">
        <v>183</v>
      </c>
      <c r="D4483" s="279">
        <f t="shared" si="177"/>
        <v>5</v>
      </c>
      <c r="E4483" s="279">
        <f t="shared" si="178"/>
        <v>4</v>
      </c>
      <c r="F4483" s="281" t="str">
        <f t="shared" si="182"/>
        <v/>
      </c>
      <c r="G4483" s="282"/>
      <c r="H4483" s="280"/>
      <c r="I4483" s="280"/>
      <c r="J4483" s="280"/>
    </row>
    <row r="4484" spans="1:10" ht="14.4" x14ac:dyDescent="0.3">
      <c r="A4484" s="290" t="str">
        <f t="shared" si="181"/>
        <v>4/2012</v>
      </c>
      <c r="B4484" s="279" t="s">
        <v>4607</v>
      </c>
      <c r="C4484" s="294"/>
      <c r="D4484" s="279">
        <f t="shared" si="177"/>
        <v>6</v>
      </c>
      <c r="E4484" s="279">
        <f t="shared" si="178"/>
        <v>4</v>
      </c>
      <c r="F4484" s="281" t="str">
        <f t="shared" si="182"/>
        <v/>
      </c>
      <c r="G4484" s="282"/>
      <c r="H4484" s="280"/>
      <c r="I4484" s="280"/>
      <c r="J4484" s="280"/>
    </row>
    <row r="4485" spans="1:10" ht="14.4" x14ac:dyDescent="0.3">
      <c r="A4485" s="290" t="str">
        <f t="shared" si="181"/>
        <v>4/2012</v>
      </c>
      <c r="B4485" s="279" t="s">
        <v>4608</v>
      </c>
      <c r="C4485" s="294"/>
      <c r="D4485" s="279">
        <f t="shared" si="177"/>
        <v>7</v>
      </c>
      <c r="E4485" s="279">
        <f t="shared" si="178"/>
        <v>4</v>
      </c>
      <c r="F4485" s="281" t="str">
        <f t="shared" si="182"/>
        <v/>
      </c>
      <c r="G4485" s="282"/>
      <c r="H4485" s="280"/>
      <c r="I4485" s="280"/>
      <c r="J4485" s="280"/>
    </row>
    <row r="4486" spans="1:10" ht="14.4" x14ac:dyDescent="0.3">
      <c r="A4486" s="290" t="str">
        <f t="shared" ref="A4486:A4549" si="183">CONCATENATE(MONTH(B4486),"/",YEAR(B4486))</f>
        <v>4/2012</v>
      </c>
      <c r="B4486" s="279" t="s">
        <v>4609</v>
      </c>
      <c r="C4486" s="294"/>
      <c r="D4486" s="279">
        <f t="shared" si="177"/>
        <v>8</v>
      </c>
      <c r="E4486" s="279">
        <f t="shared" si="178"/>
        <v>4</v>
      </c>
      <c r="F4486" s="281" t="str">
        <f t="shared" si="182"/>
        <v/>
      </c>
      <c r="G4486" s="282"/>
      <c r="H4486" s="280"/>
      <c r="I4486" s="280"/>
      <c r="J4486" s="280"/>
    </row>
    <row r="4487" spans="1:10" ht="14.4" x14ac:dyDescent="0.3">
      <c r="A4487" s="290" t="str">
        <f t="shared" si="183"/>
        <v>4/2012</v>
      </c>
      <c r="B4487" s="279" t="s">
        <v>4610</v>
      </c>
      <c r="C4487" s="294">
        <v>191</v>
      </c>
      <c r="D4487" s="279">
        <f t="shared" si="177"/>
        <v>9</v>
      </c>
      <c r="E4487" s="279">
        <f t="shared" si="178"/>
        <v>4</v>
      </c>
      <c r="F4487" s="281" t="str">
        <f t="shared" si="182"/>
        <v/>
      </c>
      <c r="G4487" s="282"/>
      <c r="H4487" s="280"/>
      <c r="I4487" s="280"/>
      <c r="J4487" s="280"/>
    </row>
    <row r="4488" spans="1:10" ht="14.4" x14ac:dyDescent="0.3">
      <c r="A4488" s="290" t="str">
        <f t="shared" si="183"/>
        <v>4/2012</v>
      </c>
      <c r="B4488" s="279" t="s">
        <v>4611</v>
      </c>
      <c r="C4488" s="294">
        <v>192</v>
      </c>
      <c r="D4488" s="279">
        <f t="shared" si="177"/>
        <v>10</v>
      </c>
      <c r="E4488" s="279">
        <f t="shared" si="178"/>
        <v>4</v>
      </c>
      <c r="F4488" s="281" t="str">
        <f t="shared" si="182"/>
        <v/>
      </c>
      <c r="G4488" s="282"/>
      <c r="H4488" s="280"/>
      <c r="I4488" s="280"/>
      <c r="J4488" s="280"/>
    </row>
    <row r="4489" spans="1:10" ht="14.4" x14ac:dyDescent="0.3">
      <c r="A4489" s="290" t="str">
        <f t="shared" si="183"/>
        <v>4/2012</v>
      </c>
      <c r="B4489" s="279" t="s">
        <v>4612</v>
      </c>
      <c r="C4489" s="294">
        <v>186</v>
      </c>
      <c r="D4489" s="279">
        <f t="shared" si="177"/>
        <v>11</v>
      </c>
      <c r="E4489" s="279">
        <f t="shared" si="178"/>
        <v>4</v>
      </c>
      <c r="F4489" s="281" t="str">
        <f t="shared" si="182"/>
        <v/>
      </c>
      <c r="G4489" s="282"/>
      <c r="H4489" s="280"/>
      <c r="I4489" s="280"/>
      <c r="J4489" s="280"/>
    </row>
    <row r="4490" spans="1:10" ht="14.4" x14ac:dyDescent="0.3">
      <c r="A4490" s="290" t="str">
        <f t="shared" si="183"/>
        <v>4/2012</v>
      </c>
      <c r="B4490" s="279" t="s">
        <v>4613</v>
      </c>
      <c r="C4490" s="294">
        <v>178</v>
      </c>
      <c r="D4490" s="279">
        <f t="shared" si="177"/>
        <v>12</v>
      </c>
      <c r="E4490" s="279">
        <f t="shared" si="178"/>
        <v>4</v>
      </c>
      <c r="F4490" s="281" t="str">
        <f t="shared" si="182"/>
        <v/>
      </c>
      <c r="G4490" s="282"/>
      <c r="H4490" s="280"/>
      <c r="I4490" s="280"/>
      <c r="J4490" s="280"/>
    </row>
    <row r="4491" spans="1:10" ht="14.4" x14ac:dyDescent="0.3">
      <c r="A4491" s="290" t="str">
        <f t="shared" si="183"/>
        <v>4/2012</v>
      </c>
      <c r="B4491" s="279" t="s">
        <v>4614</v>
      </c>
      <c r="C4491" s="294">
        <v>188</v>
      </c>
      <c r="D4491" s="279">
        <f t="shared" si="177"/>
        <v>13</v>
      </c>
      <c r="E4491" s="279">
        <f t="shared" si="178"/>
        <v>4</v>
      </c>
      <c r="F4491" s="281" t="str">
        <f t="shared" si="182"/>
        <v/>
      </c>
      <c r="G4491" s="282"/>
      <c r="H4491" s="280"/>
      <c r="I4491" s="280"/>
      <c r="J4491" s="280"/>
    </row>
    <row r="4492" spans="1:10" ht="14.4" x14ac:dyDescent="0.3">
      <c r="A4492" s="290" t="str">
        <f t="shared" si="183"/>
        <v>4/2012</v>
      </c>
      <c r="B4492" s="279" t="s">
        <v>4615</v>
      </c>
      <c r="C4492" s="294"/>
      <c r="D4492" s="279">
        <f t="shared" si="177"/>
        <v>14</v>
      </c>
      <c r="E4492" s="279">
        <f t="shared" si="178"/>
        <v>4</v>
      </c>
      <c r="F4492" s="281" t="str">
        <f t="shared" si="182"/>
        <v/>
      </c>
      <c r="G4492" s="282"/>
      <c r="H4492" s="280"/>
      <c r="I4492" s="280"/>
      <c r="J4492" s="280"/>
    </row>
    <row r="4493" spans="1:10" ht="14.4" x14ac:dyDescent="0.3">
      <c r="A4493" s="290" t="str">
        <f t="shared" si="183"/>
        <v>4/2012</v>
      </c>
      <c r="B4493" s="279" t="s">
        <v>4616</v>
      </c>
      <c r="C4493" s="294"/>
      <c r="D4493" s="279">
        <f t="shared" si="177"/>
        <v>15</v>
      </c>
      <c r="E4493" s="279">
        <f t="shared" si="178"/>
        <v>4</v>
      </c>
      <c r="F4493" s="281" t="str">
        <f t="shared" ref="F4493:F4556" si="184">IF(D4493=(D4494-1),"",IF(AND(C4493="",C4492="",C4491=""),C4490/10000,(IF(AND(C4493="",C4492=""),C4491/10000,IF(C4493="",C4492/10000,C4493/10000)))))</f>
        <v/>
      </c>
      <c r="G4493" s="282"/>
      <c r="H4493" s="280"/>
      <c r="I4493" s="280"/>
      <c r="J4493" s="280"/>
    </row>
    <row r="4494" spans="1:10" ht="14.4" x14ac:dyDescent="0.3">
      <c r="A4494" s="290" t="str">
        <f t="shared" si="183"/>
        <v>4/2012</v>
      </c>
      <c r="B4494" s="279" t="s">
        <v>4617</v>
      </c>
      <c r="C4494" s="294">
        <v>187</v>
      </c>
      <c r="D4494" s="279">
        <f t="shared" si="177"/>
        <v>16</v>
      </c>
      <c r="E4494" s="279">
        <f t="shared" si="178"/>
        <v>4</v>
      </c>
      <c r="F4494" s="281" t="str">
        <f t="shared" si="184"/>
        <v/>
      </c>
      <c r="G4494" s="282"/>
      <c r="H4494" s="280"/>
      <c r="I4494" s="280"/>
      <c r="J4494" s="280"/>
    </row>
    <row r="4495" spans="1:10" ht="14.4" x14ac:dyDescent="0.3">
      <c r="A4495" s="290" t="str">
        <f t="shared" si="183"/>
        <v>4/2012</v>
      </c>
      <c r="B4495" s="279" t="s">
        <v>4618</v>
      </c>
      <c r="C4495" s="294">
        <v>182</v>
      </c>
      <c r="D4495" s="279">
        <f t="shared" si="177"/>
        <v>17</v>
      </c>
      <c r="E4495" s="279">
        <f t="shared" si="178"/>
        <v>4</v>
      </c>
      <c r="F4495" s="281" t="str">
        <f t="shared" si="184"/>
        <v/>
      </c>
      <c r="G4495" s="282"/>
      <c r="H4495" s="280"/>
      <c r="I4495" s="280"/>
      <c r="J4495" s="280"/>
    </row>
    <row r="4496" spans="1:10" ht="14.4" x14ac:dyDescent="0.3">
      <c r="A4496" s="290" t="str">
        <f t="shared" si="183"/>
        <v>4/2012</v>
      </c>
      <c r="B4496" s="279" t="s">
        <v>4619</v>
      </c>
      <c r="C4496" s="294">
        <v>181</v>
      </c>
      <c r="D4496" s="279">
        <f t="shared" si="177"/>
        <v>18</v>
      </c>
      <c r="E4496" s="279">
        <f t="shared" si="178"/>
        <v>4</v>
      </c>
      <c r="F4496" s="281" t="str">
        <f t="shared" si="184"/>
        <v/>
      </c>
      <c r="G4496" s="282"/>
      <c r="H4496" s="280"/>
      <c r="I4496" s="280"/>
      <c r="J4496" s="280"/>
    </row>
    <row r="4497" spans="1:10" ht="14.4" x14ac:dyDescent="0.3">
      <c r="A4497" s="290" t="str">
        <f t="shared" si="183"/>
        <v>4/2012</v>
      </c>
      <c r="B4497" s="279" t="s">
        <v>4620</v>
      </c>
      <c r="C4497" s="294">
        <v>181</v>
      </c>
      <c r="D4497" s="279">
        <f t="shared" si="177"/>
        <v>19</v>
      </c>
      <c r="E4497" s="279">
        <f t="shared" si="178"/>
        <v>4</v>
      </c>
      <c r="F4497" s="281" t="str">
        <f t="shared" si="184"/>
        <v/>
      </c>
      <c r="G4497" s="282"/>
      <c r="H4497" s="280"/>
      <c r="I4497" s="280"/>
      <c r="J4497" s="280"/>
    </row>
    <row r="4498" spans="1:10" ht="14.4" x14ac:dyDescent="0.3">
      <c r="A4498" s="290" t="str">
        <f t="shared" si="183"/>
        <v>4/2012</v>
      </c>
      <c r="B4498" s="279" t="s">
        <v>4621</v>
      </c>
      <c r="C4498" s="294">
        <v>181</v>
      </c>
      <c r="D4498" s="279">
        <f t="shared" si="177"/>
        <v>20</v>
      </c>
      <c r="E4498" s="279">
        <f t="shared" si="178"/>
        <v>4</v>
      </c>
      <c r="F4498" s="281" t="str">
        <f t="shared" si="184"/>
        <v/>
      </c>
      <c r="G4498" s="282"/>
      <c r="H4498" s="280"/>
      <c r="I4498" s="280"/>
      <c r="J4498" s="280"/>
    </row>
    <row r="4499" spans="1:10" ht="14.4" x14ac:dyDescent="0.3">
      <c r="A4499" s="290" t="str">
        <f t="shared" si="183"/>
        <v>4/2012</v>
      </c>
      <c r="B4499" s="279" t="s">
        <v>4622</v>
      </c>
      <c r="C4499" s="294"/>
      <c r="D4499" s="279">
        <f t="shared" si="177"/>
        <v>21</v>
      </c>
      <c r="E4499" s="279">
        <f t="shared" si="178"/>
        <v>4</v>
      </c>
      <c r="F4499" s="281" t="str">
        <f t="shared" si="184"/>
        <v/>
      </c>
      <c r="G4499" s="282"/>
      <c r="H4499" s="280"/>
      <c r="I4499" s="280"/>
      <c r="J4499" s="280"/>
    </row>
    <row r="4500" spans="1:10" ht="14.4" x14ac:dyDescent="0.3">
      <c r="A4500" s="290" t="str">
        <f t="shared" si="183"/>
        <v>4/2012</v>
      </c>
      <c r="B4500" s="279" t="s">
        <v>4623</v>
      </c>
      <c r="C4500" s="294"/>
      <c r="D4500" s="279">
        <f t="shared" si="177"/>
        <v>22</v>
      </c>
      <c r="E4500" s="279">
        <f t="shared" si="178"/>
        <v>4</v>
      </c>
      <c r="F4500" s="281" t="str">
        <f t="shared" si="184"/>
        <v/>
      </c>
      <c r="G4500" s="282"/>
      <c r="H4500" s="280"/>
      <c r="I4500" s="280"/>
      <c r="J4500" s="280"/>
    </row>
    <row r="4501" spans="1:10" ht="14.4" x14ac:dyDescent="0.3">
      <c r="A4501" s="290" t="str">
        <f t="shared" si="183"/>
        <v>4/2012</v>
      </c>
      <c r="B4501" s="279" t="s">
        <v>4624</v>
      </c>
      <c r="C4501" s="294">
        <v>187</v>
      </c>
      <c r="D4501" s="279">
        <f t="shared" si="177"/>
        <v>23</v>
      </c>
      <c r="E4501" s="279">
        <f t="shared" si="178"/>
        <v>4</v>
      </c>
      <c r="F4501" s="281" t="str">
        <f t="shared" si="184"/>
        <v/>
      </c>
      <c r="G4501" s="282"/>
      <c r="H4501" s="280"/>
      <c r="I4501" s="280"/>
      <c r="J4501" s="280"/>
    </row>
    <row r="4502" spans="1:10" ht="14.4" x14ac:dyDescent="0.3">
      <c r="A4502" s="290" t="str">
        <f t="shared" si="183"/>
        <v>4/2012</v>
      </c>
      <c r="B4502" s="279" t="s">
        <v>4625</v>
      </c>
      <c r="C4502" s="294">
        <v>182</v>
      </c>
      <c r="D4502" s="279">
        <f t="shared" si="177"/>
        <v>24</v>
      </c>
      <c r="E4502" s="279">
        <f t="shared" si="178"/>
        <v>4</v>
      </c>
      <c r="F4502" s="281" t="str">
        <f t="shared" si="184"/>
        <v/>
      </c>
      <c r="G4502" s="282"/>
      <c r="H4502" s="280"/>
      <c r="I4502" s="280"/>
      <c r="J4502" s="280"/>
    </row>
    <row r="4503" spans="1:10" ht="14.4" x14ac:dyDescent="0.3">
      <c r="A4503" s="290" t="str">
        <f t="shared" si="183"/>
        <v>4/2012</v>
      </c>
      <c r="B4503" s="279" t="s">
        <v>4626</v>
      </c>
      <c r="C4503" s="294">
        <v>184</v>
      </c>
      <c r="D4503" s="279">
        <f t="shared" si="177"/>
        <v>25</v>
      </c>
      <c r="E4503" s="279">
        <f t="shared" si="178"/>
        <v>4</v>
      </c>
      <c r="F4503" s="281" t="str">
        <f t="shared" si="184"/>
        <v/>
      </c>
      <c r="G4503" s="282"/>
      <c r="H4503" s="280"/>
      <c r="I4503" s="280"/>
      <c r="J4503" s="280"/>
    </row>
    <row r="4504" spans="1:10" ht="14.4" x14ac:dyDescent="0.3">
      <c r="A4504" s="290" t="str">
        <f t="shared" si="183"/>
        <v>4/2012</v>
      </c>
      <c r="B4504" s="279" t="s">
        <v>4627</v>
      </c>
      <c r="C4504" s="294">
        <v>185</v>
      </c>
      <c r="D4504" s="279">
        <f t="shared" si="177"/>
        <v>26</v>
      </c>
      <c r="E4504" s="279">
        <f t="shared" si="178"/>
        <v>4</v>
      </c>
      <c r="F4504" s="281" t="str">
        <f t="shared" si="184"/>
        <v/>
      </c>
      <c r="G4504" s="282"/>
      <c r="H4504" s="280"/>
      <c r="I4504" s="280"/>
      <c r="J4504" s="280"/>
    </row>
    <row r="4505" spans="1:10" ht="14.4" x14ac:dyDescent="0.3">
      <c r="A4505" s="290" t="str">
        <f t="shared" si="183"/>
        <v>4/2012</v>
      </c>
      <c r="B4505" s="279" t="s">
        <v>4628</v>
      </c>
      <c r="C4505" s="294">
        <v>187</v>
      </c>
      <c r="D4505" s="279">
        <f t="shared" si="177"/>
        <v>27</v>
      </c>
      <c r="E4505" s="279">
        <f t="shared" si="178"/>
        <v>4</v>
      </c>
      <c r="F4505" s="281" t="str">
        <f t="shared" si="184"/>
        <v/>
      </c>
      <c r="G4505" s="282"/>
      <c r="H4505" s="280"/>
      <c r="I4505" s="280"/>
      <c r="J4505" s="280"/>
    </row>
    <row r="4506" spans="1:10" ht="14.4" x14ac:dyDescent="0.3">
      <c r="A4506" s="290" t="str">
        <f t="shared" si="183"/>
        <v>4/2012</v>
      </c>
      <c r="B4506" s="279" t="s">
        <v>4629</v>
      </c>
      <c r="C4506" s="294"/>
      <c r="D4506" s="279">
        <f t="shared" si="177"/>
        <v>28</v>
      </c>
      <c r="E4506" s="279">
        <f t="shared" si="178"/>
        <v>4</v>
      </c>
      <c r="F4506" s="281" t="str">
        <f t="shared" si="184"/>
        <v/>
      </c>
      <c r="G4506" s="282"/>
      <c r="H4506" s="280"/>
      <c r="I4506" s="280"/>
      <c r="J4506" s="280"/>
    </row>
    <row r="4507" spans="1:10" ht="14.4" x14ac:dyDescent="0.3">
      <c r="A4507" s="290" t="str">
        <f t="shared" si="183"/>
        <v>4/2012</v>
      </c>
      <c r="B4507" s="279" t="s">
        <v>4630</v>
      </c>
      <c r="C4507" s="294"/>
      <c r="D4507" s="279">
        <f t="shared" si="177"/>
        <v>29</v>
      </c>
      <c r="E4507" s="279">
        <f t="shared" si="178"/>
        <v>4</v>
      </c>
      <c r="F4507" s="281" t="str">
        <f t="shared" si="184"/>
        <v/>
      </c>
      <c r="G4507" s="282"/>
      <c r="H4507" s="280"/>
      <c r="I4507" s="280"/>
      <c r="J4507" s="280"/>
    </row>
    <row r="4508" spans="1:10" ht="14.4" x14ac:dyDescent="0.3">
      <c r="A4508" s="290" t="str">
        <f t="shared" si="183"/>
        <v>4/2012</v>
      </c>
      <c r="B4508" s="279" t="s">
        <v>4631</v>
      </c>
      <c r="C4508" s="294">
        <v>186</v>
      </c>
      <c r="D4508" s="279">
        <f t="shared" si="177"/>
        <v>30</v>
      </c>
      <c r="E4508" s="279">
        <f t="shared" si="178"/>
        <v>4</v>
      </c>
      <c r="F4508" s="281">
        <f t="shared" si="184"/>
        <v>1.8599999999999998E-2</v>
      </c>
      <c r="G4508" s="282"/>
      <c r="H4508" s="280"/>
      <c r="I4508" s="280"/>
      <c r="J4508" s="280"/>
    </row>
    <row r="4509" spans="1:10" ht="14.4" x14ac:dyDescent="0.3">
      <c r="A4509" s="290" t="str">
        <f t="shared" si="183"/>
        <v>5/2012</v>
      </c>
      <c r="B4509" s="279" t="s">
        <v>4632</v>
      </c>
      <c r="C4509" s="294"/>
      <c r="D4509" s="279">
        <f t="shared" si="177"/>
        <v>1</v>
      </c>
      <c r="E4509" s="279">
        <f t="shared" si="178"/>
        <v>5</v>
      </c>
      <c r="F4509" s="281" t="str">
        <f t="shared" si="184"/>
        <v/>
      </c>
      <c r="G4509" s="282"/>
      <c r="H4509" s="280"/>
      <c r="I4509" s="280"/>
      <c r="J4509" s="280"/>
    </row>
    <row r="4510" spans="1:10" ht="14.4" x14ac:dyDescent="0.3">
      <c r="A4510" s="290" t="str">
        <f t="shared" si="183"/>
        <v>5/2012</v>
      </c>
      <c r="B4510" s="279" t="s">
        <v>4633</v>
      </c>
      <c r="C4510" s="294">
        <v>181</v>
      </c>
      <c r="D4510" s="279">
        <f t="shared" si="177"/>
        <v>2</v>
      </c>
      <c r="E4510" s="279">
        <f t="shared" si="178"/>
        <v>5</v>
      </c>
      <c r="F4510" s="281" t="str">
        <f t="shared" si="184"/>
        <v/>
      </c>
      <c r="G4510" s="282"/>
      <c r="H4510" s="280"/>
      <c r="I4510" s="280"/>
      <c r="J4510" s="280"/>
    </row>
    <row r="4511" spans="1:10" ht="14.4" x14ac:dyDescent="0.3">
      <c r="A4511" s="290" t="str">
        <f t="shared" si="183"/>
        <v>5/2012</v>
      </c>
      <c r="B4511" s="279" t="s">
        <v>4634</v>
      </c>
      <c r="C4511" s="294">
        <v>180</v>
      </c>
      <c r="D4511" s="279">
        <f t="shared" si="177"/>
        <v>3</v>
      </c>
      <c r="E4511" s="279">
        <f t="shared" si="178"/>
        <v>5</v>
      </c>
      <c r="F4511" s="281" t="str">
        <f t="shared" si="184"/>
        <v/>
      </c>
      <c r="G4511" s="282"/>
      <c r="H4511" s="280"/>
      <c r="I4511" s="280"/>
      <c r="J4511" s="280"/>
    </row>
    <row r="4512" spans="1:10" ht="14.4" x14ac:dyDescent="0.3">
      <c r="A4512" s="290" t="str">
        <f t="shared" si="183"/>
        <v>5/2012</v>
      </c>
      <c r="B4512" s="279" t="s">
        <v>4635</v>
      </c>
      <c r="C4512" s="294">
        <v>185</v>
      </c>
      <c r="D4512" s="279">
        <f t="shared" si="177"/>
        <v>4</v>
      </c>
      <c r="E4512" s="279">
        <f t="shared" si="178"/>
        <v>5</v>
      </c>
      <c r="F4512" s="281" t="str">
        <f t="shared" si="184"/>
        <v/>
      </c>
      <c r="G4512" s="282"/>
      <c r="H4512" s="280"/>
      <c r="I4512" s="280"/>
      <c r="J4512" s="280"/>
    </row>
    <row r="4513" spans="1:10" ht="14.4" x14ac:dyDescent="0.3">
      <c r="A4513" s="290" t="str">
        <f t="shared" si="183"/>
        <v>5/2012</v>
      </c>
      <c r="B4513" s="279" t="s">
        <v>4636</v>
      </c>
      <c r="C4513" s="294"/>
      <c r="D4513" s="279">
        <f t="shared" si="177"/>
        <v>5</v>
      </c>
      <c r="E4513" s="279">
        <f t="shared" si="178"/>
        <v>5</v>
      </c>
      <c r="F4513" s="281" t="str">
        <f t="shared" si="184"/>
        <v/>
      </c>
      <c r="G4513" s="282"/>
      <c r="H4513" s="280"/>
      <c r="I4513" s="280"/>
      <c r="J4513" s="280"/>
    </row>
    <row r="4514" spans="1:10" ht="14.4" x14ac:dyDescent="0.3">
      <c r="A4514" s="290" t="str">
        <f t="shared" si="183"/>
        <v>5/2012</v>
      </c>
      <c r="B4514" s="279" t="s">
        <v>4637</v>
      </c>
      <c r="C4514" s="294"/>
      <c r="D4514" s="279">
        <f t="shared" si="177"/>
        <v>6</v>
      </c>
      <c r="E4514" s="279">
        <f t="shared" si="178"/>
        <v>5</v>
      </c>
      <c r="F4514" s="281" t="str">
        <f t="shared" si="184"/>
        <v/>
      </c>
      <c r="G4514" s="282"/>
      <c r="H4514" s="280"/>
      <c r="I4514" s="280"/>
      <c r="J4514" s="280"/>
    </row>
    <row r="4515" spans="1:10" ht="14.4" x14ac:dyDescent="0.3">
      <c r="A4515" s="290" t="str">
        <f t="shared" si="183"/>
        <v>5/2012</v>
      </c>
      <c r="B4515" s="279" t="s">
        <v>4638</v>
      </c>
      <c r="C4515" s="294">
        <v>186</v>
      </c>
      <c r="D4515" s="279">
        <f t="shared" si="177"/>
        <v>7</v>
      </c>
      <c r="E4515" s="279">
        <f t="shared" si="178"/>
        <v>5</v>
      </c>
      <c r="F4515" s="281" t="str">
        <f t="shared" si="184"/>
        <v/>
      </c>
      <c r="G4515" s="282"/>
      <c r="H4515" s="280"/>
      <c r="I4515" s="280"/>
      <c r="J4515" s="280"/>
    </row>
    <row r="4516" spans="1:10" ht="14.4" x14ac:dyDescent="0.3">
      <c r="A4516" s="290" t="str">
        <f t="shared" si="183"/>
        <v>5/2012</v>
      </c>
      <c r="B4516" s="279" t="s">
        <v>4639</v>
      </c>
      <c r="C4516" s="294">
        <v>190</v>
      </c>
      <c r="D4516" s="279">
        <f t="shared" si="177"/>
        <v>8</v>
      </c>
      <c r="E4516" s="279">
        <f t="shared" si="178"/>
        <v>5</v>
      </c>
      <c r="F4516" s="281" t="str">
        <f t="shared" si="184"/>
        <v/>
      </c>
      <c r="G4516" s="282"/>
      <c r="H4516" s="280"/>
      <c r="I4516" s="280"/>
      <c r="J4516" s="280"/>
    </row>
    <row r="4517" spans="1:10" ht="14.4" x14ac:dyDescent="0.3">
      <c r="A4517" s="290" t="str">
        <f t="shared" si="183"/>
        <v>5/2012</v>
      </c>
      <c r="B4517" s="279" t="s">
        <v>4640</v>
      </c>
      <c r="C4517" s="294">
        <v>193</v>
      </c>
      <c r="D4517" s="279">
        <f t="shared" si="177"/>
        <v>9</v>
      </c>
      <c r="E4517" s="279">
        <f t="shared" si="178"/>
        <v>5</v>
      </c>
      <c r="F4517" s="281" t="str">
        <f t="shared" si="184"/>
        <v/>
      </c>
      <c r="G4517" s="282"/>
      <c r="H4517" s="280"/>
      <c r="I4517" s="280"/>
      <c r="J4517" s="280"/>
    </row>
    <row r="4518" spans="1:10" ht="14.4" x14ac:dyDescent="0.3">
      <c r="A4518" s="290" t="str">
        <f t="shared" si="183"/>
        <v>5/2012</v>
      </c>
      <c r="B4518" s="279" t="s">
        <v>4641</v>
      </c>
      <c r="C4518" s="294">
        <v>192</v>
      </c>
      <c r="D4518" s="279">
        <f t="shared" si="177"/>
        <v>10</v>
      </c>
      <c r="E4518" s="279">
        <f t="shared" si="178"/>
        <v>5</v>
      </c>
      <c r="F4518" s="281" t="str">
        <f t="shared" si="184"/>
        <v/>
      </c>
      <c r="G4518" s="282"/>
      <c r="H4518" s="280"/>
      <c r="I4518" s="280"/>
      <c r="J4518" s="280"/>
    </row>
    <row r="4519" spans="1:10" ht="14.4" x14ac:dyDescent="0.3">
      <c r="A4519" s="290" t="str">
        <f t="shared" si="183"/>
        <v>5/2012</v>
      </c>
      <c r="B4519" s="279" t="s">
        <v>4642</v>
      </c>
      <c r="C4519" s="294">
        <v>197</v>
      </c>
      <c r="D4519" s="279">
        <f t="shared" si="177"/>
        <v>11</v>
      </c>
      <c r="E4519" s="279">
        <f t="shared" si="178"/>
        <v>5</v>
      </c>
      <c r="F4519" s="281" t="str">
        <f t="shared" si="184"/>
        <v/>
      </c>
      <c r="G4519" s="282"/>
      <c r="H4519" s="280"/>
      <c r="I4519" s="280"/>
      <c r="J4519" s="280"/>
    </row>
    <row r="4520" spans="1:10" ht="14.4" x14ac:dyDescent="0.3">
      <c r="A4520" s="290" t="str">
        <f t="shared" si="183"/>
        <v>5/2012</v>
      </c>
      <c r="B4520" s="279" t="s">
        <v>4643</v>
      </c>
      <c r="C4520" s="294"/>
      <c r="D4520" s="279">
        <f t="shared" si="177"/>
        <v>12</v>
      </c>
      <c r="E4520" s="279">
        <f t="shared" si="178"/>
        <v>5</v>
      </c>
      <c r="F4520" s="281" t="str">
        <f t="shared" si="184"/>
        <v/>
      </c>
      <c r="G4520" s="282"/>
      <c r="H4520" s="280"/>
      <c r="I4520" s="280"/>
      <c r="J4520" s="280"/>
    </row>
    <row r="4521" spans="1:10" ht="14.4" x14ac:dyDescent="0.3">
      <c r="A4521" s="290" t="str">
        <f t="shared" si="183"/>
        <v>5/2012</v>
      </c>
      <c r="B4521" s="279" t="s">
        <v>4644</v>
      </c>
      <c r="C4521" s="294"/>
      <c r="D4521" s="279">
        <f t="shared" si="177"/>
        <v>13</v>
      </c>
      <c r="E4521" s="279">
        <f t="shared" si="178"/>
        <v>5</v>
      </c>
      <c r="F4521" s="281" t="str">
        <f t="shared" si="184"/>
        <v/>
      </c>
      <c r="G4521" s="282"/>
      <c r="H4521" s="280"/>
      <c r="I4521" s="280"/>
      <c r="J4521" s="280"/>
    </row>
    <row r="4522" spans="1:10" ht="14.4" x14ac:dyDescent="0.3">
      <c r="A4522" s="290" t="str">
        <f t="shared" si="183"/>
        <v>5/2012</v>
      </c>
      <c r="B4522" s="279" t="s">
        <v>4645</v>
      </c>
      <c r="C4522" s="294">
        <v>205</v>
      </c>
      <c r="D4522" s="279">
        <f t="shared" si="177"/>
        <v>14</v>
      </c>
      <c r="E4522" s="279">
        <f t="shared" si="178"/>
        <v>5</v>
      </c>
      <c r="F4522" s="281" t="str">
        <f t="shared" si="184"/>
        <v/>
      </c>
      <c r="G4522" s="282"/>
      <c r="H4522" s="280"/>
      <c r="I4522" s="280"/>
      <c r="J4522" s="280"/>
    </row>
    <row r="4523" spans="1:10" ht="14.4" x14ac:dyDescent="0.3">
      <c r="A4523" s="290" t="str">
        <f t="shared" si="183"/>
        <v>5/2012</v>
      </c>
      <c r="B4523" s="279" t="s">
        <v>4646</v>
      </c>
      <c r="C4523" s="294">
        <v>214</v>
      </c>
      <c r="D4523" s="279">
        <f t="shared" si="177"/>
        <v>15</v>
      </c>
      <c r="E4523" s="279">
        <f t="shared" si="178"/>
        <v>5</v>
      </c>
      <c r="F4523" s="281" t="str">
        <f t="shared" si="184"/>
        <v/>
      </c>
      <c r="G4523" s="282"/>
      <c r="H4523" s="280"/>
      <c r="I4523" s="280"/>
      <c r="J4523" s="280"/>
    </row>
    <row r="4524" spans="1:10" ht="14.4" x14ac:dyDescent="0.3">
      <c r="A4524" s="290" t="str">
        <f t="shared" si="183"/>
        <v>5/2012</v>
      </c>
      <c r="B4524" s="279" t="s">
        <v>4647</v>
      </c>
      <c r="C4524" s="294">
        <v>215</v>
      </c>
      <c r="D4524" s="279">
        <f t="shared" si="177"/>
        <v>16</v>
      </c>
      <c r="E4524" s="279">
        <f t="shared" si="178"/>
        <v>5</v>
      </c>
      <c r="F4524" s="281" t="str">
        <f t="shared" si="184"/>
        <v/>
      </c>
      <c r="G4524" s="282"/>
      <c r="H4524" s="280"/>
      <c r="I4524" s="280"/>
      <c r="J4524" s="280"/>
    </row>
    <row r="4525" spans="1:10" ht="14.4" x14ac:dyDescent="0.3">
      <c r="A4525" s="290" t="str">
        <f t="shared" si="183"/>
        <v>5/2012</v>
      </c>
      <c r="B4525" s="279" t="s">
        <v>4648</v>
      </c>
      <c r="C4525" s="294">
        <v>226</v>
      </c>
      <c r="D4525" s="279">
        <f t="shared" si="177"/>
        <v>17</v>
      </c>
      <c r="E4525" s="279">
        <f t="shared" si="178"/>
        <v>5</v>
      </c>
      <c r="F4525" s="281" t="str">
        <f t="shared" si="184"/>
        <v/>
      </c>
      <c r="G4525" s="282"/>
      <c r="H4525" s="280"/>
      <c r="I4525" s="280"/>
      <c r="J4525" s="280"/>
    </row>
    <row r="4526" spans="1:10" ht="14.4" x14ac:dyDescent="0.3">
      <c r="A4526" s="290" t="str">
        <f t="shared" si="183"/>
        <v>5/2012</v>
      </c>
      <c r="B4526" s="279" t="s">
        <v>4649</v>
      </c>
      <c r="C4526" s="294">
        <v>226</v>
      </c>
      <c r="D4526" s="279">
        <f t="shared" si="177"/>
        <v>18</v>
      </c>
      <c r="E4526" s="279">
        <f t="shared" si="178"/>
        <v>5</v>
      </c>
      <c r="F4526" s="281" t="str">
        <f t="shared" si="184"/>
        <v/>
      </c>
      <c r="G4526" s="282"/>
      <c r="H4526" s="280"/>
      <c r="I4526" s="280"/>
      <c r="J4526" s="280"/>
    </row>
    <row r="4527" spans="1:10" ht="14.4" x14ac:dyDescent="0.3">
      <c r="A4527" s="290" t="str">
        <f t="shared" si="183"/>
        <v>5/2012</v>
      </c>
      <c r="B4527" s="279" t="s">
        <v>4650</v>
      </c>
      <c r="C4527" s="294"/>
      <c r="D4527" s="279">
        <f t="shared" si="177"/>
        <v>19</v>
      </c>
      <c r="E4527" s="279">
        <f t="shared" si="178"/>
        <v>5</v>
      </c>
      <c r="F4527" s="281" t="str">
        <f t="shared" si="184"/>
        <v/>
      </c>
      <c r="G4527" s="282"/>
      <c r="H4527" s="280"/>
      <c r="I4527" s="280"/>
      <c r="J4527" s="280"/>
    </row>
    <row r="4528" spans="1:10" ht="14.4" x14ac:dyDescent="0.3">
      <c r="A4528" s="290" t="str">
        <f t="shared" si="183"/>
        <v>5/2012</v>
      </c>
      <c r="B4528" s="279" t="s">
        <v>4651</v>
      </c>
      <c r="C4528" s="294"/>
      <c r="D4528" s="279">
        <f t="shared" si="177"/>
        <v>20</v>
      </c>
      <c r="E4528" s="279">
        <f t="shared" si="178"/>
        <v>5</v>
      </c>
      <c r="F4528" s="281" t="str">
        <f t="shared" si="184"/>
        <v/>
      </c>
      <c r="G4528" s="282"/>
      <c r="H4528" s="280"/>
      <c r="I4528" s="280"/>
      <c r="J4528" s="280"/>
    </row>
    <row r="4529" spans="1:10" ht="14.4" x14ac:dyDescent="0.3">
      <c r="A4529" s="290" t="str">
        <f t="shared" si="183"/>
        <v>5/2012</v>
      </c>
      <c r="B4529" s="279" t="s">
        <v>4652</v>
      </c>
      <c r="C4529" s="294">
        <v>221</v>
      </c>
      <c r="D4529" s="279">
        <f t="shared" si="177"/>
        <v>21</v>
      </c>
      <c r="E4529" s="279">
        <f t="shared" si="178"/>
        <v>5</v>
      </c>
      <c r="F4529" s="281" t="str">
        <f t="shared" si="184"/>
        <v/>
      </c>
      <c r="G4529" s="282"/>
      <c r="H4529" s="280"/>
      <c r="I4529" s="280"/>
      <c r="J4529" s="280"/>
    </row>
    <row r="4530" spans="1:10" ht="14.4" x14ac:dyDescent="0.3">
      <c r="A4530" s="290" t="str">
        <f t="shared" si="183"/>
        <v>5/2012</v>
      </c>
      <c r="B4530" s="279" t="s">
        <v>4653</v>
      </c>
      <c r="C4530" s="294">
        <v>223</v>
      </c>
      <c r="D4530" s="279">
        <f t="shared" si="177"/>
        <v>22</v>
      </c>
      <c r="E4530" s="279">
        <f t="shared" si="178"/>
        <v>5</v>
      </c>
      <c r="F4530" s="281" t="str">
        <f t="shared" si="184"/>
        <v/>
      </c>
      <c r="G4530" s="282"/>
      <c r="H4530" s="280"/>
      <c r="I4530" s="280"/>
      <c r="J4530" s="280"/>
    </row>
    <row r="4531" spans="1:10" ht="14.4" x14ac:dyDescent="0.3">
      <c r="A4531" s="290" t="str">
        <f t="shared" si="183"/>
        <v>5/2012</v>
      </c>
      <c r="B4531" s="279" t="s">
        <v>4654</v>
      </c>
      <c r="C4531" s="294">
        <v>226</v>
      </c>
      <c r="D4531" s="279">
        <f t="shared" si="177"/>
        <v>23</v>
      </c>
      <c r="E4531" s="279">
        <f t="shared" si="178"/>
        <v>5</v>
      </c>
      <c r="F4531" s="281" t="str">
        <f t="shared" si="184"/>
        <v/>
      </c>
      <c r="G4531" s="282"/>
      <c r="H4531" s="280"/>
      <c r="I4531" s="280"/>
      <c r="J4531" s="280"/>
    </row>
    <row r="4532" spans="1:10" ht="14.4" x14ac:dyDescent="0.3">
      <c r="A4532" s="290" t="str">
        <f t="shared" si="183"/>
        <v>5/2012</v>
      </c>
      <c r="B4532" s="279" t="s">
        <v>4655</v>
      </c>
      <c r="C4532" s="294">
        <v>225</v>
      </c>
      <c r="D4532" s="279">
        <f t="shared" si="177"/>
        <v>24</v>
      </c>
      <c r="E4532" s="279">
        <f t="shared" si="178"/>
        <v>5</v>
      </c>
      <c r="F4532" s="281" t="str">
        <f t="shared" si="184"/>
        <v/>
      </c>
      <c r="G4532" s="282"/>
      <c r="H4532" s="280"/>
      <c r="I4532" s="280"/>
      <c r="J4532" s="280"/>
    </row>
    <row r="4533" spans="1:10" ht="14.4" x14ac:dyDescent="0.3">
      <c r="A4533" s="290" t="str">
        <f t="shared" si="183"/>
        <v>5/2012</v>
      </c>
      <c r="B4533" s="279" t="s">
        <v>4656</v>
      </c>
      <c r="C4533" s="294">
        <v>225</v>
      </c>
      <c r="D4533" s="279">
        <f t="shared" si="177"/>
        <v>25</v>
      </c>
      <c r="E4533" s="279">
        <f t="shared" si="178"/>
        <v>5</v>
      </c>
      <c r="F4533" s="281" t="str">
        <f t="shared" si="184"/>
        <v/>
      </c>
      <c r="G4533" s="282"/>
      <c r="H4533" s="280"/>
      <c r="I4533" s="280"/>
      <c r="J4533" s="280"/>
    </row>
    <row r="4534" spans="1:10" ht="14.4" x14ac:dyDescent="0.3">
      <c r="A4534" s="290" t="str">
        <f t="shared" si="183"/>
        <v>5/2012</v>
      </c>
      <c r="B4534" s="279" t="s">
        <v>4657</v>
      </c>
      <c r="C4534" s="294"/>
      <c r="D4534" s="279">
        <f t="shared" si="177"/>
        <v>26</v>
      </c>
      <c r="E4534" s="279">
        <f t="shared" si="178"/>
        <v>5</v>
      </c>
      <c r="F4534" s="281" t="str">
        <f t="shared" si="184"/>
        <v/>
      </c>
      <c r="G4534" s="282"/>
      <c r="H4534" s="280"/>
      <c r="I4534" s="280"/>
      <c r="J4534" s="280"/>
    </row>
    <row r="4535" spans="1:10" ht="14.4" x14ac:dyDescent="0.3">
      <c r="A4535" s="290" t="str">
        <f t="shared" si="183"/>
        <v>5/2012</v>
      </c>
      <c r="B4535" s="279" t="s">
        <v>4658</v>
      </c>
      <c r="C4535" s="294"/>
      <c r="D4535" s="279">
        <f t="shared" si="177"/>
        <v>27</v>
      </c>
      <c r="E4535" s="279">
        <f t="shared" si="178"/>
        <v>5</v>
      </c>
      <c r="F4535" s="281" t="str">
        <f t="shared" si="184"/>
        <v/>
      </c>
      <c r="G4535" s="282"/>
      <c r="H4535" s="280"/>
      <c r="I4535" s="280"/>
      <c r="J4535" s="280"/>
    </row>
    <row r="4536" spans="1:10" ht="14.4" x14ac:dyDescent="0.3">
      <c r="A4536" s="290" t="str">
        <f t="shared" si="183"/>
        <v>5/2012</v>
      </c>
      <c r="B4536" s="279" t="s">
        <v>4659</v>
      </c>
      <c r="C4536" s="294">
        <v>229</v>
      </c>
      <c r="D4536" s="279">
        <f t="shared" si="177"/>
        <v>28</v>
      </c>
      <c r="E4536" s="279">
        <f t="shared" si="178"/>
        <v>5</v>
      </c>
      <c r="F4536" s="281" t="str">
        <f t="shared" si="184"/>
        <v/>
      </c>
      <c r="G4536" s="282"/>
      <c r="H4536" s="280"/>
      <c r="I4536" s="280"/>
      <c r="J4536" s="280"/>
    </row>
    <row r="4537" spans="1:10" ht="14.4" x14ac:dyDescent="0.3">
      <c r="A4537" s="290" t="str">
        <f t="shared" si="183"/>
        <v>5/2012</v>
      </c>
      <c r="B4537" s="279" t="s">
        <v>4660</v>
      </c>
      <c r="C4537" s="294">
        <v>227</v>
      </c>
      <c r="D4537" s="279">
        <f t="shared" si="177"/>
        <v>29</v>
      </c>
      <c r="E4537" s="279">
        <f t="shared" si="178"/>
        <v>5</v>
      </c>
      <c r="F4537" s="281" t="str">
        <f t="shared" si="184"/>
        <v/>
      </c>
      <c r="G4537" s="282"/>
      <c r="H4537" s="280"/>
      <c r="I4537" s="280"/>
      <c r="J4537" s="280"/>
    </row>
    <row r="4538" spans="1:10" ht="14.4" x14ac:dyDescent="0.3">
      <c r="A4538" s="290" t="str">
        <f t="shared" si="183"/>
        <v>5/2012</v>
      </c>
      <c r="B4538" s="279" t="s">
        <v>4661</v>
      </c>
      <c r="C4538" s="294">
        <v>236</v>
      </c>
      <c r="D4538" s="279">
        <f t="shared" si="177"/>
        <v>30</v>
      </c>
      <c r="E4538" s="279">
        <f t="shared" si="178"/>
        <v>5</v>
      </c>
      <c r="F4538" s="281" t="str">
        <f t="shared" si="184"/>
        <v/>
      </c>
      <c r="G4538" s="282"/>
      <c r="H4538" s="280"/>
      <c r="I4538" s="280"/>
      <c r="J4538" s="280"/>
    </row>
    <row r="4539" spans="1:10" ht="14.4" x14ac:dyDescent="0.3">
      <c r="A4539" s="290" t="str">
        <f t="shared" si="183"/>
        <v>5/2012</v>
      </c>
      <c r="B4539" s="279" t="s">
        <v>4662</v>
      </c>
      <c r="C4539" s="294">
        <v>243</v>
      </c>
      <c r="D4539" s="279">
        <f t="shared" si="177"/>
        <v>31</v>
      </c>
      <c r="E4539" s="279">
        <f t="shared" si="178"/>
        <v>5</v>
      </c>
      <c r="F4539" s="281">
        <f t="shared" si="184"/>
        <v>2.4299999999999999E-2</v>
      </c>
      <c r="G4539" s="282"/>
      <c r="H4539" s="280"/>
      <c r="I4539" s="280"/>
      <c r="J4539" s="280"/>
    </row>
    <row r="4540" spans="1:10" ht="14.4" x14ac:dyDescent="0.3">
      <c r="A4540" s="290" t="str">
        <f t="shared" si="183"/>
        <v>6/2012</v>
      </c>
      <c r="B4540" s="279" t="s">
        <v>4663</v>
      </c>
      <c r="C4540" s="294">
        <v>249</v>
      </c>
      <c r="D4540" s="279">
        <f t="shared" si="177"/>
        <v>1</v>
      </c>
      <c r="E4540" s="279">
        <f t="shared" si="178"/>
        <v>6</v>
      </c>
      <c r="F4540" s="281" t="str">
        <f t="shared" si="184"/>
        <v/>
      </c>
      <c r="G4540" s="282"/>
      <c r="H4540" s="280"/>
      <c r="I4540" s="280"/>
      <c r="J4540" s="280"/>
    </row>
    <row r="4541" spans="1:10" ht="14.4" x14ac:dyDescent="0.3">
      <c r="A4541" s="290" t="str">
        <f t="shared" si="183"/>
        <v>6/2012</v>
      </c>
      <c r="B4541" s="279" t="s">
        <v>4664</v>
      </c>
      <c r="C4541" s="294"/>
      <c r="D4541" s="279">
        <f t="shared" si="177"/>
        <v>2</v>
      </c>
      <c r="E4541" s="279">
        <f t="shared" si="178"/>
        <v>6</v>
      </c>
      <c r="F4541" s="281" t="str">
        <f t="shared" si="184"/>
        <v/>
      </c>
      <c r="G4541" s="282"/>
      <c r="H4541" s="280"/>
      <c r="I4541" s="280"/>
      <c r="J4541" s="280"/>
    </row>
    <row r="4542" spans="1:10" ht="14.4" x14ac:dyDescent="0.3">
      <c r="A4542" s="290" t="str">
        <f t="shared" si="183"/>
        <v>6/2012</v>
      </c>
      <c r="B4542" s="279" t="s">
        <v>4665</v>
      </c>
      <c r="C4542" s="294"/>
      <c r="D4542" s="279">
        <f t="shared" si="177"/>
        <v>3</v>
      </c>
      <c r="E4542" s="279">
        <f t="shared" si="178"/>
        <v>6</v>
      </c>
      <c r="F4542" s="281" t="str">
        <f t="shared" si="184"/>
        <v/>
      </c>
      <c r="G4542" s="282"/>
      <c r="H4542" s="280"/>
      <c r="I4542" s="280"/>
      <c r="J4542" s="280"/>
    </row>
    <row r="4543" spans="1:10" ht="14.4" x14ac:dyDescent="0.3">
      <c r="A4543" s="290" t="str">
        <f t="shared" si="183"/>
        <v>6/2012</v>
      </c>
      <c r="B4543" s="279" t="s">
        <v>4666</v>
      </c>
      <c r="C4543" s="294">
        <v>244</v>
      </c>
      <c r="D4543" s="279">
        <f t="shared" si="177"/>
        <v>4</v>
      </c>
      <c r="E4543" s="279">
        <f t="shared" si="178"/>
        <v>6</v>
      </c>
      <c r="F4543" s="281" t="str">
        <f t="shared" si="184"/>
        <v/>
      </c>
      <c r="G4543" s="282"/>
      <c r="H4543" s="280"/>
      <c r="I4543" s="280"/>
      <c r="J4543" s="280"/>
    </row>
    <row r="4544" spans="1:10" ht="14.4" x14ac:dyDescent="0.3">
      <c r="A4544" s="290" t="str">
        <f t="shared" si="183"/>
        <v>6/2012</v>
      </c>
      <c r="B4544" s="279" t="s">
        <v>4667</v>
      </c>
      <c r="C4544" s="294">
        <v>235</v>
      </c>
      <c r="D4544" s="279">
        <f t="shared" si="177"/>
        <v>5</v>
      </c>
      <c r="E4544" s="279">
        <f t="shared" si="178"/>
        <v>6</v>
      </c>
      <c r="F4544" s="281" t="str">
        <f t="shared" si="184"/>
        <v/>
      </c>
      <c r="G4544" s="282"/>
      <c r="H4544" s="280"/>
      <c r="I4544" s="280"/>
      <c r="J4544" s="280"/>
    </row>
    <row r="4545" spans="1:10" ht="14.4" x14ac:dyDescent="0.3">
      <c r="A4545" s="290" t="str">
        <f t="shared" si="183"/>
        <v>6/2012</v>
      </c>
      <c r="B4545" s="279" t="s">
        <v>4668</v>
      </c>
      <c r="C4545" s="294">
        <v>225</v>
      </c>
      <c r="D4545" s="279">
        <f t="shared" si="177"/>
        <v>6</v>
      </c>
      <c r="E4545" s="279">
        <f t="shared" si="178"/>
        <v>6</v>
      </c>
      <c r="F4545" s="281" t="str">
        <f t="shared" si="184"/>
        <v/>
      </c>
      <c r="G4545" s="282"/>
      <c r="H4545" s="280"/>
      <c r="I4545" s="280"/>
      <c r="J4545" s="280"/>
    </row>
    <row r="4546" spans="1:10" ht="14.4" x14ac:dyDescent="0.3">
      <c r="A4546" s="290" t="str">
        <f t="shared" si="183"/>
        <v>6/2012</v>
      </c>
      <c r="B4546" s="279" t="s">
        <v>4669</v>
      </c>
      <c r="C4546" s="294">
        <v>222</v>
      </c>
      <c r="D4546" s="279">
        <f t="shared" si="177"/>
        <v>7</v>
      </c>
      <c r="E4546" s="279">
        <f t="shared" si="178"/>
        <v>6</v>
      </c>
      <c r="F4546" s="281" t="str">
        <f t="shared" si="184"/>
        <v/>
      </c>
      <c r="G4546" s="282"/>
      <c r="H4546" s="280"/>
      <c r="I4546" s="280"/>
      <c r="J4546" s="280"/>
    </row>
    <row r="4547" spans="1:10" ht="14.4" x14ac:dyDescent="0.3">
      <c r="A4547" s="290" t="str">
        <f t="shared" si="183"/>
        <v>6/2012</v>
      </c>
      <c r="B4547" s="279" t="s">
        <v>4670</v>
      </c>
      <c r="C4547" s="294">
        <v>222</v>
      </c>
      <c r="D4547" s="279">
        <f t="shared" si="177"/>
        <v>8</v>
      </c>
      <c r="E4547" s="279">
        <f t="shared" si="178"/>
        <v>6</v>
      </c>
      <c r="F4547" s="281" t="str">
        <f t="shared" si="184"/>
        <v/>
      </c>
      <c r="G4547" s="282"/>
      <c r="H4547" s="280"/>
      <c r="I4547" s="280"/>
      <c r="J4547" s="280"/>
    </row>
    <row r="4548" spans="1:10" ht="14.4" x14ac:dyDescent="0.3">
      <c r="A4548" s="290" t="str">
        <f t="shared" si="183"/>
        <v>6/2012</v>
      </c>
      <c r="B4548" s="279" t="s">
        <v>4671</v>
      </c>
      <c r="C4548" s="294"/>
      <c r="D4548" s="279">
        <f t="shared" si="177"/>
        <v>9</v>
      </c>
      <c r="E4548" s="279">
        <f t="shared" si="178"/>
        <v>6</v>
      </c>
      <c r="F4548" s="281" t="str">
        <f t="shared" si="184"/>
        <v/>
      </c>
      <c r="G4548" s="282"/>
      <c r="H4548" s="280"/>
      <c r="I4548" s="280"/>
      <c r="J4548" s="280"/>
    </row>
    <row r="4549" spans="1:10" ht="14.4" x14ac:dyDescent="0.3">
      <c r="A4549" s="290" t="str">
        <f t="shared" si="183"/>
        <v>6/2012</v>
      </c>
      <c r="B4549" s="279" t="s">
        <v>4672</v>
      </c>
      <c r="C4549" s="294"/>
      <c r="D4549" s="279">
        <f t="shared" si="177"/>
        <v>10</v>
      </c>
      <c r="E4549" s="279">
        <f t="shared" si="178"/>
        <v>6</v>
      </c>
      <c r="F4549" s="281" t="str">
        <f t="shared" si="184"/>
        <v/>
      </c>
      <c r="G4549" s="282"/>
      <c r="H4549" s="280"/>
      <c r="I4549" s="280"/>
      <c r="J4549" s="280"/>
    </row>
    <row r="4550" spans="1:10" ht="14.4" x14ac:dyDescent="0.3">
      <c r="A4550" s="290" t="str">
        <f t="shared" ref="A4550:A4613" si="185">CONCATENATE(MONTH(B4550),"/",YEAR(B4550))</f>
        <v>6/2012</v>
      </c>
      <c r="B4550" s="279" t="s">
        <v>4673</v>
      </c>
      <c r="C4550" s="294">
        <v>225</v>
      </c>
      <c r="D4550" s="279">
        <f t="shared" si="177"/>
        <v>11</v>
      </c>
      <c r="E4550" s="279">
        <f t="shared" si="178"/>
        <v>6</v>
      </c>
      <c r="F4550" s="281" t="str">
        <f t="shared" si="184"/>
        <v/>
      </c>
      <c r="G4550" s="282"/>
      <c r="H4550" s="280"/>
      <c r="I4550" s="280"/>
      <c r="J4550" s="280"/>
    </row>
    <row r="4551" spans="1:10" ht="14.4" x14ac:dyDescent="0.3">
      <c r="A4551" s="290" t="str">
        <f t="shared" si="185"/>
        <v>6/2012</v>
      </c>
      <c r="B4551" s="279" t="s">
        <v>4674</v>
      </c>
      <c r="C4551" s="294">
        <v>213</v>
      </c>
      <c r="D4551" s="279">
        <f t="shared" si="177"/>
        <v>12</v>
      </c>
      <c r="E4551" s="279">
        <f t="shared" si="178"/>
        <v>6</v>
      </c>
      <c r="F4551" s="281" t="str">
        <f t="shared" si="184"/>
        <v/>
      </c>
      <c r="G4551" s="282"/>
      <c r="H4551" s="280"/>
      <c r="I4551" s="280"/>
      <c r="J4551" s="280"/>
    </row>
    <row r="4552" spans="1:10" ht="14.4" x14ac:dyDescent="0.3">
      <c r="A4552" s="290" t="str">
        <f t="shared" si="185"/>
        <v>6/2012</v>
      </c>
      <c r="B4552" s="279" t="s">
        <v>4675</v>
      </c>
      <c r="C4552" s="294">
        <v>215</v>
      </c>
      <c r="D4552" s="279">
        <f t="shared" si="177"/>
        <v>13</v>
      </c>
      <c r="E4552" s="279">
        <f t="shared" si="178"/>
        <v>6</v>
      </c>
      <c r="F4552" s="281" t="str">
        <f t="shared" si="184"/>
        <v/>
      </c>
      <c r="G4552" s="282"/>
      <c r="H4552" s="280"/>
      <c r="I4552" s="280"/>
      <c r="J4552" s="280"/>
    </row>
    <row r="4553" spans="1:10" ht="14.4" x14ac:dyDescent="0.3">
      <c r="A4553" s="290" t="str">
        <f t="shared" si="185"/>
        <v>6/2012</v>
      </c>
      <c r="B4553" s="279" t="s">
        <v>4676</v>
      </c>
      <c r="C4553" s="294">
        <v>204</v>
      </c>
      <c r="D4553" s="279">
        <f t="shared" si="177"/>
        <v>14</v>
      </c>
      <c r="E4553" s="279">
        <f t="shared" si="178"/>
        <v>6</v>
      </c>
      <c r="F4553" s="281" t="str">
        <f t="shared" si="184"/>
        <v/>
      </c>
      <c r="G4553" s="282"/>
      <c r="H4553" s="280"/>
      <c r="I4553" s="280"/>
      <c r="J4553" s="280"/>
    </row>
    <row r="4554" spans="1:10" ht="14.4" x14ac:dyDescent="0.3">
      <c r="A4554" s="290" t="str">
        <f t="shared" si="185"/>
        <v>6/2012</v>
      </c>
      <c r="B4554" s="279" t="s">
        <v>4677</v>
      </c>
      <c r="C4554" s="294">
        <v>204</v>
      </c>
      <c r="D4554" s="279">
        <f t="shared" si="177"/>
        <v>15</v>
      </c>
      <c r="E4554" s="279">
        <f t="shared" si="178"/>
        <v>6</v>
      </c>
      <c r="F4554" s="281" t="str">
        <f t="shared" si="184"/>
        <v/>
      </c>
      <c r="G4554" s="282"/>
      <c r="H4554" s="280"/>
      <c r="I4554" s="280"/>
      <c r="J4554" s="280"/>
    </row>
    <row r="4555" spans="1:10" ht="14.4" x14ac:dyDescent="0.3">
      <c r="A4555" s="290" t="str">
        <f t="shared" si="185"/>
        <v>6/2012</v>
      </c>
      <c r="B4555" s="279" t="s">
        <v>4678</v>
      </c>
      <c r="C4555" s="294"/>
      <c r="D4555" s="279">
        <f t="shared" si="177"/>
        <v>16</v>
      </c>
      <c r="E4555" s="279">
        <f t="shared" si="178"/>
        <v>6</v>
      </c>
      <c r="F4555" s="281" t="str">
        <f t="shared" si="184"/>
        <v/>
      </c>
      <c r="G4555" s="282"/>
      <c r="H4555" s="280"/>
      <c r="I4555" s="280"/>
      <c r="J4555" s="280"/>
    </row>
    <row r="4556" spans="1:10" ht="14.4" x14ac:dyDescent="0.3">
      <c r="A4556" s="290" t="str">
        <f t="shared" si="185"/>
        <v>6/2012</v>
      </c>
      <c r="B4556" s="279" t="s">
        <v>4679</v>
      </c>
      <c r="C4556" s="294"/>
      <c r="D4556" s="279">
        <f t="shared" si="177"/>
        <v>17</v>
      </c>
      <c r="E4556" s="279">
        <f t="shared" si="178"/>
        <v>6</v>
      </c>
      <c r="F4556" s="281" t="str">
        <f t="shared" si="184"/>
        <v/>
      </c>
      <c r="G4556" s="282"/>
      <c r="H4556" s="280"/>
      <c r="I4556" s="280"/>
      <c r="J4556" s="280"/>
    </row>
    <row r="4557" spans="1:10" ht="14.4" x14ac:dyDescent="0.3">
      <c r="A4557" s="290" t="str">
        <f t="shared" si="185"/>
        <v>6/2012</v>
      </c>
      <c r="B4557" s="279" t="s">
        <v>4680</v>
      </c>
      <c r="C4557" s="294">
        <v>210</v>
      </c>
      <c r="D4557" s="279">
        <f t="shared" si="177"/>
        <v>18</v>
      </c>
      <c r="E4557" s="279">
        <f t="shared" si="178"/>
        <v>6</v>
      </c>
      <c r="F4557" s="281" t="str">
        <f t="shared" ref="F4557:F4620" si="186">IF(D4557=(D4558-1),"",IF(AND(C4557="",C4556="",C4555=""),C4554/10000,(IF(AND(C4557="",C4556=""),C4555/10000,IF(C4557="",C4556/10000,C4557/10000)))))</f>
        <v/>
      </c>
      <c r="G4557" s="282"/>
      <c r="H4557" s="280"/>
      <c r="I4557" s="280"/>
      <c r="J4557" s="280"/>
    </row>
    <row r="4558" spans="1:10" ht="14.4" x14ac:dyDescent="0.3">
      <c r="A4558" s="290" t="str">
        <f t="shared" si="185"/>
        <v>6/2012</v>
      </c>
      <c r="B4558" s="279" t="s">
        <v>4681</v>
      </c>
      <c r="C4558" s="294">
        <v>209</v>
      </c>
      <c r="D4558" s="279">
        <f t="shared" si="177"/>
        <v>19</v>
      </c>
      <c r="E4558" s="279">
        <f t="shared" si="178"/>
        <v>6</v>
      </c>
      <c r="F4558" s="281" t="str">
        <f t="shared" si="186"/>
        <v/>
      </c>
      <c r="G4558" s="282"/>
      <c r="H4558" s="280"/>
      <c r="I4558" s="280"/>
      <c r="J4558" s="280"/>
    </row>
    <row r="4559" spans="1:10" ht="14.4" x14ac:dyDescent="0.3">
      <c r="A4559" s="290" t="str">
        <f t="shared" si="185"/>
        <v>6/2012</v>
      </c>
      <c r="B4559" s="279" t="s">
        <v>4682</v>
      </c>
      <c r="C4559" s="294">
        <v>206</v>
      </c>
      <c r="D4559" s="279">
        <f t="shared" si="177"/>
        <v>20</v>
      </c>
      <c r="E4559" s="279">
        <f t="shared" si="178"/>
        <v>6</v>
      </c>
      <c r="F4559" s="281" t="str">
        <f t="shared" si="186"/>
        <v/>
      </c>
      <c r="G4559" s="282"/>
      <c r="H4559" s="280"/>
      <c r="I4559" s="280"/>
      <c r="J4559" s="280"/>
    </row>
    <row r="4560" spans="1:10" ht="14.4" x14ac:dyDescent="0.3">
      <c r="A4560" s="290" t="str">
        <f t="shared" si="185"/>
        <v>6/2012</v>
      </c>
      <c r="B4560" s="279" t="s">
        <v>4683</v>
      </c>
      <c r="C4560" s="294">
        <v>212</v>
      </c>
      <c r="D4560" s="279">
        <f t="shared" si="177"/>
        <v>21</v>
      </c>
      <c r="E4560" s="279">
        <f t="shared" si="178"/>
        <v>6</v>
      </c>
      <c r="F4560" s="281" t="str">
        <f t="shared" si="186"/>
        <v/>
      </c>
      <c r="G4560" s="282"/>
      <c r="H4560" s="280"/>
      <c r="I4560" s="280"/>
      <c r="J4560" s="280"/>
    </row>
    <row r="4561" spans="1:10" ht="14.4" x14ac:dyDescent="0.3">
      <c r="A4561" s="290" t="str">
        <f t="shared" si="185"/>
        <v>6/2012</v>
      </c>
      <c r="B4561" s="279" t="s">
        <v>4684</v>
      </c>
      <c r="C4561" s="294">
        <v>208</v>
      </c>
      <c r="D4561" s="279">
        <f t="shared" si="177"/>
        <v>22</v>
      </c>
      <c r="E4561" s="279">
        <f t="shared" si="178"/>
        <v>6</v>
      </c>
      <c r="F4561" s="281" t="str">
        <f t="shared" si="186"/>
        <v/>
      </c>
      <c r="G4561" s="282"/>
      <c r="H4561" s="280"/>
      <c r="I4561" s="280"/>
      <c r="J4561" s="280"/>
    </row>
    <row r="4562" spans="1:10" ht="14.4" x14ac:dyDescent="0.3">
      <c r="A4562" s="290" t="str">
        <f t="shared" si="185"/>
        <v>6/2012</v>
      </c>
      <c r="B4562" s="279" t="s">
        <v>4685</v>
      </c>
      <c r="C4562" s="294"/>
      <c r="D4562" s="279">
        <f t="shared" si="177"/>
        <v>23</v>
      </c>
      <c r="E4562" s="279">
        <f t="shared" si="178"/>
        <v>6</v>
      </c>
      <c r="F4562" s="281" t="str">
        <f t="shared" si="186"/>
        <v/>
      </c>
      <c r="G4562" s="282"/>
      <c r="H4562" s="280"/>
      <c r="I4562" s="280"/>
      <c r="J4562" s="280"/>
    </row>
    <row r="4563" spans="1:10" ht="14.4" x14ac:dyDescent="0.3">
      <c r="A4563" s="290" t="str">
        <f t="shared" si="185"/>
        <v>6/2012</v>
      </c>
      <c r="B4563" s="279" t="s">
        <v>4686</v>
      </c>
      <c r="C4563" s="294"/>
      <c r="D4563" s="279">
        <f t="shared" si="177"/>
        <v>24</v>
      </c>
      <c r="E4563" s="279">
        <f t="shared" si="178"/>
        <v>6</v>
      </c>
      <c r="F4563" s="281" t="str">
        <f t="shared" si="186"/>
        <v/>
      </c>
      <c r="G4563" s="282"/>
      <c r="H4563" s="280"/>
      <c r="I4563" s="280"/>
      <c r="J4563" s="280"/>
    </row>
    <row r="4564" spans="1:10" ht="14.4" x14ac:dyDescent="0.3">
      <c r="A4564" s="290" t="str">
        <f t="shared" si="185"/>
        <v>6/2012</v>
      </c>
      <c r="B4564" s="279" t="s">
        <v>4687</v>
      </c>
      <c r="C4564" s="294">
        <v>214</v>
      </c>
      <c r="D4564" s="279">
        <f t="shared" si="177"/>
        <v>25</v>
      </c>
      <c r="E4564" s="279">
        <f t="shared" si="178"/>
        <v>6</v>
      </c>
      <c r="F4564" s="281" t="str">
        <f t="shared" si="186"/>
        <v/>
      </c>
      <c r="G4564" s="282"/>
      <c r="H4564" s="280"/>
      <c r="I4564" s="280"/>
      <c r="J4564" s="280"/>
    </row>
    <row r="4565" spans="1:10" ht="14.4" x14ac:dyDescent="0.3">
      <c r="A4565" s="290" t="str">
        <f t="shared" si="185"/>
        <v>6/2012</v>
      </c>
      <c r="B4565" s="279" t="s">
        <v>4688</v>
      </c>
      <c r="C4565" s="294">
        <v>213</v>
      </c>
      <c r="D4565" s="279">
        <f t="shared" si="177"/>
        <v>26</v>
      </c>
      <c r="E4565" s="279">
        <f t="shared" si="178"/>
        <v>6</v>
      </c>
      <c r="F4565" s="281" t="str">
        <f t="shared" si="186"/>
        <v/>
      </c>
      <c r="G4565" s="282"/>
      <c r="H4565" s="280"/>
      <c r="I4565" s="280"/>
      <c r="J4565" s="280"/>
    </row>
    <row r="4566" spans="1:10" ht="14.4" x14ac:dyDescent="0.3">
      <c r="A4566" s="290" t="str">
        <f t="shared" si="185"/>
        <v>6/2012</v>
      </c>
      <c r="B4566" s="279" t="s">
        <v>4689</v>
      </c>
      <c r="C4566" s="294">
        <v>213</v>
      </c>
      <c r="D4566" s="279">
        <f t="shared" si="177"/>
        <v>27</v>
      </c>
      <c r="E4566" s="279">
        <f t="shared" si="178"/>
        <v>6</v>
      </c>
      <c r="F4566" s="281" t="str">
        <f t="shared" si="186"/>
        <v/>
      </c>
      <c r="G4566" s="282"/>
      <c r="H4566" s="280"/>
      <c r="I4566" s="280"/>
      <c r="J4566" s="280"/>
    </row>
    <row r="4567" spans="1:10" ht="14.4" x14ac:dyDescent="0.3">
      <c r="A4567" s="290" t="str">
        <f t="shared" si="185"/>
        <v>6/2012</v>
      </c>
      <c r="B4567" s="279" t="s">
        <v>4690</v>
      </c>
      <c r="C4567" s="294">
        <v>219</v>
      </c>
      <c r="D4567" s="279">
        <f t="shared" si="177"/>
        <v>28</v>
      </c>
      <c r="E4567" s="279">
        <f t="shared" si="178"/>
        <v>6</v>
      </c>
      <c r="F4567" s="281" t="str">
        <f t="shared" si="186"/>
        <v/>
      </c>
      <c r="G4567" s="282"/>
      <c r="H4567" s="280"/>
      <c r="I4567" s="280"/>
      <c r="J4567" s="280"/>
    </row>
    <row r="4568" spans="1:10" ht="14.4" x14ac:dyDescent="0.3">
      <c r="A4568" s="290" t="str">
        <f t="shared" si="185"/>
        <v>6/2012</v>
      </c>
      <c r="B4568" s="279" t="s">
        <v>4691</v>
      </c>
      <c r="C4568" s="294">
        <v>213</v>
      </c>
      <c r="D4568" s="279">
        <f t="shared" si="177"/>
        <v>29</v>
      </c>
      <c r="E4568" s="279">
        <f t="shared" si="178"/>
        <v>6</v>
      </c>
      <c r="F4568" s="281" t="str">
        <f t="shared" si="186"/>
        <v/>
      </c>
      <c r="G4568" s="282"/>
      <c r="H4568" s="280"/>
      <c r="I4568" s="280"/>
      <c r="J4568" s="280"/>
    </row>
    <row r="4569" spans="1:10" ht="14.4" x14ac:dyDescent="0.3">
      <c r="A4569" s="290" t="str">
        <f t="shared" si="185"/>
        <v>6/2012</v>
      </c>
      <c r="B4569" s="279" t="s">
        <v>4692</v>
      </c>
      <c r="C4569" s="294"/>
      <c r="D4569" s="279">
        <f t="shared" si="177"/>
        <v>30</v>
      </c>
      <c r="E4569" s="279">
        <f t="shared" si="178"/>
        <v>6</v>
      </c>
      <c r="F4569" s="281">
        <f t="shared" si="186"/>
        <v>2.1299999999999999E-2</v>
      </c>
      <c r="G4569" s="282"/>
      <c r="H4569" s="280"/>
      <c r="I4569" s="280"/>
      <c r="J4569" s="280"/>
    </row>
    <row r="4570" spans="1:10" ht="14.4" x14ac:dyDescent="0.3">
      <c r="A4570" s="290" t="str">
        <f t="shared" si="185"/>
        <v>7/2012</v>
      </c>
      <c r="B4570" s="279" t="s">
        <v>4693</v>
      </c>
      <c r="C4570" s="294"/>
      <c r="D4570" s="279">
        <f t="shared" si="177"/>
        <v>1</v>
      </c>
      <c r="E4570" s="279">
        <f t="shared" si="178"/>
        <v>7</v>
      </c>
      <c r="F4570" s="281" t="str">
        <f t="shared" si="186"/>
        <v/>
      </c>
      <c r="G4570" s="282"/>
      <c r="H4570" s="280"/>
      <c r="I4570" s="280"/>
      <c r="J4570" s="280"/>
    </row>
    <row r="4571" spans="1:10" ht="14.4" x14ac:dyDescent="0.3">
      <c r="A4571" s="290" t="str">
        <f t="shared" si="185"/>
        <v>7/2012</v>
      </c>
      <c r="B4571" s="279" t="s">
        <v>4694</v>
      </c>
      <c r="C4571" s="294">
        <v>213</v>
      </c>
      <c r="D4571" s="279">
        <f t="shared" si="177"/>
        <v>2</v>
      </c>
      <c r="E4571" s="279">
        <f t="shared" si="178"/>
        <v>7</v>
      </c>
      <c r="F4571" s="281" t="str">
        <f t="shared" si="186"/>
        <v/>
      </c>
      <c r="G4571" s="282"/>
      <c r="H4571" s="280"/>
      <c r="I4571" s="280"/>
      <c r="J4571" s="280"/>
    </row>
    <row r="4572" spans="1:10" ht="14.4" x14ac:dyDescent="0.3">
      <c r="A4572" s="290" t="str">
        <f t="shared" si="185"/>
        <v>7/2012</v>
      </c>
      <c r="B4572" s="279" t="s">
        <v>4695</v>
      </c>
      <c r="C4572" s="294">
        <v>205</v>
      </c>
      <c r="D4572" s="279">
        <f t="shared" si="177"/>
        <v>3</v>
      </c>
      <c r="E4572" s="279">
        <f t="shared" si="178"/>
        <v>7</v>
      </c>
      <c r="F4572" s="281" t="str">
        <f t="shared" si="186"/>
        <v/>
      </c>
      <c r="G4572" s="282"/>
      <c r="H4572" s="280"/>
      <c r="I4572" s="280"/>
      <c r="J4572" s="280"/>
    </row>
    <row r="4573" spans="1:10" ht="14.4" x14ac:dyDescent="0.3">
      <c r="A4573" s="290" t="str">
        <f t="shared" si="185"/>
        <v>7/2012</v>
      </c>
      <c r="B4573" s="279" t="s">
        <v>4696</v>
      </c>
      <c r="C4573" s="294"/>
      <c r="D4573" s="279">
        <f t="shared" si="177"/>
        <v>4</v>
      </c>
      <c r="E4573" s="279">
        <f t="shared" si="178"/>
        <v>7</v>
      </c>
      <c r="F4573" s="281" t="str">
        <f t="shared" si="186"/>
        <v/>
      </c>
      <c r="G4573" s="282"/>
      <c r="H4573" s="280"/>
      <c r="I4573" s="280"/>
      <c r="J4573" s="280"/>
    </row>
    <row r="4574" spans="1:10" ht="14.4" x14ac:dyDescent="0.3">
      <c r="A4574" s="290" t="str">
        <f t="shared" si="185"/>
        <v>7/2012</v>
      </c>
      <c r="B4574" s="279" t="s">
        <v>4697</v>
      </c>
      <c r="C4574" s="294">
        <v>205</v>
      </c>
      <c r="D4574" s="279">
        <f t="shared" si="177"/>
        <v>5</v>
      </c>
      <c r="E4574" s="279">
        <f t="shared" si="178"/>
        <v>7</v>
      </c>
      <c r="F4574" s="281" t="str">
        <f t="shared" si="186"/>
        <v/>
      </c>
      <c r="G4574" s="282"/>
      <c r="H4574" s="280"/>
      <c r="I4574" s="280"/>
      <c r="J4574" s="280"/>
    </row>
    <row r="4575" spans="1:10" ht="14.4" x14ac:dyDescent="0.3">
      <c r="A4575" s="290" t="str">
        <f t="shared" si="185"/>
        <v>7/2012</v>
      </c>
      <c r="B4575" s="279" t="s">
        <v>4698</v>
      </c>
      <c r="C4575" s="294">
        <v>208</v>
      </c>
      <c r="D4575" s="279">
        <f t="shared" si="177"/>
        <v>6</v>
      </c>
      <c r="E4575" s="279">
        <f t="shared" si="178"/>
        <v>7</v>
      </c>
      <c r="F4575" s="281" t="str">
        <f t="shared" si="186"/>
        <v/>
      </c>
      <c r="G4575" s="282"/>
      <c r="H4575" s="280"/>
      <c r="I4575" s="280"/>
      <c r="J4575" s="280"/>
    </row>
    <row r="4576" spans="1:10" ht="14.4" x14ac:dyDescent="0.3">
      <c r="A4576" s="290" t="str">
        <f t="shared" si="185"/>
        <v>7/2012</v>
      </c>
      <c r="B4576" s="279" t="s">
        <v>4699</v>
      </c>
      <c r="C4576" s="294"/>
      <c r="D4576" s="279">
        <f t="shared" si="177"/>
        <v>7</v>
      </c>
      <c r="E4576" s="279">
        <f t="shared" si="178"/>
        <v>7</v>
      </c>
      <c r="F4576" s="281" t="str">
        <f t="shared" si="186"/>
        <v/>
      </c>
      <c r="G4576" s="282"/>
      <c r="H4576" s="280"/>
      <c r="I4576" s="280"/>
      <c r="J4576" s="280"/>
    </row>
    <row r="4577" spans="1:10" ht="14.4" x14ac:dyDescent="0.3">
      <c r="A4577" s="290" t="str">
        <f t="shared" si="185"/>
        <v>7/2012</v>
      </c>
      <c r="B4577" s="279" t="s">
        <v>4700</v>
      </c>
      <c r="C4577" s="294"/>
      <c r="D4577" s="279">
        <f t="shared" si="177"/>
        <v>8</v>
      </c>
      <c r="E4577" s="279">
        <f t="shared" si="178"/>
        <v>7</v>
      </c>
      <c r="F4577" s="281" t="str">
        <f t="shared" si="186"/>
        <v/>
      </c>
      <c r="G4577" s="282"/>
      <c r="H4577" s="280"/>
      <c r="I4577" s="280"/>
      <c r="J4577" s="280"/>
    </row>
    <row r="4578" spans="1:10" ht="14.4" x14ac:dyDescent="0.3">
      <c r="A4578" s="290" t="str">
        <f t="shared" si="185"/>
        <v>7/2012</v>
      </c>
      <c r="B4578" s="279" t="s">
        <v>4701</v>
      </c>
      <c r="C4578" s="294">
        <v>208</v>
      </c>
      <c r="D4578" s="279">
        <f t="shared" si="177"/>
        <v>9</v>
      </c>
      <c r="E4578" s="279">
        <f t="shared" si="178"/>
        <v>7</v>
      </c>
      <c r="F4578" s="281" t="str">
        <f t="shared" si="186"/>
        <v/>
      </c>
      <c r="G4578" s="282"/>
      <c r="H4578" s="280"/>
      <c r="I4578" s="280"/>
      <c r="J4578" s="280"/>
    </row>
    <row r="4579" spans="1:10" ht="14.4" x14ac:dyDescent="0.3">
      <c r="A4579" s="290" t="str">
        <f t="shared" si="185"/>
        <v>7/2012</v>
      </c>
      <c r="B4579" s="279" t="s">
        <v>4702</v>
      </c>
      <c r="C4579" s="294">
        <v>211</v>
      </c>
      <c r="D4579" s="279">
        <f t="shared" si="177"/>
        <v>10</v>
      </c>
      <c r="E4579" s="279">
        <f t="shared" si="178"/>
        <v>7</v>
      </c>
      <c r="F4579" s="281" t="str">
        <f t="shared" si="186"/>
        <v/>
      </c>
      <c r="G4579" s="282"/>
      <c r="H4579" s="280"/>
      <c r="I4579" s="280"/>
      <c r="J4579" s="280"/>
    </row>
    <row r="4580" spans="1:10" ht="14.4" x14ac:dyDescent="0.3">
      <c r="A4580" s="290" t="str">
        <f t="shared" si="185"/>
        <v>7/2012</v>
      </c>
      <c r="B4580" s="279" t="s">
        <v>4703</v>
      </c>
      <c r="C4580" s="294">
        <v>208</v>
      </c>
      <c r="D4580" s="279">
        <f t="shared" si="177"/>
        <v>11</v>
      </c>
      <c r="E4580" s="279">
        <f t="shared" si="178"/>
        <v>7</v>
      </c>
      <c r="F4580" s="281" t="str">
        <f t="shared" si="186"/>
        <v/>
      </c>
      <c r="G4580" s="282"/>
      <c r="H4580" s="280"/>
      <c r="I4580" s="280"/>
      <c r="J4580" s="280"/>
    </row>
    <row r="4581" spans="1:10" ht="14.4" x14ac:dyDescent="0.3">
      <c r="A4581" s="290" t="str">
        <f t="shared" si="185"/>
        <v>7/2012</v>
      </c>
      <c r="B4581" s="279" t="s">
        <v>4704</v>
      </c>
      <c r="C4581" s="294">
        <v>206</v>
      </c>
      <c r="D4581" s="279">
        <f t="shared" si="177"/>
        <v>12</v>
      </c>
      <c r="E4581" s="279">
        <f t="shared" si="178"/>
        <v>7</v>
      </c>
      <c r="F4581" s="281" t="str">
        <f t="shared" si="186"/>
        <v/>
      </c>
      <c r="G4581" s="282"/>
      <c r="H4581" s="280"/>
      <c r="I4581" s="280"/>
      <c r="J4581" s="280"/>
    </row>
    <row r="4582" spans="1:10" ht="14.4" x14ac:dyDescent="0.3">
      <c r="A4582" s="290" t="str">
        <f t="shared" si="185"/>
        <v>7/2012</v>
      </c>
      <c r="B4582" s="279" t="s">
        <v>4705</v>
      </c>
      <c r="C4582" s="294">
        <v>203</v>
      </c>
      <c r="D4582" s="279">
        <f t="shared" si="177"/>
        <v>13</v>
      </c>
      <c r="E4582" s="279">
        <f t="shared" si="178"/>
        <v>7</v>
      </c>
      <c r="F4582" s="281" t="str">
        <f t="shared" si="186"/>
        <v/>
      </c>
      <c r="G4582" s="282"/>
      <c r="H4582" s="280"/>
      <c r="I4582" s="280"/>
      <c r="J4582" s="280"/>
    </row>
    <row r="4583" spans="1:10" ht="14.4" x14ac:dyDescent="0.3">
      <c r="A4583" s="290" t="str">
        <f t="shared" si="185"/>
        <v>7/2012</v>
      </c>
      <c r="B4583" s="279" t="s">
        <v>4706</v>
      </c>
      <c r="C4583" s="294"/>
      <c r="D4583" s="279">
        <f t="shared" si="177"/>
        <v>14</v>
      </c>
      <c r="E4583" s="279">
        <f t="shared" si="178"/>
        <v>7</v>
      </c>
      <c r="F4583" s="281" t="str">
        <f t="shared" si="186"/>
        <v/>
      </c>
      <c r="G4583" s="282"/>
      <c r="H4583" s="280"/>
      <c r="I4583" s="280"/>
      <c r="J4583" s="280"/>
    </row>
    <row r="4584" spans="1:10" ht="14.4" x14ac:dyDescent="0.3">
      <c r="A4584" s="290" t="str">
        <f t="shared" si="185"/>
        <v>7/2012</v>
      </c>
      <c r="B4584" s="279" t="s">
        <v>4707</v>
      </c>
      <c r="C4584" s="294"/>
      <c r="D4584" s="279">
        <f t="shared" si="177"/>
        <v>15</v>
      </c>
      <c r="E4584" s="279">
        <f t="shared" si="178"/>
        <v>7</v>
      </c>
      <c r="F4584" s="281" t="str">
        <f t="shared" si="186"/>
        <v/>
      </c>
      <c r="G4584" s="282"/>
      <c r="H4584" s="280"/>
      <c r="I4584" s="280"/>
      <c r="J4584" s="280"/>
    </row>
    <row r="4585" spans="1:10" ht="14.4" x14ac:dyDescent="0.3">
      <c r="A4585" s="290" t="str">
        <f t="shared" si="185"/>
        <v>7/2012</v>
      </c>
      <c r="B4585" s="279" t="s">
        <v>4708</v>
      </c>
      <c r="C4585" s="294">
        <v>200</v>
      </c>
      <c r="D4585" s="279">
        <f t="shared" si="177"/>
        <v>16</v>
      </c>
      <c r="E4585" s="279">
        <f t="shared" si="178"/>
        <v>7</v>
      </c>
      <c r="F4585" s="281" t="str">
        <f t="shared" si="186"/>
        <v/>
      </c>
      <c r="G4585" s="282"/>
      <c r="H4585" s="280"/>
      <c r="I4585" s="280"/>
      <c r="J4585" s="280"/>
    </row>
    <row r="4586" spans="1:10" ht="14.4" x14ac:dyDescent="0.3">
      <c r="A4586" s="290" t="str">
        <f t="shared" si="185"/>
        <v>7/2012</v>
      </c>
      <c r="B4586" s="279" t="s">
        <v>4709</v>
      </c>
      <c r="C4586" s="294">
        <v>195</v>
      </c>
      <c r="D4586" s="279">
        <f t="shared" si="177"/>
        <v>17</v>
      </c>
      <c r="E4586" s="279">
        <f t="shared" si="178"/>
        <v>7</v>
      </c>
      <c r="F4586" s="281" t="str">
        <f t="shared" si="186"/>
        <v/>
      </c>
      <c r="G4586" s="282"/>
      <c r="H4586" s="280"/>
      <c r="I4586" s="280"/>
      <c r="J4586" s="280"/>
    </row>
    <row r="4587" spans="1:10" ht="14.4" x14ac:dyDescent="0.3">
      <c r="A4587" s="290" t="str">
        <f t="shared" si="185"/>
        <v>7/2012</v>
      </c>
      <c r="B4587" s="279" t="s">
        <v>4710</v>
      </c>
      <c r="C4587" s="294">
        <v>199</v>
      </c>
      <c r="D4587" s="279">
        <f t="shared" si="177"/>
        <v>18</v>
      </c>
      <c r="E4587" s="279">
        <f t="shared" si="178"/>
        <v>7</v>
      </c>
      <c r="F4587" s="281" t="str">
        <f t="shared" si="186"/>
        <v/>
      </c>
      <c r="G4587" s="282"/>
      <c r="H4587" s="280"/>
      <c r="I4587" s="280"/>
      <c r="J4587" s="280"/>
    </row>
    <row r="4588" spans="1:10" ht="14.4" x14ac:dyDescent="0.3">
      <c r="A4588" s="290" t="str">
        <f t="shared" si="185"/>
        <v>7/2012</v>
      </c>
      <c r="B4588" s="279" t="s">
        <v>4711</v>
      </c>
      <c r="C4588" s="294">
        <v>197</v>
      </c>
      <c r="D4588" s="279">
        <f t="shared" si="177"/>
        <v>19</v>
      </c>
      <c r="E4588" s="279">
        <f t="shared" si="178"/>
        <v>7</v>
      </c>
      <c r="F4588" s="281" t="str">
        <f t="shared" si="186"/>
        <v/>
      </c>
      <c r="G4588" s="282"/>
      <c r="H4588" s="280"/>
      <c r="I4588" s="280"/>
      <c r="J4588" s="280"/>
    </row>
    <row r="4589" spans="1:10" ht="14.4" x14ac:dyDescent="0.3">
      <c r="A4589" s="290" t="str">
        <f t="shared" si="185"/>
        <v>7/2012</v>
      </c>
      <c r="B4589" s="279" t="s">
        <v>4712</v>
      </c>
      <c r="C4589" s="294">
        <v>198</v>
      </c>
      <c r="D4589" s="279">
        <f t="shared" si="177"/>
        <v>20</v>
      </c>
      <c r="E4589" s="279">
        <f t="shared" si="178"/>
        <v>7</v>
      </c>
      <c r="F4589" s="281" t="str">
        <f t="shared" si="186"/>
        <v/>
      </c>
      <c r="G4589" s="282"/>
      <c r="H4589" s="280"/>
      <c r="I4589" s="280"/>
      <c r="J4589" s="280"/>
    </row>
    <row r="4590" spans="1:10" ht="14.4" x14ac:dyDescent="0.3">
      <c r="A4590" s="290" t="str">
        <f t="shared" si="185"/>
        <v>7/2012</v>
      </c>
      <c r="B4590" s="279" t="s">
        <v>4713</v>
      </c>
      <c r="C4590" s="294"/>
      <c r="D4590" s="279">
        <f t="shared" si="177"/>
        <v>21</v>
      </c>
      <c r="E4590" s="279">
        <f t="shared" si="178"/>
        <v>7</v>
      </c>
      <c r="F4590" s="281" t="str">
        <f t="shared" si="186"/>
        <v/>
      </c>
      <c r="G4590" s="282"/>
      <c r="H4590" s="280"/>
      <c r="I4590" s="280"/>
      <c r="J4590" s="280"/>
    </row>
    <row r="4591" spans="1:10" ht="14.4" x14ac:dyDescent="0.3">
      <c r="A4591" s="290" t="str">
        <f t="shared" si="185"/>
        <v>7/2012</v>
      </c>
      <c r="B4591" s="279" t="s">
        <v>4714</v>
      </c>
      <c r="C4591" s="294"/>
      <c r="D4591" s="279">
        <f t="shared" si="177"/>
        <v>22</v>
      </c>
      <c r="E4591" s="279">
        <f t="shared" si="178"/>
        <v>7</v>
      </c>
      <c r="F4591" s="281" t="str">
        <f t="shared" si="186"/>
        <v/>
      </c>
      <c r="G4591" s="282"/>
      <c r="H4591" s="280"/>
      <c r="I4591" s="280"/>
      <c r="J4591" s="280"/>
    </row>
    <row r="4592" spans="1:10" ht="14.4" x14ac:dyDescent="0.3">
      <c r="A4592" s="290" t="str">
        <f t="shared" si="185"/>
        <v>7/2012</v>
      </c>
      <c r="B4592" s="279" t="s">
        <v>4715</v>
      </c>
      <c r="C4592" s="294">
        <v>205</v>
      </c>
      <c r="D4592" s="279">
        <f t="shared" si="177"/>
        <v>23</v>
      </c>
      <c r="E4592" s="279">
        <f t="shared" si="178"/>
        <v>7</v>
      </c>
      <c r="F4592" s="281" t="str">
        <f t="shared" si="186"/>
        <v/>
      </c>
      <c r="G4592" s="282"/>
      <c r="H4592" s="280"/>
      <c r="I4592" s="280"/>
      <c r="J4592" s="280"/>
    </row>
    <row r="4593" spans="1:10" ht="14.4" x14ac:dyDescent="0.3">
      <c r="A4593" s="290" t="str">
        <f t="shared" si="185"/>
        <v>7/2012</v>
      </c>
      <c r="B4593" s="279" t="s">
        <v>4716</v>
      </c>
      <c r="C4593" s="294">
        <v>211</v>
      </c>
      <c r="D4593" s="279">
        <f t="shared" si="177"/>
        <v>24</v>
      </c>
      <c r="E4593" s="279">
        <f t="shared" si="178"/>
        <v>7</v>
      </c>
      <c r="F4593" s="281" t="str">
        <f t="shared" si="186"/>
        <v/>
      </c>
      <c r="G4593" s="282"/>
      <c r="H4593" s="280"/>
      <c r="I4593" s="280"/>
      <c r="J4593" s="280"/>
    </row>
    <row r="4594" spans="1:10" ht="14.4" x14ac:dyDescent="0.3">
      <c r="A4594" s="290" t="str">
        <f t="shared" si="185"/>
        <v>7/2012</v>
      </c>
      <c r="B4594" s="279" t="s">
        <v>4717</v>
      </c>
      <c r="C4594" s="294">
        <v>210</v>
      </c>
      <c r="D4594" s="279">
        <f t="shared" si="177"/>
        <v>25</v>
      </c>
      <c r="E4594" s="279">
        <f t="shared" si="178"/>
        <v>7</v>
      </c>
      <c r="F4594" s="281" t="str">
        <f t="shared" si="186"/>
        <v/>
      </c>
      <c r="G4594" s="282"/>
      <c r="H4594" s="280"/>
      <c r="I4594" s="280"/>
      <c r="J4594" s="280"/>
    </row>
    <row r="4595" spans="1:10" ht="14.4" x14ac:dyDescent="0.3">
      <c r="A4595" s="290" t="str">
        <f t="shared" si="185"/>
        <v>7/2012</v>
      </c>
      <c r="B4595" s="279" t="s">
        <v>4718</v>
      </c>
      <c r="C4595" s="294">
        <v>207</v>
      </c>
      <c r="D4595" s="279">
        <f t="shared" ref="D4595:D4849" si="187">DAY(B4595)</f>
        <v>26</v>
      </c>
      <c r="E4595" s="279">
        <f t="shared" ref="E4595:E4849" si="188">MONTH(B4595)</f>
        <v>7</v>
      </c>
      <c r="F4595" s="281" t="str">
        <f t="shared" si="186"/>
        <v/>
      </c>
      <c r="G4595" s="282"/>
      <c r="H4595" s="280"/>
      <c r="I4595" s="280"/>
      <c r="J4595" s="280"/>
    </row>
    <row r="4596" spans="1:10" ht="14.4" x14ac:dyDescent="0.3">
      <c r="A4596" s="290" t="str">
        <f t="shared" si="185"/>
        <v>7/2012</v>
      </c>
      <c r="B4596" s="279" t="s">
        <v>4719</v>
      </c>
      <c r="C4596" s="294">
        <v>190</v>
      </c>
      <c r="D4596" s="279">
        <f t="shared" si="187"/>
        <v>27</v>
      </c>
      <c r="E4596" s="279">
        <f t="shared" si="188"/>
        <v>7</v>
      </c>
      <c r="F4596" s="281" t="str">
        <f t="shared" si="186"/>
        <v/>
      </c>
      <c r="G4596" s="282"/>
      <c r="H4596" s="280"/>
      <c r="I4596" s="280"/>
      <c r="J4596" s="280"/>
    </row>
    <row r="4597" spans="1:10" ht="14.4" x14ac:dyDescent="0.3">
      <c r="A4597" s="290" t="str">
        <f t="shared" si="185"/>
        <v>7/2012</v>
      </c>
      <c r="B4597" s="279" t="s">
        <v>4720</v>
      </c>
      <c r="C4597" s="294"/>
      <c r="D4597" s="279">
        <f t="shared" si="187"/>
        <v>28</v>
      </c>
      <c r="E4597" s="279">
        <f t="shared" si="188"/>
        <v>7</v>
      </c>
      <c r="F4597" s="281" t="str">
        <f t="shared" si="186"/>
        <v/>
      </c>
      <c r="G4597" s="282"/>
      <c r="H4597" s="280"/>
      <c r="I4597" s="280"/>
      <c r="J4597" s="280"/>
    </row>
    <row r="4598" spans="1:10" ht="14.4" x14ac:dyDescent="0.3">
      <c r="A4598" s="290" t="str">
        <f t="shared" si="185"/>
        <v>7/2012</v>
      </c>
      <c r="B4598" s="279" t="s">
        <v>4721</v>
      </c>
      <c r="C4598" s="294"/>
      <c r="D4598" s="279">
        <f t="shared" si="187"/>
        <v>29</v>
      </c>
      <c r="E4598" s="279">
        <f t="shared" si="188"/>
        <v>7</v>
      </c>
      <c r="F4598" s="281" t="str">
        <f t="shared" si="186"/>
        <v/>
      </c>
      <c r="G4598" s="282"/>
      <c r="H4598" s="280"/>
      <c r="I4598" s="280"/>
      <c r="J4598" s="280"/>
    </row>
    <row r="4599" spans="1:10" ht="14.4" x14ac:dyDescent="0.3">
      <c r="A4599" s="290" t="str">
        <f t="shared" si="185"/>
        <v>7/2012</v>
      </c>
      <c r="B4599" s="279" t="s">
        <v>4722</v>
      </c>
      <c r="C4599" s="294">
        <v>182</v>
      </c>
      <c r="D4599" s="279">
        <f t="shared" si="187"/>
        <v>30</v>
      </c>
      <c r="E4599" s="279">
        <f t="shared" si="188"/>
        <v>7</v>
      </c>
      <c r="F4599" s="281" t="str">
        <f t="shared" si="186"/>
        <v/>
      </c>
      <c r="G4599" s="282"/>
      <c r="H4599" s="280"/>
      <c r="I4599" s="280"/>
      <c r="J4599" s="280"/>
    </row>
    <row r="4600" spans="1:10" ht="14.4" x14ac:dyDescent="0.3">
      <c r="A4600" s="290" t="str">
        <f t="shared" si="185"/>
        <v>7/2012</v>
      </c>
      <c r="B4600" s="279" t="s">
        <v>4723</v>
      </c>
      <c r="C4600" s="294">
        <v>183</v>
      </c>
      <c r="D4600" s="279">
        <f t="shared" si="187"/>
        <v>31</v>
      </c>
      <c r="E4600" s="279">
        <f t="shared" si="188"/>
        <v>7</v>
      </c>
      <c r="F4600" s="281">
        <f t="shared" si="186"/>
        <v>1.83E-2</v>
      </c>
      <c r="G4600" s="282"/>
      <c r="H4600" s="280"/>
      <c r="I4600" s="280"/>
      <c r="J4600" s="280"/>
    </row>
    <row r="4601" spans="1:10" ht="14.4" x14ac:dyDescent="0.3">
      <c r="A4601" s="290" t="str">
        <f t="shared" si="185"/>
        <v>8/2012</v>
      </c>
      <c r="B4601" s="279" t="s">
        <v>4724</v>
      </c>
      <c r="C4601" s="294">
        <v>175</v>
      </c>
      <c r="D4601" s="279">
        <f t="shared" si="187"/>
        <v>1</v>
      </c>
      <c r="E4601" s="279">
        <f t="shared" si="188"/>
        <v>8</v>
      </c>
      <c r="F4601" s="281" t="str">
        <f t="shared" si="186"/>
        <v/>
      </c>
      <c r="G4601" s="282"/>
      <c r="H4601" s="280"/>
      <c r="I4601" s="280"/>
      <c r="J4601" s="280"/>
    </row>
    <row r="4602" spans="1:10" ht="14.4" x14ac:dyDescent="0.3">
      <c r="A4602" s="290" t="str">
        <f t="shared" si="185"/>
        <v>8/2012</v>
      </c>
      <c r="B4602" s="279" t="s">
        <v>4725</v>
      </c>
      <c r="C4602" s="294">
        <v>182</v>
      </c>
      <c r="D4602" s="279">
        <f t="shared" si="187"/>
        <v>2</v>
      </c>
      <c r="E4602" s="279">
        <f t="shared" si="188"/>
        <v>8</v>
      </c>
      <c r="F4602" s="281" t="str">
        <f t="shared" si="186"/>
        <v/>
      </c>
      <c r="G4602" s="282"/>
      <c r="H4602" s="280"/>
      <c r="I4602" s="280"/>
      <c r="J4602" s="280"/>
    </row>
    <row r="4603" spans="1:10" ht="14.4" x14ac:dyDescent="0.3">
      <c r="A4603" s="290" t="str">
        <f t="shared" si="185"/>
        <v>8/2012</v>
      </c>
      <c r="B4603" s="279" t="s">
        <v>4726</v>
      </c>
      <c r="C4603" s="294">
        <v>174</v>
      </c>
      <c r="D4603" s="279">
        <f t="shared" si="187"/>
        <v>3</v>
      </c>
      <c r="E4603" s="279">
        <f t="shared" si="188"/>
        <v>8</v>
      </c>
      <c r="F4603" s="281" t="str">
        <f t="shared" si="186"/>
        <v/>
      </c>
      <c r="G4603" s="282"/>
      <c r="H4603" s="280"/>
      <c r="I4603" s="280"/>
      <c r="J4603" s="280"/>
    </row>
    <row r="4604" spans="1:10" ht="14.4" x14ac:dyDescent="0.3">
      <c r="A4604" s="290" t="str">
        <f t="shared" si="185"/>
        <v>8/2012</v>
      </c>
      <c r="B4604" s="279" t="s">
        <v>4727</v>
      </c>
      <c r="C4604" s="294"/>
      <c r="D4604" s="279">
        <f t="shared" si="187"/>
        <v>4</v>
      </c>
      <c r="E4604" s="279">
        <f t="shared" si="188"/>
        <v>8</v>
      </c>
      <c r="F4604" s="281" t="str">
        <f t="shared" si="186"/>
        <v/>
      </c>
      <c r="G4604" s="282"/>
      <c r="H4604" s="280"/>
      <c r="I4604" s="280"/>
      <c r="J4604" s="280"/>
    </row>
    <row r="4605" spans="1:10" ht="14.4" x14ac:dyDescent="0.3">
      <c r="A4605" s="290" t="str">
        <f t="shared" si="185"/>
        <v>8/2012</v>
      </c>
      <c r="B4605" s="279" t="s">
        <v>4728</v>
      </c>
      <c r="C4605" s="294"/>
      <c r="D4605" s="279">
        <f t="shared" si="187"/>
        <v>5</v>
      </c>
      <c r="E4605" s="279">
        <f t="shared" si="188"/>
        <v>8</v>
      </c>
      <c r="F4605" s="281" t="str">
        <f t="shared" si="186"/>
        <v/>
      </c>
      <c r="G4605" s="282"/>
      <c r="H4605" s="280"/>
      <c r="I4605" s="280"/>
      <c r="J4605" s="280"/>
    </row>
    <row r="4606" spans="1:10" ht="14.4" x14ac:dyDescent="0.3">
      <c r="A4606" s="290" t="str">
        <f t="shared" si="185"/>
        <v>8/2012</v>
      </c>
      <c r="B4606" s="279" t="s">
        <v>4729</v>
      </c>
      <c r="C4606" s="294">
        <v>173</v>
      </c>
      <c r="D4606" s="279">
        <f t="shared" si="187"/>
        <v>6</v>
      </c>
      <c r="E4606" s="279">
        <f t="shared" si="188"/>
        <v>8</v>
      </c>
      <c r="F4606" s="281" t="str">
        <f t="shared" si="186"/>
        <v/>
      </c>
      <c r="G4606" s="282"/>
      <c r="H4606" s="280"/>
      <c r="I4606" s="280"/>
      <c r="J4606" s="280"/>
    </row>
    <row r="4607" spans="1:10" ht="14.4" x14ac:dyDescent="0.3">
      <c r="A4607" s="290" t="str">
        <f t="shared" si="185"/>
        <v>8/2012</v>
      </c>
      <c r="B4607" s="279" t="s">
        <v>4730</v>
      </c>
      <c r="C4607" s="294">
        <v>169</v>
      </c>
      <c r="D4607" s="279">
        <f t="shared" si="187"/>
        <v>7</v>
      </c>
      <c r="E4607" s="279">
        <f t="shared" si="188"/>
        <v>8</v>
      </c>
      <c r="F4607" s="281" t="str">
        <f t="shared" si="186"/>
        <v/>
      </c>
      <c r="G4607" s="282"/>
      <c r="H4607" s="280"/>
      <c r="I4607" s="280"/>
      <c r="J4607" s="280"/>
    </row>
    <row r="4608" spans="1:10" ht="14.4" x14ac:dyDescent="0.3">
      <c r="A4608" s="290" t="str">
        <f t="shared" si="185"/>
        <v>8/2012</v>
      </c>
      <c r="B4608" s="279" t="s">
        <v>4731</v>
      </c>
      <c r="C4608" s="294">
        <v>164</v>
      </c>
      <c r="D4608" s="279">
        <f t="shared" si="187"/>
        <v>8</v>
      </c>
      <c r="E4608" s="279">
        <f t="shared" si="188"/>
        <v>8</v>
      </c>
      <c r="F4608" s="281" t="str">
        <f t="shared" si="186"/>
        <v/>
      </c>
      <c r="G4608" s="282"/>
      <c r="H4608" s="280"/>
      <c r="I4608" s="280"/>
      <c r="J4608" s="280"/>
    </row>
    <row r="4609" spans="1:10" ht="14.4" x14ac:dyDescent="0.3">
      <c r="A4609" s="290" t="str">
        <f t="shared" si="185"/>
        <v>8/2012</v>
      </c>
      <c r="B4609" s="279" t="s">
        <v>4732</v>
      </c>
      <c r="C4609" s="294">
        <v>165</v>
      </c>
      <c r="D4609" s="279">
        <f t="shared" si="187"/>
        <v>9</v>
      </c>
      <c r="E4609" s="279">
        <f t="shared" si="188"/>
        <v>8</v>
      </c>
      <c r="F4609" s="281" t="str">
        <f t="shared" si="186"/>
        <v/>
      </c>
      <c r="G4609" s="282"/>
      <c r="H4609" s="280"/>
      <c r="I4609" s="280"/>
      <c r="J4609" s="280"/>
    </row>
    <row r="4610" spans="1:10" ht="14.4" x14ac:dyDescent="0.3">
      <c r="A4610" s="290" t="str">
        <f t="shared" si="185"/>
        <v>8/2012</v>
      </c>
      <c r="B4610" s="279" t="s">
        <v>4733</v>
      </c>
      <c r="C4610" s="294">
        <v>169</v>
      </c>
      <c r="D4610" s="279">
        <f t="shared" si="187"/>
        <v>10</v>
      </c>
      <c r="E4610" s="279">
        <f t="shared" si="188"/>
        <v>8</v>
      </c>
      <c r="F4610" s="281" t="str">
        <f t="shared" si="186"/>
        <v/>
      </c>
      <c r="G4610" s="282"/>
      <c r="H4610" s="280"/>
      <c r="I4610" s="280"/>
      <c r="J4610" s="280"/>
    </row>
    <row r="4611" spans="1:10" ht="14.4" x14ac:dyDescent="0.3">
      <c r="A4611" s="290" t="str">
        <f t="shared" si="185"/>
        <v>8/2012</v>
      </c>
      <c r="B4611" s="279" t="s">
        <v>4734</v>
      </c>
      <c r="C4611" s="294"/>
      <c r="D4611" s="279">
        <f t="shared" si="187"/>
        <v>11</v>
      </c>
      <c r="E4611" s="279">
        <f t="shared" si="188"/>
        <v>8</v>
      </c>
      <c r="F4611" s="281" t="str">
        <f t="shared" si="186"/>
        <v/>
      </c>
      <c r="G4611" s="282"/>
      <c r="H4611" s="280"/>
      <c r="I4611" s="280"/>
      <c r="J4611" s="280"/>
    </row>
    <row r="4612" spans="1:10" ht="14.4" x14ac:dyDescent="0.3">
      <c r="A4612" s="290" t="str">
        <f t="shared" si="185"/>
        <v>8/2012</v>
      </c>
      <c r="B4612" s="279" t="s">
        <v>4735</v>
      </c>
      <c r="C4612" s="294"/>
      <c r="D4612" s="279">
        <f t="shared" si="187"/>
        <v>12</v>
      </c>
      <c r="E4612" s="279">
        <f t="shared" si="188"/>
        <v>8</v>
      </c>
      <c r="F4612" s="281" t="str">
        <f t="shared" si="186"/>
        <v/>
      </c>
      <c r="G4612" s="282"/>
      <c r="H4612" s="280"/>
      <c r="I4612" s="280"/>
      <c r="J4612" s="280"/>
    </row>
    <row r="4613" spans="1:10" ht="14.4" x14ac:dyDescent="0.3">
      <c r="A4613" s="290" t="str">
        <f t="shared" si="185"/>
        <v>8/2012</v>
      </c>
      <c r="B4613" s="279" t="s">
        <v>4736</v>
      </c>
      <c r="C4613" s="294">
        <v>169</v>
      </c>
      <c r="D4613" s="279">
        <f t="shared" si="187"/>
        <v>13</v>
      </c>
      <c r="E4613" s="279">
        <f t="shared" si="188"/>
        <v>8</v>
      </c>
      <c r="F4613" s="281" t="str">
        <f t="shared" si="186"/>
        <v/>
      </c>
      <c r="G4613" s="282"/>
      <c r="H4613" s="280"/>
      <c r="I4613" s="280"/>
      <c r="J4613" s="280"/>
    </row>
    <row r="4614" spans="1:10" ht="14.4" x14ac:dyDescent="0.3">
      <c r="A4614" s="290" t="str">
        <f t="shared" ref="A4614:A4677" si="189">CONCATENATE(MONTH(B4614),"/",YEAR(B4614))</f>
        <v>8/2012</v>
      </c>
      <c r="B4614" s="279" t="s">
        <v>4737</v>
      </c>
      <c r="C4614" s="294">
        <v>166</v>
      </c>
      <c r="D4614" s="279">
        <f t="shared" si="187"/>
        <v>14</v>
      </c>
      <c r="E4614" s="279">
        <f t="shared" si="188"/>
        <v>8</v>
      </c>
      <c r="F4614" s="281" t="str">
        <f t="shared" si="186"/>
        <v/>
      </c>
      <c r="G4614" s="282"/>
      <c r="H4614" s="280"/>
      <c r="I4614" s="280"/>
      <c r="J4614" s="280"/>
    </row>
    <row r="4615" spans="1:10" ht="14.4" x14ac:dyDescent="0.3">
      <c r="A4615" s="290" t="str">
        <f t="shared" si="189"/>
        <v>8/2012</v>
      </c>
      <c r="B4615" s="279" t="s">
        <v>4738</v>
      </c>
      <c r="C4615" s="294">
        <v>163</v>
      </c>
      <c r="D4615" s="279">
        <f t="shared" si="187"/>
        <v>15</v>
      </c>
      <c r="E4615" s="279">
        <f t="shared" si="188"/>
        <v>8</v>
      </c>
      <c r="F4615" s="281" t="str">
        <f t="shared" si="186"/>
        <v/>
      </c>
      <c r="G4615" s="282"/>
      <c r="H4615" s="280"/>
      <c r="I4615" s="280"/>
      <c r="J4615" s="280"/>
    </row>
    <row r="4616" spans="1:10" ht="14.4" x14ac:dyDescent="0.3">
      <c r="A4616" s="290" t="str">
        <f t="shared" si="189"/>
        <v>8/2012</v>
      </c>
      <c r="B4616" s="279" t="s">
        <v>4739</v>
      </c>
      <c r="C4616" s="294">
        <v>166</v>
      </c>
      <c r="D4616" s="279">
        <f t="shared" si="187"/>
        <v>16</v>
      </c>
      <c r="E4616" s="279">
        <f t="shared" si="188"/>
        <v>8</v>
      </c>
      <c r="F4616" s="281" t="str">
        <f t="shared" si="186"/>
        <v/>
      </c>
      <c r="G4616" s="282"/>
      <c r="H4616" s="280"/>
      <c r="I4616" s="280"/>
      <c r="J4616" s="280"/>
    </row>
    <row r="4617" spans="1:10" ht="14.4" x14ac:dyDescent="0.3">
      <c r="A4617" s="290" t="str">
        <f t="shared" si="189"/>
        <v>8/2012</v>
      </c>
      <c r="B4617" s="279" t="s">
        <v>4740</v>
      </c>
      <c r="C4617" s="294">
        <v>167</v>
      </c>
      <c r="D4617" s="279">
        <f t="shared" si="187"/>
        <v>17</v>
      </c>
      <c r="E4617" s="279">
        <f t="shared" si="188"/>
        <v>8</v>
      </c>
      <c r="F4617" s="281" t="str">
        <f t="shared" si="186"/>
        <v/>
      </c>
      <c r="G4617" s="282"/>
      <c r="H4617" s="280"/>
      <c r="I4617" s="280"/>
      <c r="J4617" s="280"/>
    </row>
    <row r="4618" spans="1:10" ht="14.4" x14ac:dyDescent="0.3">
      <c r="A4618" s="290" t="str">
        <f t="shared" si="189"/>
        <v>8/2012</v>
      </c>
      <c r="B4618" s="279" t="s">
        <v>4741</v>
      </c>
      <c r="C4618" s="294"/>
      <c r="D4618" s="279">
        <f t="shared" si="187"/>
        <v>18</v>
      </c>
      <c r="E4618" s="279">
        <f t="shared" si="188"/>
        <v>8</v>
      </c>
      <c r="F4618" s="281" t="str">
        <f t="shared" si="186"/>
        <v/>
      </c>
      <c r="G4618" s="282"/>
      <c r="H4618" s="280"/>
      <c r="I4618" s="280"/>
      <c r="J4618" s="280"/>
    </row>
    <row r="4619" spans="1:10" ht="14.4" x14ac:dyDescent="0.3">
      <c r="A4619" s="290" t="str">
        <f t="shared" si="189"/>
        <v>8/2012</v>
      </c>
      <c r="B4619" s="279" t="s">
        <v>4742</v>
      </c>
      <c r="C4619" s="294"/>
      <c r="D4619" s="279">
        <f t="shared" si="187"/>
        <v>19</v>
      </c>
      <c r="E4619" s="279">
        <f t="shared" si="188"/>
        <v>8</v>
      </c>
      <c r="F4619" s="281" t="str">
        <f t="shared" si="186"/>
        <v/>
      </c>
      <c r="G4619" s="282"/>
      <c r="H4619" s="280"/>
      <c r="I4619" s="280"/>
      <c r="J4619" s="280"/>
    </row>
    <row r="4620" spans="1:10" ht="14.4" x14ac:dyDescent="0.3">
      <c r="A4620" s="290" t="str">
        <f t="shared" si="189"/>
        <v>8/2012</v>
      </c>
      <c r="B4620" s="279" t="s">
        <v>4743</v>
      </c>
      <c r="C4620" s="294">
        <v>168</v>
      </c>
      <c r="D4620" s="279">
        <f t="shared" si="187"/>
        <v>20</v>
      </c>
      <c r="E4620" s="279">
        <f t="shared" si="188"/>
        <v>8</v>
      </c>
      <c r="F4620" s="281" t="str">
        <f t="shared" si="186"/>
        <v/>
      </c>
      <c r="G4620" s="282"/>
      <c r="H4620" s="280"/>
      <c r="I4620" s="280"/>
      <c r="J4620" s="280"/>
    </row>
    <row r="4621" spans="1:10" ht="14.4" x14ac:dyDescent="0.3">
      <c r="A4621" s="290" t="str">
        <f t="shared" si="189"/>
        <v>8/2012</v>
      </c>
      <c r="B4621" s="279" t="s">
        <v>4744</v>
      </c>
      <c r="C4621" s="294">
        <v>167</v>
      </c>
      <c r="D4621" s="279">
        <f t="shared" si="187"/>
        <v>21</v>
      </c>
      <c r="E4621" s="279">
        <f t="shared" si="188"/>
        <v>8</v>
      </c>
      <c r="F4621" s="281" t="str">
        <f t="shared" ref="F4621:F4684" si="190">IF(D4621=(D4622-1),"",IF(AND(C4621="",C4620="",C4619=""),C4618/10000,(IF(AND(C4621="",C4620=""),C4619/10000,IF(C4621="",C4620/10000,C4621/10000)))))</f>
        <v/>
      </c>
      <c r="G4621" s="282"/>
      <c r="H4621" s="280"/>
      <c r="I4621" s="280"/>
      <c r="J4621" s="280"/>
    </row>
    <row r="4622" spans="1:10" ht="14.4" x14ac:dyDescent="0.3">
      <c r="A4622" s="290" t="str">
        <f t="shared" si="189"/>
        <v>8/2012</v>
      </c>
      <c r="B4622" s="279" t="s">
        <v>4745</v>
      </c>
      <c r="C4622" s="294">
        <v>169</v>
      </c>
      <c r="D4622" s="279">
        <f t="shared" si="187"/>
        <v>22</v>
      </c>
      <c r="E4622" s="279">
        <f t="shared" si="188"/>
        <v>8</v>
      </c>
      <c r="F4622" s="281" t="str">
        <f t="shared" si="190"/>
        <v/>
      </c>
      <c r="G4622" s="282"/>
      <c r="H4622" s="280"/>
      <c r="I4622" s="280"/>
      <c r="J4622" s="280"/>
    </row>
    <row r="4623" spans="1:10" ht="14.4" x14ac:dyDescent="0.3">
      <c r="A4623" s="290" t="str">
        <f t="shared" si="189"/>
        <v>8/2012</v>
      </c>
      <c r="B4623" s="279" t="s">
        <v>4746</v>
      </c>
      <c r="C4623" s="294">
        <v>172</v>
      </c>
      <c r="D4623" s="279">
        <f t="shared" si="187"/>
        <v>23</v>
      </c>
      <c r="E4623" s="279">
        <f t="shared" si="188"/>
        <v>8</v>
      </c>
      <c r="F4623" s="281" t="str">
        <f t="shared" si="190"/>
        <v/>
      </c>
      <c r="G4623" s="282"/>
      <c r="H4623" s="280"/>
      <c r="I4623" s="280"/>
      <c r="J4623" s="280"/>
    </row>
    <row r="4624" spans="1:10" ht="14.4" x14ac:dyDescent="0.3">
      <c r="A4624" s="290" t="str">
        <f t="shared" si="189"/>
        <v>8/2012</v>
      </c>
      <c r="B4624" s="279" t="s">
        <v>4747</v>
      </c>
      <c r="C4624" s="294">
        <v>174</v>
      </c>
      <c r="D4624" s="279">
        <f t="shared" si="187"/>
        <v>24</v>
      </c>
      <c r="E4624" s="279">
        <f t="shared" si="188"/>
        <v>8</v>
      </c>
      <c r="F4624" s="281" t="str">
        <f t="shared" si="190"/>
        <v/>
      </c>
      <c r="G4624" s="282"/>
      <c r="H4624" s="280"/>
      <c r="I4624" s="280"/>
      <c r="J4624" s="280"/>
    </row>
    <row r="4625" spans="1:10" ht="14.4" x14ac:dyDescent="0.3">
      <c r="A4625" s="290" t="str">
        <f t="shared" si="189"/>
        <v>8/2012</v>
      </c>
      <c r="B4625" s="279" t="s">
        <v>4748</v>
      </c>
      <c r="C4625" s="294"/>
      <c r="D4625" s="279">
        <f t="shared" si="187"/>
        <v>25</v>
      </c>
      <c r="E4625" s="279">
        <f t="shared" si="188"/>
        <v>8</v>
      </c>
      <c r="F4625" s="281" t="str">
        <f t="shared" si="190"/>
        <v/>
      </c>
      <c r="G4625" s="282"/>
      <c r="H4625" s="280"/>
      <c r="I4625" s="280"/>
      <c r="J4625" s="280"/>
    </row>
    <row r="4626" spans="1:10" ht="14.4" x14ac:dyDescent="0.3">
      <c r="A4626" s="290" t="str">
        <f t="shared" si="189"/>
        <v>8/2012</v>
      </c>
      <c r="B4626" s="279" t="s">
        <v>4749</v>
      </c>
      <c r="C4626" s="294"/>
      <c r="D4626" s="279">
        <f t="shared" si="187"/>
        <v>26</v>
      </c>
      <c r="E4626" s="279">
        <f t="shared" si="188"/>
        <v>8</v>
      </c>
      <c r="F4626" s="281" t="str">
        <f t="shared" si="190"/>
        <v/>
      </c>
      <c r="G4626" s="282"/>
      <c r="H4626" s="280"/>
      <c r="I4626" s="280"/>
      <c r="J4626" s="280"/>
    </row>
    <row r="4627" spans="1:10" ht="14.4" x14ac:dyDescent="0.3">
      <c r="A4627" s="290" t="str">
        <f t="shared" si="189"/>
        <v>8/2012</v>
      </c>
      <c r="B4627" s="279" t="s">
        <v>4750</v>
      </c>
      <c r="C4627" s="294">
        <v>177</v>
      </c>
      <c r="D4627" s="279">
        <f t="shared" si="187"/>
        <v>27</v>
      </c>
      <c r="E4627" s="279">
        <f t="shared" si="188"/>
        <v>8</v>
      </c>
      <c r="F4627" s="281" t="str">
        <f t="shared" si="190"/>
        <v/>
      </c>
      <c r="G4627" s="282"/>
      <c r="H4627" s="280"/>
      <c r="I4627" s="280"/>
      <c r="J4627" s="280"/>
    </row>
    <row r="4628" spans="1:10" ht="14.4" x14ac:dyDescent="0.3">
      <c r="A4628" s="290" t="str">
        <f t="shared" si="189"/>
        <v>8/2012</v>
      </c>
      <c r="B4628" s="279" t="s">
        <v>4751</v>
      </c>
      <c r="C4628" s="294">
        <v>173</v>
      </c>
      <c r="D4628" s="279">
        <f t="shared" si="187"/>
        <v>28</v>
      </c>
      <c r="E4628" s="279">
        <f t="shared" si="188"/>
        <v>8</v>
      </c>
      <c r="F4628" s="281" t="str">
        <f t="shared" si="190"/>
        <v/>
      </c>
      <c r="G4628" s="282"/>
      <c r="H4628" s="280"/>
      <c r="I4628" s="280"/>
      <c r="J4628" s="280"/>
    </row>
    <row r="4629" spans="1:10" ht="14.4" x14ac:dyDescent="0.3">
      <c r="A4629" s="290" t="str">
        <f t="shared" si="189"/>
        <v>8/2012</v>
      </c>
      <c r="B4629" s="279" t="s">
        <v>4752</v>
      </c>
      <c r="C4629" s="294">
        <v>173</v>
      </c>
      <c r="D4629" s="279">
        <f t="shared" si="187"/>
        <v>29</v>
      </c>
      <c r="E4629" s="279">
        <f t="shared" si="188"/>
        <v>8</v>
      </c>
      <c r="F4629" s="281" t="str">
        <f t="shared" si="190"/>
        <v/>
      </c>
      <c r="G4629" s="282"/>
      <c r="H4629" s="280"/>
      <c r="I4629" s="280"/>
      <c r="J4629" s="280"/>
    </row>
    <row r="4630" spans="1:10" ht="14.4" x14ac:dyDescent="0.3">
      <c r="A4630" s="290" t="str">
        <f t="shared" si="189"/>
        <v>8/2012</v>
      </c>
      <c r="B4630" s="279" t="s">
        <v>4753</v>
      </c>
      <c r="C4630" s="294">
        <v>175</v>
      </c>
      <c r="D4630" s="279">
        <f t="shared" si="187"/>
        <v>30</v>
      </c>
      <c r="E4630" s="279">
        <f t="shared" si="188"/>
        <v>8</v>
      </c>
      <c r="F4630" s="281" t="str">
        <f t="shared" si="190"/>
        <v/>
      </c>
      <c r="G4630" s="282"/>
      <c r="H4630" s="280"/>
      <c r="I4630" s="280"/>
      <c r="J4630" s="280"/>
    </row>
    <row r="4631" spans="1:10" ht="14.4" x14ac:dyDescent="0.3">
      <c r="A4631" s="290" t="str">
        <f t="shared" si="189"/>
        <v>8/2012</v>
      </c>
      <c r="B4631" s="279" t="s">
        <v>4754</v>
      </c>
      <c r="C4631" s="294">
        <v>181</v>
      </c>
      <c r="D4631" s="279">
        <f t="shared" si="187"/>
        <v>31</v>
      </c>
      <c r="E4631" s="279">
        <f t="shared" si="188"/>
        <v>8</v>
      </c>
      <c r="F4631" s="281">
        <f t="shared" si="190"/>
        <v>1.8100000000000002E-2</v>
      </c>
      <c r="G4631" s="282"/>
      <c r="H4631" s="280"/>
      <c r="I4631" s="280"/>
      <c r="J4631" s="280"/>
    </row>
    <row r="4632" spans="1:10" ht="14.4" x14ac:dyDescent="0.3">
      <c r="A4632" s="290" t="str">
        <f t="shared" si="189"/>
        <v>9/2012</v>
      </c>
      <c r="B4632" s="279" t="s">
        <v>4755</v>
      </c>
      <c r="C4632" s="294"/>
      <c r="D4632" s="279">
        <f t="shared" si="187"/>
        <v>1</v>
      </c>
      <c r="E4632" s="279">
        <f t="shared" si="188"/>
        <v>9</v>
      </c>
      <c r="F4632" s="281" t="str">
        <f t="shared" si="190"/>
        <v/>
      </c>
      <c r="G4632" s="282"/>
      <c r="H4632" s="280"/>
      <c r="I4632" s="280"/>
      <c r="J4632" s="280"/>
    </row>
    <row r="4633" spans="1:10" ht="14.4" x14ac:dyDescent="0.3">
      <c r="A4633" s="290" t="str">
        <f t="shared" si="189"/>
        <v>9/2012</v>
      </c>
      <c r="B4633" s="279" t="s">
        <v>4756</v>
      </c>
      <c r="C4633" s="294"/>
      <c r="D4633" s="279">
        <f t="shared" si="187"/>
        <v>2</v>
      </c>
      <c r="E4633" s="279">
        <f t="shared" si="188"/>
        <v>9</v>
      </c>
      <c r="F4633" s="281" t="str">
        <f t="shared" si="190"/>
        <v/>
      </c>
      <c r="G4633" s="282"/>
      <c r="H4633" s="280"/>
      <c r="I4633" s="280"/>
      <c r="J4633" s="280"/>
    </row>
    <row r="4634" spans="1:10" ht="14.4" x14ac:dyDescent="0.3">
      <c r="A4634" s="290" t="str">
        <f t="shared" si="189"/>
        <v>9/2012</v>
      </c>
      <c r="B4634" s="279" t="s">
        <v>4757</v>
      </c>
      <c r="C4634" s="294">
        <v>180</v>
      </c>
      <c r="D4634" s="279">
        <f t="shared" si="187"/>
        <v>3</v>
      </c>
      <c r="E4634" s="279">
        <f t="shared" si="188"/>
        <v>9</v>
      </c>
      <c r="F4634" s="281" t="str">
        <f t="shared" si="190"/>
        <v/>
      </c>
      <c r="G4634" s="282"/>
      <c r="H4634" s="280"/>
      <c r="I4634" s="280"/>
      <c r="J4634" s="280"/>
    </row>
    <row r="4635" spans="1:10" ht="14.4" x14ac:dyDescent="0.3">
      <c r="A4635" s="290" t="str">
        <f t="shared" si="189"/>
        <v>9/2012</v>
      </c>
      <c r="B4635" s="279" t="s">
        <v>4758</v>
      </c>
      <c r="C4635" s="294">
        <v>176</v>
      </c>
      <c r="D4635" s="279">
        <f t="shared" si="187"/>
        <v>4</v>
      </c>
      <c r="E4635" s="279">
        <f t="shared" si="188"/>
        <v>9</v>
      </c>
      <c r="F4635" s="281" t="str">
        <f t="shared" si="190"/>
        <v/>
      </c>
      <c r="G4635" s="282"/>
      <c r="H4635" s="280"/>
      <c r="I4635" s="280"/>
      <c r="J4635" s="280"/>
    </row>
    <row r="4636" spans="1:10" ht="14.4" x14ac:dyDescent="0.3">
      <c r="A4636" s="290" t="str">
        <f t="shared" si="189"/>
        <v>9/2012</v>
      </c>
      <c r="B4636" s="279" t="s">
        <v>4759</v>
      </c>
      <c r="C4636" s="294">
        <v>176</v>
      </c>
      <c r="D4636" s="279">
        <f t="shared" si="187"/>
        <v>5</v>
      </c>
      <c r="E4636" s="279">
        <f t="shared" si="188"/>
        <v>9</v>
      </c>
      <c r="F4636" s="281" t="str">
        <f t="shared" si="190"/>
        <v/>
      </c>
      <c r="G4636" s="282"/>
      <c r="H4636" s="280"/>
      <c r="I4636" s="280"/>
      <c r="J4636" s="280"/>
    </row>
    <row r="4637" spans="1:10" ht="14.4" x14ac:dyDescent="0.3">
      <c r="A4637" s="290" t="str">
        <f t="shared" si="189"/>
        <v>9/2012</v>
      </c>
      <c r="B4637" s="279" t="s">
        <v>4760</v>
      </c>
      <c r="C4637" s="294">
        <v>168</v>
      </c>
      <c r="D4637" s="279">
        <f t="shared" si="187"/>
        <v>6</v>
      </c>
      <c r="E4637" s="279">
        <f t="shared" si="188"/>
        <v>9</v>
      </c>
      <c r="F4637" s="281" t="str">
        <f t="shared" si="190"/>
        <v/>
      </c>
      <c r="G4637" s="282"/>
      <c r="H4637" s="280"/>
      <c r="I4637" s="280"/>
      <c r="J4637" s="280"/>
    </row>
    <row r="4638" spans="1:10" ht="14.4" x14ac:dyDescent="0.3">
      <c r="A4638" s="290" t="str">
        <f t="shared" si="189"/>
        <v>9/2012</v>
      </c>
      <c r="B4638" s="279" t="s">
        <v>4761</v>
      </c>
      <c r="C4638" s="294">
        <v>166</v>
      </c>
      <c r="D4638" s="279">
        <f t="shared" si="187"/>
        <v>7</v>
      </c>
      <c r="E4638" s="279">
        <f t="shared" si="188"/>
        <v>9</v>
      </c>
      <c r="F4638" s="281" t="str">
        <f t="shared" si="190"/>
        <v/>
      </c>
      <c r="G4638" s="282"/>
      <c r="H4638" s="280"/>
      <c r="I4638" s="280"/>
      <c r="J4638" s="280"/>
    </row>
    <row r="4639" spans="1:10" ht="14.4" x14ac:dyDescent="0.3">
      <c r="A4639" s="290" t="str">
        <f t="shared" si="189"/>
        <v>9/2012</v>
      </c>
      <c r="B4639" s="279" t="s">
        <v>4762</v>
      </c>
      <c r="C4639" s="294"/>
      <c r="D4639" s="279">
        <f t="shared" si="187"/>
        <v>8</v>
      </c>
      <c r="E4639" s="279">
        <f t="shared" si="188"/>
        <v>9</v>
      </c>
      <c r="F4639" s="281" t="str">
        <f t="shared" si="190"/>
        <v/>
      </c>
      <c r="G4639" s="282"/>
      <c r="H4639" s="280"/>
      <c r="I4639" s="280"/>
      <c r="J4639" s="280"/>
    </row>
    <row r="4640" spans="1:10" ht="14.4" x14ac:dyDescent="0.3">
      <c r="A4640" s="290" t="str">
        <f t="shared" si="189"/>
        <v>9/2012</v>
      </c>
      <c r="B4640" s="279" t="s">
        <v>4763</v>
      </c>
      <c r="C4640" s="294"/>
      <c r="D4640" s="279">
        <f t="shared" si="187"/>
        <v>9</v>
      </c>
      <c r="E4640" s="279">
        <f t="shared" si="188"/>
        <v>9</v>
      </c>
      <c r="F4640" s="281" t="str">
        <f t="shared" si="190"/>
        <v/>
      </c>
      <c r="G4640" s="282"/>
      <c r="H4640" s="280"/>
      <c r="I4640" s="280"/>
      <c r="J4640" s="280"/>
    </row>
    <row r="4641" spans="1:10" ht="14.4" x14ac:dyDescent="0.3">
      <c r="A4641" s="290" t="str">
        <f t="shared" si="189"/>
        <v>9/2012</v>
      </c>
      <c r="B4641" s="279" t="s">
        <v>4764</v>
      </c>
      <c r="C4641" s="294">
        <v>165</v>
      </c>
      <c r="D4641" s="279">
        <f t="shared" si="187"/>
        <v>10</v>
      </c>
      <c r="E4641" s="279">
        <f t="shared" si="188"/>
        <v>9</v>
      </c>
      <c r="F4641" s="281" t="str">
        <f t="shared" si="190"/>
        <v/>
      </c>
      <c r="G4641" s="282"/>
      <c r="H4641" s="280"/>
      <c r="I4641" s="280"/>
      <c r="J4641" s="280"/>
    </row>
    <row r="4642" spans="1:10" ht="14.4" x14ac:dyDescent="0.3">
      <c r="A4642" s="290" t="str">
        <f t="shared" si="189"/>
        <v>9/2012</v>
      </c>
      <c r="B4642" s="279" t="s">
        <v>4765</v>
      </c>
      <c r="C4642" s="294">
        <v>163</v>
      </c>
      <c r="D4642" s="279">
        <f t="shared" si="187"/>
        <v>11</v>
      </c>
      <c r="E4642" s="279">
        <f t="shared" si="188"/>
        <v>9</v>
      </c>
      <c r="F4642" s="281" t="str">
        <f t="shared" si="190"/>
        <v/>
      </c>
      <c r="G4642" s="282"/>
      <c r="H4642" s="280"/>
      <c r="I4642" s="280"/>
      <c r="J4642" s="280"/>
    </row>
    <row r="4643" spans="1:10" ht="14.4" x14ac:dyDescent="0.3">
      <c r="A4643" s="290" t="str">
        <f t="shared" si="189"/>
        <v>9/2012</v>
      </c>
      <c r="B4643" s="279" t="s">
        <v>4766</v>
      </c>
      <c r="C4643" s="294">
        <v>154</v>
      </c>
      <c r="D4643" s="279">
        <f t="shared" si="187"/>
        <v>12</v>
      </c>
      <c r="E4643" s="279">
        <f t="shared" si="188"/>
        <v>9</v>
      </c>
      <c r="F4643" s="281" t="str">
        <f t="shared" si="190"/>
        <v/>
      </c>
      <c r="G4643" s="282"/>
      <c r="H4643" s="280"/>
      <c r="I4643" s="280"/>
      <c r="J4643" s="280"/>
    </row>
    <row r="4644" spans="1:10" ht="14.4" x14ac:dyDescent="0.3">
      <c r="A4644" s="290" t="str">
        <f t="shared" si="189"/>
        <v>9/2012</v>
      </c>
      <c r="B4644" s="279" t="s">
        <v>4767</v>
      </c>
      <c r="C4644" s="294">
        <v>155</v>
      </c>
      <c r="D4644" s="279">
        <f t="shared" si="187"/>
        <v>13</v>
      </c>
      <c r="E4644" s="279">
        <f t="shared" si="188"/>
        <v>9</v>
      </c>
      <c r="F4644" s="281" t="str">
        <f t="shared" si="190"/>
        <v/>
      </c>
      <c r="G4644" s="282"/>
      <c r="H4644" s="280"/>
      <c r="I4644" s="280"/>
      <c r="J4644" s="280"/>
    </row>
    <row r="4645" spans="1:10" ht="14.4" x14ac:dyDescent="0.3">
      <c r="A4645" s="290" t="str">
        <f t="shared" si="189"/>
        <v>9/2012</v>
      </c>
      <c r="B4645" s="279" t="s">
        <v>4768</v>
      </c>
      <c r="C4645" s="294">
        <v>152</v>
      </c>
      <c r="D4645" s="279">
        <f t="shared" si="187"/>
        <v>14</v>
      </c>
      <c r="E4645" s="279">
        <f t="shared" si="188"/>
        <v>9</v>
      </c>
      <c r="F4645" s="281" t="str">
        <f t="shared" si="190"/>
        <v/>
      </c>
      <c r="G4645" s="282"/>
      <c r="H4645" s="280"/>
      <c r="I4645" s="280"/>
      <c r="J4645" s="280"/>
    </row>
    <row r="4646" spans="1:10" ht="14.4" x14ac:dyDescent="0.3">
      <c r="A4646" s="290" t="str">
        <f t="shared" si="189"/>
        <v>9/2012</v>
      </c>
      <c r="B4646" s="279" t="s">
        <v>4769</v>
      </c>
      <c r="C4646" s="294"/>
      <c r="D4646" s="279">
        <f t="shared" si="187"/>
        <v>15</v>
      </c>
      <c r="E4646" s="279">
        <f t="shared" si="188"/>
        <v>9</v>
      </c>
      <c r="F4646" s="281" t="str">
        <f t="shared" si="190"/>
        <v/>
      </c>
      <c r="G4646" s="282"/>
      <c r="H4646" s="280"/>
      <c r="I4646" s="280"/>
      <c r="J4646" s="280"/>
    </row>
    <row r="4647" spans="1:10" ht="14.4" x14ac:dyDescent="0.3">
      <c r="A4647" s="290" t="str">
        <f t="shared" si="189"/>
        <v>9/2012</v>
      </c>
      <c r="B4647" s="279" t="s">
        <v>4770</v>
      </c>
      <c r="C4647" s="294"/>
      <c r="D4647" s="279">
        <f t="shared" si="187"/>
        <v>16</v>
      </c>
      <c r="E4647" s="279">
        <f t="shared" si="188"/>
        <v>9</v>
      </c>
      <c r="F4647" s="281" t="str">
        <f t="shared" si="190"/>
        <v/>
      </c>
      <c r="G4647" s="282"/>
      <c r="H4647" s="280"/>
      <c r="I4647" s="280"/>
      <c r="J4647" s="280"/>
    </row>
    <row r="4648" spans="1:10" ht="14.4" x14ac:dyDescent="0.3">
      <c r="A4648" s="290" t="str">
        <f t="shared" si="189"/>
        <v>9/2012</v>
      </c>
      <c r="B4648" s="279" t="s">
        <v>4771</v>
      </c>
      <c r="C4648" s="294">
        <v>153</v>
      </c>
      <c r="D4648" s="279">
        <f t="shared" si="187"/>
        <v>17</v>
      </c>
      <c r="E4648" s="279">
        <f t="shared" si="188"/>
        <v>9</v>
      </c>
      <c r="F4648" s="281" t="str">
        <f t="shared" si="190"/>
        <v/>
      </c>
      <c r="G4648" s="282"/>
      <c r="H4648" s="280"/>
      <c r="I4648" s="280"/>
      <c r="J4648" s="280"/>
    </row>
    <row r="4649" spans="1:10" ht="14.4" x14ac:dyDescent="0.3">
      <c r="A4649" s="290" t="str">
        <f t="shared" si="189"/>
        <v>9/2012</v>
      </c>
      <c r="B4649" s="279" t="s">
        <v>4772</v>
      </c>
      <c r="C4649" s="294">
        <v>155</v>
      </c>
      <c r="D4649" s="279">
        <f t="shared" si="187"/>
        <v>18</v>
      </c>
      <c r="E4649" s="279">
        <f t="shared" si="188"/>
        <v>9</v>
      </c>
      <c r="F4649" s="281" t="str">
        <f t="shared" si="190"/>
        <v/>
      </c>
      <c r="G4649" s="282"/>
      <c r="H4649" s="280"/>
      <c r="I4649" s="280"/>
      <c r="J4649" s="280"/>
    </row>
    <row r="4650" spans="1:10" ht="14.4" x14ac:dyDescent="0.3">
      <c r="A4650" s="290" t="str">
        <f t="shared" si="189"/>
        <v>9/2012</v>
      </c>
      <c r="B4650" s="279" t="s">
        <v>4773</v>
      </c>
      <c r="C4650" s="294">
        <v>156</v>
      </c>
      <c r="D4650" s="279">
        <f t="shared" si="187"/>
        <v>19</v>
      </c>
      <c r="E4650" s="279">
        <f t="shared" si="188"/>
        <v>9</v>
      </c>
      <c r="F4650" s="281" t="str">
        <f t="shared" si="190"/>
        <v/>
      </c>
      <c r="G4650" s="282"/>
      <c r="H4650" s="280"/>
      <c r="I4650" s="280"/>
      <c r="J4650" s="280"/>
    </row>
    <row r="4651" spans="1:10" ht="14.4" x14ac:dyDescent="0.3">
      <c r="A4651" s="290" t="str">
        <f t="shared" si="189"/>
        <v>9/2012</v>
      </c>
      <c r="B4651" s="279" t="s">
        <v>4774</v>
      </c>
      <c r="C4651" s="294">
        <v>156</v>
      </c>
      <c r="D4651" s="279">
        <f t="shared" si="187"/>
        <v>20</v>
      </c>
      <c r="E4651" s="279">
        <f t="shared" si="188"/>
        <v>9</v>
      </c>
      <c r="F4651" s="281" t="str">
        <f t="shared" si="190"/>
        <v/>
      </c>
      <c r="G4651" s="282"/>
      <c r="H4651" s="280"/>
      <c r="I4651" s="280"/>
      <c r="J4651" s="280"/>
    </row>
    <row r="4652" spans="1:10" ht="14.4" x14ac:dyDescent="0.3">
      <c r="A4652" s="290" t="str">
        <f t="shared" si="189"/>
        <v>9/2012</v>
      </c>
      <c r="B4652" s="279" t="s">
        <v>4775</v>
      </c>
      <c r="C4652" s="294">
        <v>154</v>
      </c>
      <c r="D4652" s="279">
        <f t="shared" si="187"/>
        <v>21</v>
      </c>
      <c r="E4652" s="279">
        <f t="shared" si="188"/>
        <v>9</v>
      </c>
      <c r="F4652" s="281" t="str">
        <f t="shared" si="190"/>
        <v/>
      </c>
      <c r="G4652" s="282"/>
      <c r="H4652" s="280"/>
      <c r="I4652" s="280"/>
      <c r="J4652" s="280"/>
    </row>
    <row r="4653" spans="1:10" ht="14.4" x14ac:dyDescent="0.3">
      <c r="A4653" s="290" t="str">
        <f t="shared" si="189"/>
        <v>9/2012</v>
      </c>
      <c r="B4653" s="279" t="s">
        <v>4776</v>
      </c>
      <c r="C4653" s="294"/>
      <c r="D4653" s="279">
        <f t="shared" si="187"/>
        <v>22</v>
      </c>
      <c r="E4653" s="279">
        <f t="shared" si="188"/>
        <v>9</v>
      </c>
      <c r="F4653" s="281" t="str">
        <f t="shared" si="190"/>
        <v/>
      </c>
      <c r="G4653" s="282"/>
      <c r="H4653" s="280"/>
      <c r="I4653" s="280"/>
      <c r="J4653" s="280"/>
    </row>
    <row r="4654" spans="1:10" ht="14.4" x14ac:dyDescent="0.3">
      <c r="A4654" s="290" t="str">
        <f t="shared" si="189"/>
        <v>9/2012</v>
      </c>
      <c r="B4654" s="279" t="s">
        <v>4777</v>
      </c>
      <c r="C4654" s="294"/>
      <c r="D4654" s="279">
        <f t="shared" si="187"/>
        <v>23</v>
      </c>
      <c r="E4654" s="279">
        <f t="shared" si="188"/>
        <v>9</v>
      </c>
      <c r="F4654" s="281" t="str">
        <f t="shared" si="190"/>
        <v/>
      </c>
      <c r="G4654" s="282"/>
      <c r="H4654" s="280"/>
      <c r="I4654" s="280"/>
      <c r="J4654" s="280"/>
    </row>
    <row r="4655" spans="1:10" ht="14.4" x14ac:dyDescent="0.3">
      <c r="A4655" s="290" t="str">
        <f t="shared" si="189"/>
        <v>9/2012</v>
      </c>
      <c r="B4655" s="279" t="s">
        <v>4778</v>
      </c>
      <c r="C4655" s="294">
        <v>157</v>
      </c>
      <c r="D4655" s="279">
        <f t="shared" si="187"/>
        <v>24</v>
      </c>
      <c r="E4655" s="279">
        <f t="shared" si="188"/>
        <v>9</v>
      </c>
      <c r="F4655" s="281" t="str">
        <f t="shared" si="190"/>
        <v/>
      </c>
      <c r="G4655" s="282"/>
      <c r="H4655" s="280"/>
      <c r="I4655" s="280"/>
      <c r="J4655" s="280"/>
    </row>
    <row r="4656" spans="1:10" ht="14.4" x14ac:dyDescent="0.3">
      <c r="A4656" s="290" t="str">
        <f t="shared" si="189"/>
        <v>9/2012</v>
      </c>
      <c r="B4656" s="279" t="s">
        <v>4779</v>
      </c>
      <c r="C4656" s="294">
        <v>164</v>
      </c>
      <c r="D4656" s="279">
        <f t="shared" si="187"/>
        <v>25</v>
      </c>
      <c r="E4656" s="279">
        <f t="shared" si="188"/>
        <v>9</v>
      </c>
      <c r="F4656" s="281" t="str">
        <f t="shared" si="190"/>
        <v/>
      </c>
      <c r="G4656" s="282"/>
      <c r="H4656" s="280"/>
      <c r="I4656" s="280"/>
      <c r="J4656" s="280"/>
    </row>
    <row r="4657" spans="1:10" ht="14.4" x14ac:dyDescent="0.3">
      <c r="A4657" s="290" t="str">
        <f t="shared" si="189"/>
        <v>9/2012</v>
      </c>
      <c r="B4657" s="279" t="s">
        <v>4780</v>
      </c>
      <c r="C4657" s="294">
        <v>168</v>
      </c>
      <c r="D4657" s="279">
        <f t="shared" si="187"/>
        <v>26</v>
      </c>
      <c r="E4657" s="279">
        <f t="shared" si="188"/>
        <v>9</v>
      </c>
      <c r="F4657" s="281" t="str">
        <f t="shared" si="190"/>
        <v/>
      </c>
      <c r="G4657" s="282"/>
      <c r="H4657" s="280"/>
      <c r="I4657" s="280"/>
      <c r="J4657" s="280"/>
    </row>
    <row r="4658" spans="1:10" ht="14.4" x14ac:dyDescent="0.3">
      <c r="A4658" s="290" t="str">
        <f t="shared" si="189"/>
        <v>9/2012</v>
      </c>
      <c r="B4658" s="279" t="s">
        <v>4781</v>
      </c>
      <c r="C4658" s="294">
        <v>166</v>
      </c>
      <c r="D4658" s="279">
        <f t="shared" si="187"/>
        <v>27</v>
      </c>
      <c r="E4658" s="279">
        <f t="shared" si="188"/>
        <v>9</v>
      </c>
      <c r="F4658" s="281" t="str">
        <f t="shared" si="190"/>
        <v/>
      </c>
      <c r="G4658" s="282"/>
      <c r="H4658" s="280"/>
      <c r="I4658" s="280"/>
      <c r="J4658" s="280"/>
    </row>
    <row r="4659" spans="1:10" ht="14.4" x14ac:dyDescent="0.3">
      <c r="A4659" s="290" t="str">
        <f t="shared" si="189"/>
        <v>9/2012</v>
      </c>
      <c r="B4659" s="279" t="s">
        <v>4782</v>
      </c>
      <c r="C4659" s="294">
        <v>166</v>
      </c>
      <c r="D4659" s="279">
        <f t="shared" si="187"/>
        <v>28</v>
      </c>
      <c r="E4659" s="279">
        <f t="shared" si="188"/>
        <v>9</v>
      </c>
      <c r="F4659" s="281" t="str">
        <f t="shared" si="190"/>
        <v/>
      </c>
      <c r="G4659" s="282"/>
      <c r="H4659" s="280"/>
      <c r="I4659" s="280"/>
      <c r="J4659" s="280"/>
    </row>
    <row r="4660" spans="1:10" ht="14.4" x14ac:dyDescent="0.3">
      <c r="A4660" s="290" t="str">
        <f t="shared" si="189"/>
        <v>9/2012</v>
      </c>
      <c r="B4660" s="279" t="s">
        <v>4783</v>
      </c>
      <c r="C4660" s="294"/>
      <c r="D4660" s="279">
        <f t="shared" si="187"/>
        <v>29</v>
      </c>
      <c r="E4660" s="279">
        <f t="shared" si="188"/>
        <v>9</v>
      </c>
      <c r="F4660" s="281" t="str">
        <f t="shared" si="190"/>
        <v/>
      </c>
      <c r="G4660" s="282"/>
      <c r="H4660" s="280"/>
      <c r="I4660" s="280"/>
      <c r="J4660" s="280"/>
    </row>
    <row r="4661" spans="1:10" ht="14.4" x14ac:dyDescent="0.3">
      <c r="A4661" s="290" t="str">
        <f t="shared" si="189"/>
        <v>9/2012</v>
      </c>
      <c r="B4661" s="279" t="s">
        <v>4784</v>
      </c>
      <c r="C4661" s="294"/>
      <c r="D4661" s="279">
        <f t="shared" si="187"/>
        <v>30</v>
      </c>
      <c r="E4661" s="279">
        <f t="shared" si="188"/>
        <v>9</v>
      </c>
      <c r="F4661" s="281">
        <f t="shared" si="190"/>
        <v>1.66E-2</v>
      </c>
      <c r="G4661" s="282"/>
      <c r="H4661" s="280"/>
      <c r="I4661" s="280"/>
      <c r="J4661" s="280"/>
    </row>
    <row r="4662" spans="1:10" ht="14.4" x14ac:dyDescent="0.3">
      <c r="A4662" s="290" t="str">
        <f t="shared" si="189"/>
        <v>10/2012</v>
      </c>
      <c r="B4662" s="279" t="s">
        <v>4785</v>
      </c>
      <c r="C4662" s="294">
        <v>162</v>
      </c>
      <c r="D4662" s="279">
        <f t="shared" si="187"/>
        <v>1</v>
      </c>
      <c r="E4662" s="279">
        <f t="shared" si="188"/>
        <v>10</v>
      </c>
      <c r="F4662" s="281" t="str">
        <f t="shared" si="190"/>
        <v/>
      </c>
      <c r="G4662" s="282"/>
      <c r="H4662" s="280"/>
      <c r="I4662" s="280"/>
      <c r="J4662" s="280"/>
    </row>
    <row r="4663" spans="1:10" ht="14.4" x14ac:dyDescent="0.3">
      <c r="A4663" s="290" t="str">
        <f t="shared" si="189"/>
        <v>10/2012</v>
      </c>
      <c r="B4663" s="279" t="s">
        <v>4786</v>
      </c>
      <c r="C4663" s="294">
        <v>159</v>
      </c>
      <c r="D4663" s="279">
        <f t="shared" si="187"/>
        <v>2</v>
      </c>
      <c r="E4663" s="279">
        <f t="shared" si="188"/>
        <v>10</v>
      </c>
      <c r="F4663" s="281" t="str">
        <f t="shared" si="190"/>
        <v/>
      </c>
      <c r="G4663" s="282"/>
      <c r="H4663" s="280"/>
      <c r="I4663" s="280"/>
      <c r="J4663" s="280"/>
    </row>
    <row r="4664" spans="1:10" ht="14.4" x14ac:dyDescent="0.3">
      <c r="A4664" s="290" t="str">
        <f t="shared" si="189"/>
        <v>10/2012</v>
      </c>
      <c r="B4664" s="279" t="s">
        <v>4787</v>
      </c>
      <c r="C4664" s="294">
        <v>157</v>
      </c>
      <c r="D4664" s="279">
        <f t="shared" si="187"/>
        <v>3</v>
      </c>
      <c r="E4664" s="279">
        <f t="shared" si="188"/>
        <v>10</v>
      </c>
      <c r="F4664" s="281" t="str">
        <f t="shared" si="190"/>
        <v/>
      </c>
      <c r="G4664" s="282"/>
      <c r="H4664" s="280"/>
      <c r="I4664" s="280"/>
      <c r="J4664" s="280"/>
    </row>
    <row r="4665" spans="1:10" ht="14.4" x14ac:dyDescent="0.3">
      <c r="A4665" s="290" t="str">
        <f t="shared" si="189"/>
        <v>10/2012</v>
      </c>
      <c r="B4665" s="279" t="s">
        <v>4788</v>
      </c>
      <c r="C4665" s="294">
        <v>153</v>
      </c>
      <c r="D4665" s="279">
        <f t="shared" si="187"/>
        <v>4</v>
      </c>
      <c r="E4665" s="279">
        <f t="shared" si="188"/>
        <v>10</v>
      </c>
      <c r="F4665" s="281" t="str">
        <f t="shared" si="190"/>
        <v/>
      </c>
      <c r="G4665" s="282"/>
      <c r="H4665" s="280"/>
      <c r="I4665" s="280"/>
      <c r="J4665" s="280"/>
    </row>
    <row r="4666" spans="1:10" ht="14.4" x14ac:dyDescent="0.3">
      <c r="A4666" s="290" t="str">
        <f t="shared" si="189"/>
        <v>10/2012</v>
      </c>
      <c r="B4666" s="279" t="s">
        <v>4789</v>
      </c>
      <c r="C4666" s="294">
        <v>146</v>
      </c>
      <c r="D4666" s="279">
        <f t="shared" si="187"/>
        <v>5</v>
      </c>
      <c r="E4666" s="279">
        <f t="shared" si="188"/>
        <v>10</v>
      </c>
      <c r="F4666" s="281" t="str">
        <f t="shared" si="190"/>
        <v/>
      </c>
      <c r="G4666" s="282"/>
      <c r="H4666" s="280"/>
      <c r="I4666" s="280"/>
      <c r="J4666" s="280"/>
    </row>
    <row r="4667" spans="1:10" ht="14.4" x14ac:dyDescent="0.3">
      <c r="A4667" s="290" t="str">
        <f t="shared" si="189"/>
        <v>10/2012</v>
      </c>
      <c r="B4667" s="279" t="s">
        <v>4790</v>
      </c>
      <c r="C4667" s="294"/>
      <c r="D4667" s="279">
        <f t="shared" si="187"/>
        <v>6</v>
      </c>
      <c r="E4667" s="279">
        <f t="shared" si="188"/>
        <v>10</v>
      </c>
      <c r="F4667" s="281" t="str">
        <f t="shared" si="190"/>
        <v/>
      </c>
      <c r="G4667" s="282"/>
      <c r="H4667" s="280"/>
      <c r="I4667" s="280"/>
      <c r="J4667" s="280"/>
    </row>
    <row r="4668" spans="1:10" ht="14.4" x14ac:dyDescent="0.3">
      <c r="A4668" s="290" t="str">
        <f t="shared" si="189"/>
        <v>10/2012</v>
      </c>
      <c r="B4668" s="279" t="s">
        <v>4791</v>
      </c>
      <c r="C4668" s="294"/>
      <c r="D4668" s="279">
        <f t="shared" si="187"/>
        <v>7</v>
      </c>
      <c r="E4668" s="279">
        <f t="shared" si="188"/>
        <v>10</v>
      </c>
      <c r="F4668" s="281" t="str">
        <f t="shared" si="190"/>
        <v/>
      </c>
      <c r="G4668" s="282"/>
      <c r="H4668" s="280"/>
      <c r="I4668" s="280"/>
      <c r="J4668" s="280"/>
    </row>
    <row r="4669" spans="1:10" ht="14.4" x14ac:dyDescent="0.3">
      <c r="A4669" s="290" t="str">
        <f t="shared" si="189"/>
        <v>10/2012</v>
      </c>
      <c r="B4669" s="279" t="s">
        <v>4792</v>
      </c>
      <c r="C4669" s="294">
        <v>144</v>
      </c>
      <c r="D4669" s="279">
        <f t="shared" si="187"/>
        <v>8</v>
      </c>
      <c r="E4669" s="279">
        <f t="shared" si="188"/>
        <v>10</v>
      </c>
      <c r="F4669" s="281" t="str">
        <f t="shared" si="190"/>
        <v/>
      </c>
      <c r="G4669" s="282"/>
      <c r="H4669" s="280"/>
      <c r="I4669" s="280"/>
      <c r="J4669" s="280"/>
    </row>
    <row r="4670" spans="1:10" ht="14.4" x14ac:dyDescent="0.3">
      <c r="A4670" s="290" t="str">
        <f t="shared" si="189"/>
        <v>10/2012</v>
      </c>
      <c r="B4670" s="279" t="s">
        <v>4793</v>
      </c>
      <c r="C4670" s="294">
        <v>149</v>
      </c>
      <c r="D4670" s="279">
        <f t="shared" si="187"/>
        <v>9</v>
      </c>
      <c r="E4670" s="279">
        <f t="shared" si="188"/>
        <v>10</v>
      </c>
      <c r="F4670" s="281" t="str">
        <f t="shared" si="190"/>
        <v/>
      </c>
      <c r="G4670" s="282"/>
      <c r="H4670" s="280"/>
      <c r="I4670" s="280"/>
      <c r="J4670" s="280"/>
    </row>
    <row r="4671" spans="1:10" ht="14.4" x14ac:dyDescent="0.3">
      <c r="A4671" s="290" t="str">
        <f t="shared" si="189"/>
        <v>10/2012</v>
      </c>
      <c r="B4671" s="279" t="s">
        <v>4794</v>
      </c>
      <c r="C4671" s="294">
        <v>152</v>
      </c>
      <c r="D4671" s="279">
        <f t="shared" si="187"/>
        <v>10</v>
      </c>
      <c r="E4671" s="279">
        <f t="shared" si="188"/>
        <v>10</v>
      </c>
      <c r="F4671" s="281" t="str">
        <f t="shared" si="190"/>
        <v/>
      </c>
      <c r="G4671" s="282"/>
      <c r="H4671" s="280"/>
      <c r="I4671" s="280"/>
      <c r="J4671" s="280"/>
    </row>
    <row r="4672" spans="1:10" ht="14.4" x14ac:dyDescent="0.3">
      <c r="A4672" s="290" t="str">
        <f t="shared" si="189"/>
        <v>10/2012</v>
      </c>
      <c r="B4672" s="279" t="s">
        <v>4795</v>
      </c>
      <c r="C4672" s="294">
        <v>152</v>
      </c>
      <c r="D4672" s="279">
        <f t="shared" si="187"/>
        <v>11</v>
      </c>
      <c r="E4672" s="279">
        <f t="shared" si="188"/>
        <v>10</v>
      </c>
      <c r="F4672" s="281" t="str">
        <f t="shared" si="190"/>
        <v/>
      </c>
      <c r="G4672" s="282"/>
      <c r="H4672" s="280"/>
      <c r="I4672" s="280"/>
      <c r="J4672" s="280"/>
    </row>
    <row r="4673" spans="1:10" ht="14.4" x14ac:dyDescent="0.3">
      <c r="A4673" s="290" t="str">
        <f t="shared" si="189"/>
        <v>10/2012</v>
      </c>
      <c r="B4673" s="279" t="s">
        <v>4796</v>
      </c>
      <c r="C4673" s="294">
        <v>152</v>
      </c>
      <c r="D4673" s="279">
        <f t="shared" si="187"/>
        <v>12</v>
      </c>
      <c r="E4673" s="279">
        <f t="shared" si="188"/>
        <v>10</v>
      </c>
      <c r="F4673" s="281" t="str">
        <f t="shared" si="190"/>
        <v/>
      </c>
      <c r="G4673" s="282"/>
      <c r="H4673" s="280"/>
      <c r="I4673" s="280"/>
      <c r="J4673" s="280"/>
    </row>
    <row r="4674" spans="1:10" ht="14.4" x14ac:dyDescent="0.3">
      <c r="A4674" s="290" t="str">
        <f t="shared" si="189"/>
        <v>10/2012</v>
      </c>
      <c r="B4674" s="279" t="s">
        <v>4797</v>
      </c>
      <c r="C4674" s="294"/>
      <c r="D4674" s="279">
        <f t="shared" si="187"/>
        <v>13</v>
      </c>
      <c r="E4674" s="279">
        <f t="shared" si="188"/>
        <v>10</v>
      </c>
      <c r="F4674" s="281" t="str">
        <f t="shared" si="190"/>
        <v/>
      </c>
      <c r="G4674" s="282"/>
      <c r="H4674" s="280"/>
      <c r="I4674" s="280"/>
      <c r="J4674" s="280"/>
    </row>
    <row r="4675" spans="1:10" ht="14.4" x14ac:dyDescent="0.3">
      <c r="A4675" s="290" t="str">
        <f t="shared" si="189"/>
        <v>10/2012</v>
      </c>
      <c r="B4675" s="279" t="s">
        <v>4798</v>
      </c>
      <c r="C4675" s="294"/>
      <c r="D4675" s="279">
        <f t="shared" si="187"/>
        <v>14</v>
      </c>
      <c r="E4675" s="279">
        <f t="shared" si="188"/>
        <v>10</v>
      </c>
      <c r="F4675" s="281" t="str">
        <f t="shared" si="190"/>
        <v/>
      </c>
      <c r="G4675" s="282"/>
      <c r="H4675" s="280"/>
      <c r="I4675" s="280"/>
      <c r="J4675" s="280"/>
    </row>
    <row r="4676" spans="1:10" ht="14.4" x14ac:dyDescent="0.3">
      <c r="A4676" s="290" t="str">
        <f t="shared" si="189"/>
        <v>10/2012</v>
      </c>
      <c r="B4676" s="279" t="s">
        <v>4799</v>
      </c>
      <c r="C4676" s="294">
        <v>151</v>
      </c>
      <c r="D4676" s="279">
        <f t="shared" si="187"/>
        <v>15</v>
      </c>
      <c r="E4676" s="279">
        <f t="shared" si="188"/>
        <v>10</v>
      </c>
      <c r="F4676" s="281" t="str">
        <f t="shared" si="190"/>
        <v/>
      </c>
      <c r="G4676" s="282"/>
      <c r="H4676" s="280"/>
      <c r="I4676" s="280"/>
      <c r="J4676" s="280"/>
    </row>
    <row r="4677" spans="1:10" ht="14.4" x14ac:dyDescent="0.3">
      <c r="A4677" s="290" t="str">
        <f t="shared" si="189"/>
        <v>10/2012</v>
      </c>
      <c r="B4677" s="279" t="s">
        <v>4800</v>
      </c>
      <c r="C4677" s="294">
        <v>146</v>
      </c>
      <c r="D4677" s="279">
        <f t="shared" si="187"/>
        <v>16</v>
      </c>
      <c r="E4677" s="279">
        <f t="shared" si="188"/>
        <v>10</v>
      </c>
      <c r="F4677" s="281" t="str">
        <f t="shared" si="190"/>
        <v/>
      </c>
      <c r="G4677" s="282"/>
      <c r="H4677" s="280"/>
      <c r="I4677" s="280"/>
      <c r="J4677" s="280"/>
    </row>
    <row r="4678" spans="1:10" ht="14.4" x14ac:dyDescent="0.3">
      <c r="A4678" s="290" t="str">
        <f t="shared" ref="A4678:A4741" si="191">CONCATENATE(MONTH(B4678),"/",YEAR(B4678))</f>
        <v>10/2012</v>
      </c>
      <c r="B4678" s="279" t="s">
        <v>4801</v>
      </c>
      <c r="C4678" s="294">
        <v>140</v>
      </c>
      <c r="D4678" s="279">
        <f t="shared" si="187"/>
        <v>17</v>
      </c>
      <c r="E4678" s="279">
        <f t="shared" si="188"/>
        <v>10</v>
      </c>
      <c r="F4678" s="281" t="str">
        <f t="shared" si="190"/>
        <v/>
      </c>
      <c r="G4678" s="282"/>
      <c r="H4678" s="280"/>
      <c r="I4678" s="280"/>
      <c r="J4678" s="280"/>
    </row>
    <row r="4679" spans="1:10" ht="14.4" x14ac:dyDescent="0.3">
      <c r="A4679" s="290" t="str">
        <f t="shared" si="191"/>
        <v>10/2012</v>
      </c>
      <c r="B4679" s="279" t="s">
        <v>4802</v>
      </c>
      <c r="C4679" s="294">
        <v>137</v>
      </c>
      <c r="D4679" s="279">
        <f t="shared" si="187"/>
        <v>18</v>
      </c>
      <c r="E4679" s="279">
        <f t="shared" si="188"/>
        <v>10</v>
      </c>
      <c r="F4679" s="281" t="str">
        <f t="shared" si="190"/>
        <v/>
      </c>
      <c r="G4679" s="282"/>
      <c r="H4679" s="280"/>
      <c r="I4679" s="280"/>
      <c r="J4679" s="280"/>
    </row>
    <row r="4680" spans="1:10" ht="14.4" x14ac:dyDescent="0.3">
      <c r="A4680" s="290" t="str">
        <f t="shared" si="191"/>
        <v>10/2012</v>
      </c>
      <c r="B4680" s="279" t="s">
        <v>4803</v>
      </c>
      <c r="C4680" s="294">
        <v>145</v>
      </c>
      <c r="D4680" s="279">
        <f t="shared" si="187"/>
        <v>19</v>
      </c>
      <c r="E4680" s="279">
        <f t="shared" si="188"/>
        <v>10</v>
      </c>
      <c r="F4680" s="281" t="str">
        <f t="shared" si="190"/>
        <v/>
      </c>
      <c r="G4680" s="282"/>
      <c r="H4680" s="280"/>
      <c r="I4680" s="280"/>
      <c r="J4680" s="280"/>
    </row>
    <row r="4681" spans="1:10" ht="14.4" x14ac:dyDescent="0.3">
      <c r="A4681" s="290" t="str">
        <f t="shared" si="191"/>
        <v>10/2012</v>
      </c>
      <c r="B4681" s="279" t="s">
        <v>4804</v>
      </c>
      <c r="C4681" s="294"/>
      <c r="D4681" s="279">
        <f t="shared" si="187"/>
        <v>20</v>
      </c>
      <c r="E4681" s="279">
        <f t="shared" si="188"/>
        <v>10</v>
      </c>
      <c r="F4681" s="281" t="str">
        <f t="shared" si="190"/>
        <v/>
      </c>
      <c r="G4681" s="282"/>
      <c r="H4681" s="280"/>
      <c r="I4681" s="280"/>
      <c r="J4681" s="280"/>
    </row>
    <row r="4682" spans="1:10" ht="14.4" x14ac:dyDescent="0.3">
      <c r="A4682" s="290" t="str">
        <f t="shared" si="191"/>
        <v>10/2012</v>
      </c>
      <c r="B4682" s="279" t="s">
        <v>4805</v>
      </c>
      <c r="C4682" s="294"/>
      <c r="D4682" s="279">
        <f t="shared" si="187"/>
        <v>21</v>
      </c>
      <c r="E4682" s="279">
        <f t="shared" si="188"/>
        <v>10</v>
      </c>
      <c r="F4682" s="281" t="str">
        <f t="shared" si="190"/>
        <v/>
      </c>
      <c r="G4682" s="282"/>
      <c r="H4682" s="280"/>
      <c r="I4682" s="280"/>
      <c r="J4682" s="280"/>
    </row>
    <row r="4683" spans="1:10" ht="14.4" x14ac:dyDescent="0.3">
      <c r="A4683" s="290" t="str">
        <f t="shared" si="191"/>
        <v>10/2012</v>
      </c>
      <c r="B4683" s="279" t="s">
        <v>4806</v>
      </c>
      <c r="C4683" s="294">
        <v>145</v>
      </c>
      <c r="D4683" s="279">
        <f t="shared" si="187"/>
        <v>22</v>
      </c>
      <c r="E4683" s="279">
        <f t="shared" si="188"/>
        <v>10</v>
      </c>
      <c r="F4683" s="281" t="str">
        <f t="shared" si="190"/>
        <v/>
      </c>
      <c r="G4683" s="282"/>
      <c r="H4683" s="280"/>
      <c r="I4683" s="280"/>
      <c r="J4683" s="280"/>
    </row>
    <row r="4684" spans="1:10" ht="14.4" x14ac:dyDescent="0.3">
      <c r="A4684" s="290" t="str">
        <f t="shared" si="191"/>
        <v>10/2012</v>
      </c>
      <c r="B4684" s="279" t="s">
        <v>4807</v>
      </c>
      <c r="C4684" s="294">
        <v>146</v>
      </c>
      <c r="D4684" s="279">
        <f t="shared" si="187"/>
        <v>23</v>
      </c>
      <c r="E4684" s="279">
        <f t="shared" si="188"/>
        <v>10</v>
      </c>
      <c r="F4684" s="281" t="str">
        <f t="shared" si="190"/>
        <v/>
      </c>
      <c r="G4684" s="282"/>
      <c r="H4684" s="280"/>
      <c r="I4684" s="280"/>
      <c r="J4684" s="280"/>
    </row>
    <row r="4685" spans="1:10" ht="14.4" x14ac:dyDescent="0.3">
      <c r="A4685" s="290" t="str">
        <f t="shared" si="191"/>
        <v>10/2012</v>
      </c>
      <c r="B4685" s="279" t="s">
        <v>4808</v>
      </c>
      <c r="C4685" s="294">
        <v>145</v>
      </c>
      <c r="D4685" s="279">
        <f t="shared" si="187"/>
        <v>24</v>
      </c>
      <c r="E4685" s="279">
        <f t="shared" si="188"/>
        <v>10</v>
      </c>
      <c r="F4685" s="281" t="str">
        <f t="shared" ref="F4685:F4748" si="192">IF(D4685=(D4686-1),"",IF(AND(C4685="",C4684="",C4683=""),C4682/10000,(IF(AND(C4685="",C4684=""),C4683/10000,IF(C4685="",C4684/10000,C4685/10000)))))</f>
        <v/>
      </c>
      <c r="G4685" s="282"/>
      <c r="H4685" s="280"/>
      <c r="I4685" s="280"/>
      <c r="J4685" s="280"/>
    </row>
    <row r="4686" spans="1:10" ht="14.4" x14ac:dyDescent="0.3">
      <c r="A4686" s="290" t="str">
        <f t="shared" si="191"/>
        <v>10/2012</v>
      </c>
      <c r="B4686" s="279" t="s">
        <v>4809</v>
      </c>
      <c r="C4686" s="294">
        <v>144</v>
      </c>
      <c r="D4686" s="279">
        <f t="shared" si="187"/>
        <v>25</v>
      </c>
      <c r="E4686" s="279">
        <f t="shared" si="188"/>
        <v>10</v>
      </c>
      <c r="F4686" s="281" t="str">
        <f t="shared" si="192"/>
        <v/>
      </c>
      <c r="G4686" s="282"/>
      <c r="H4686" s="280"/>
      <c r="I4686" s="280"/>
      <c r="J4686" s="280"/>
    </row>
    <row r="4687" spans="1:10" ht="14.4" x14ac:dyDescent="0.3">
      <c r="A4687" s="290" t="str">
        <f t="shared" si="191"/>
        <v>10/2012</v>
      </c>
      <c r="B4687" s="279" t="s">
        <v>4810</v>
      </c>
      <c r="C4687" s="294">
        <v>154</v>
      </c>
      <c r="D4687" s="279">
        <f t="shared" si="187"/>
        <v>26</v>
      </c>
      <c r="E4687" s="279">
        <f t="shared" si="188"/>
        <v>10</v>
      </c>
      <c r="F4687" s="281" t="str">
        <f t="shared" si="192"/>
        <v/>
      </c>
      <c r="G4687" s="282"/>
      <c r="H4687" s="280"/>
      <c r="I4687" s="280"/>
      <c r="J4687" s="280"/>
    </row>
    <row r="4688" spans="1:10" ht="14.4" x14ac:dyDescent="0.3">
      <c r="A4688" s="290" t="str">
        <f t="shared" si="191"/>
        <v>10/2012</v>
      </c>
      <c r="B4688" s="279" t="s">
        <v>4811</v>
      </c>
      <c r="C4688" s="294"/>
      <c r="D4688" s="279">
        <f t="shared" si="187"/>
        <v>27</v>
      </c>
      <c r="E4688" s="279">
        <f t="shared" si="188"/>
        <v>10</v>
      </c>
      <c r="F4688" s="281" t="str">
        <f t="shared" si="192"/>
        <v/>
      </c>
      <c r="G4688" s="282"/>
      <c r="H4688" s="280"/>
      <c r="I4688" s="280"/>
      <c r="J4688" s="280"/>
    </row>
    <row r="4689" spans="1:10" ht="14.4" x14ac:dyDescent="0.3">
      <c r="A4689" s="290" t="str">
        <f t="shared" si="191"/>
        <v>10/2012</v>
      </c>
      <c r="B4689" s="279" t="s">
        <v>4812</v>
      </c>
      <c r="C4689" s="294"/>
      <c r="D4689" s="279">
        <f t="shared" si="187"/>
        <v>28</v>
      </c>
      <c r="E4689" s="279">
        <f t="shared" si="188"/>
        <v>10</v>
      </c>
      <c r="F4689" s="281" t="str">
        <f t="shared" si="192"/>
        <v/>
      </c>
      <c r="G4689" s="282"/>
      <c r="H4689" s="280"/>
      <c r="I4689" s="280"/>
      <c r="J4689" s="280"/>
    </row>
    <row r="4690" spans="1:10" ht="14.4" x14ac:dyDescent="0.3">
      <c r="A4690" s="290" t="str">
        <f t="shared" si="191"/>
        <v>10/2012</v>
      </c>
      <c r="B4690" s="279" t="s">
        <v>4813</v>
      </c>
      <c r="C4690" s="294">
        <v>157</v>
      </c>
      <c r="D4690" s="279">
        <f t="shared" si="187"/>
        <v>29</v>
      </c>
      <c r="E4690" s="279">
        <f t="shared" si="188"/>
        <v>10</v>
      </c>
      <c r="F4690" s="281" t="str">
        <f t="shared" si="192"/>
        <v/>
      </c>
      <c r="G4690" s="282"/>
      <c r="H4690" s="280"/>
      <c r="I4690" s="280"/>
      <c r="J4690" s="280"/>
    </row>
    <row r="4691" spans="1:10" ht="14.4" x14ac:dyDescent="0.3">
      <c r="A4691" s="290" t="str">
        <f t="shared" si="191"/>
        <v>10/2012</v>
      </c>
      <c r="B4691" s="279" t="s">
        <v>4814</v>
      </c>
      <c r="C4691" s="294"/>
      <c r="D4691" s="279">
        <f t="shared" si="187"/>
        <v>30</v>
      </c>
      <c r="E4691" s="279">
        <f t="shared" si="188"/>
        <v>10</v>
      </c>
      <c r="F4691" s="281" t="str">
        <f t="shared" si="192"/>
        <v/>
      </c>
      <c r="G4691" s="282"/>
      <c r="H4691" s="280"/>
      <c r="I4691" s="280"/>
      <c r="J4691" s="280"/>
    </row>
    <row r="4692" spans="1:10" ht="14.4" x14ac:dyDescent="0.3">
      <c r="A4692" s="290" t="str">
        <f t="shared" si="191"/>
        <v>10/2012</v>
      </c>
      <c r="B4692" s="279" t="s">
        <v>4815</v>
      </c>
      <c r="C4692" s="294"/>
      <c r="D4692" s="279">
        <f t="shared" si="187"/>
        <v>31</v>
      </c>
      <c r="E4692" s="279">
        <f t="shared" si="188"/>
        <v>10</v>
      </c>
      <c r="F4692" s="281">
        <f t="shared" si="192"/>
        <v>1.5699999999999999E-2</v>
      </c>
      <c r="G4692" s="282"/>
      <c r="H4692" s="280"/>
      <c r="I4692" s="280"/>
      <c r="J4692" s="280"/>
    </row>
    <row r="4693" spans="1:10" ht="14.4" x14ac:dyDescent="0.3">
      <c r="A4693" s="290" t="str">
        <f t="shared" si="191"/>
        <v>11/2012</v>
      </c>
      <c r="B4693" s="279" t="s">
        <v>4816</v>
      </c>
      <c r="C4693" s="294">
        <v>152</v>
      </c>
      <c r="D4693" s="279">
        <f t="shared" si="187"/>
        <v>1</v>
      </c>
      <c r="E4693" s="279">
        <f t="shared" si="188"/>
        <v>11</v>
      </c>
      <c r="F4693" s="281" t="str">
        <f t="shared" si="192"/>
        <v/>
      </c>
      <c r="G4693" s="282"/>
      <c r="H4693" s="280"/>
      <c r="I4693" s="280"/>
      <c r="J4693" s="280"/>
    </row>
    <row r="4694" spans="1:10" ht="14.4" x14ac:dyDescent="0.3">
      <c r="A4694" s="290" t="str">
        <f t="shared" si="191"/>
        <v>11/2012</v>
      </c>
      <c r="B4694" s="279" t="s">
        <v>4817</v>
      </c>
      <c r="C4694" s="294">
        <v>153</v>
      </c>
      <c r="D4694" s="279">
        <f t="shared" si="187"/>
        <v>2</v>
      </c>
      <c r="E4694" s="279">
        <f t="shared" si="188"/>
        <v>11</v>
      </c>
      <c r="F4694" s="281" t="str">
        <f t="shared" si="192"/>
        <v/>
      </c>
      <c r="G4694" s="282"/>
      <c r="H4694" s="280"/>
      <c r="I4694" s="280"/>
      <c r="J4694" s="280"/>
    </row>
    <row r="4695" spans="1:10" ht="14.4" x14ac:dyDescent="0.3">
      <c r="A4695" s="290" t="str">
        <f t="shared" si="191"/>
        <v>11/2012</v>
      </c>
      <c r="B4695" s="279" t="s">
        <v>4818</v>
      </c>
      <c r="C4695" s="294"/>
      <c r="D4695" s="279">
        <f t="shared" si="187"/>
        <v>3</v>
      </c>
      <c r="E4695" s="279">
        <f t="shared" si="188"/>
        <v>11</v>
      </c>
      <c r="F4695" s="281" t="str">
        <f t="shared" si="192"/>
        <v/>
      </c>
      <c r="G4695" s="282"/>
      <c r="H4695" s="280"/>
      <c r="I4695" s="280"/>
      <c r="J4695" s="280"/>
    </row>
    <row r="4696" spans="1:10" ht="14.4" x14ac:dyDescent="0.3">
      <c r="A4696" s="290" t="str">
        <f t="shared" si="191"/>
        <v>11/2012</v>
      </c>
      <c r="B4696" s="279" t="s">
        <v>4819</v>
      </c>
      <c r="C4696" s="294"/>
      <c r="D4696" s="279">
        <f t="shared" si="187"/>
        <v>4</v>
      </c>
      <c r="E4696" s="279">
        <f t="shared" si="188"/>
        <v>11</v>
      </c>
      <c r="F4696" s="281" t="str">
        <f t="shared" si="192"/>
        <v/>
      </c>
      <c r="G4696" s="282"/>
      <c r="H4696" s="280"/>
      <c r="I4696" s="280"/>
      <c r="J4696" s="280"/>
    </row>
    <row r="4697" spans="1:10" ht="14.4" x14ac:dyDescent="0.3">
      <c r="A4697" s="290" t="str">
        <f t="shared" si="191"/>
        <v>11/2012</v>
      </c>
      <c r="B4697" s="279" t="s">
        <v>4820</v>
      </c>
      <c r="C4697" s="294">
        <v>147</v>
      </c>
      <c r="D4697" s="279">
        <f t="shared" si="187"/>
        <v>5</v>
      </c>
      <c r="E4697" s="279">
        <f t="shared" si="188"/>
        <v>11</v>
      </c>
      <c r="F4697" s="281" t="str">
        <f t="shared" si="192"/>
        <v/>
      </c>
      <c r="G4697" s="282"/>
      <c r="H4697" s="280"/>
      <c r="I4697" s="280"/>
      <c r="J4697" s="280"/>
    </row>
    <row r="4698" spans="1:10" ht="14.4" x14ac:dyDescent="0.3">
      <c r="A4698" s="290" t="str">
        <f t="shared" si="191"/>
        <v>11/2012</v>
      </c>
      <c r="B4698" s="279" t="s">
        <v>4821</v>
      </c>
      <c r="C4698" s="294">
        <v>143</v>
      </c>
      <c r="D4698" s="279">
        <f t="shared" si="187"/>
        <v>6</v>
      </c>
      <c r="E4698" s="279">
        <f t="shared" si="188"/>
        <v>11</v>
      </c>
      <c r="F4698" s="281" t="str">
        <f t="shared" si="192"/>
        <v/>
      </c>
      <c r="G4698" s="282"/>
      <c r="H4698" s="280"/>
      <c r="I4698" s="280"/>
      <c r="J4698" s="280"/>
    </row>
    <row r="4699" spans="1:10" ht="14.4" x14ac:dyDescent="0.3">
      <c r="A4699" s="290" t="str">
        <f t="shared" si="191"/>
        <v>11/2012</v>
      </c>
      <c r="B4699" s="279" t="s">
        <v>4822</v>
      </c>
      <c r="C4699" s="294">
        <v>147</v>
      </c>
      <c r="D4699" s="279">
        <f t="shared" si="187"/>
        <v>7</v>
      </c>
      <c r="E4699" s="279">
        <f t="shared" si="188"/>
        <v>11</v>
      </c>
      <c r="F4699" s="281" t="str">
        <f t="shared" si="192"/>
        <v/>
      </c>
      <c r="G4699" s="282"/>
      <c r="H4699" s="280"/>
      <c r="I4699" s="280"/>
      <c r="J4699" s="280"/>
    </row>
    <row r="4700" spans="1:10" ht="14.4" x14ac:dyDescent="0.3">
      <c r="A4700" s="290" t="str">
        <f t="shared" si="191"/>
        <v>11/2012</v>
      </c>
      <c r="B4700" s="279" t="s">
        <v>4823</v>
      </c>
      <c r="C4700" s="294">
        <v>152</v>
      </c>
      <c r="D4700" s="279">
        <f t="shared" si="187"/>
        <v>8</v>
      </c>
      <c r="E4700" s="279">
        <f t="shared" si="188"/>
        <v>11</v>
      </c>
      <c r="F4700" s="281" t="str">
        <f t="shared" si="192"/>
        <v/>
      </c>
      <c r="G4700" s="282"/>
      <c r="H4700" s="280"/>
      <c r="I4700" s="280"/>
      <c r="J4700" s="280"/>
    </row>
    <row r="4701" spans="1:10" ht="14.4" x14ac:dyDescent="0.3">
      <c r="A4701" s="290" t="str">
        <f t="shared" si="191"/>
        <v>11/2012</v>
      </c>
      <c r="B4701" s="279" t="s">
        <v>4824</v>
      </c>
      <c r="C4701" s="294">
        <v>154</v>
      </c>
      <c r="D4701" s="279">
        <f t="shared" si="187"/>
        <v>9</v>
      </c>
      <c r="E4701" s="279">
        <f t="shared" si="188"/>
        <v>11</v>
      </c>
      <c r="F4701" s="281" t="str">
        <f t="shared" si="192"/>
        <v/>
      </c>
      <c r="G4701" s="282"/>
      <c r="H4701" s="280"/>
      <c r="I4701" s="280"/>
      <c r="J4701" s="280"/>
    </row>
    <row r="4702" spans="1:10" ht="14.4" x14ac:dyDescent="0.3">
      <c r="A4702" s="290" t="str">
        <f t="shared" si="191"/>
        <v>11/2012</v>
      </c>
      <c r="B4702" s="279" t="s">
        <v>4825</v>
      </c>
      <c r="C4702" s="294"/>
      <c r="D4702" s="279">
        <f t="shared" si="187"/>
        <v>10</v>
      </c>
      <c r="E4702" s="279">
        <f t="shared" si="188"/>
        <v>11</v>
      </c>
      <c r="F4702" s="281" t="str">
        <f t="shared" si="192"/>
        <v/>
      </c>
      <c r="G4702" s="282"/>
      <c r="H4702" s="280"/>
      <c r="I4702" s="280"/>
      <c r="J4702" s="280"/>
    </row>
    <row r="4703" spans="1:10" ht="14.4" x14ac:dyDescent="0.3">
      <c r="A4703" s="290" t="str">
        <f t="shared" si="191"/>
        <v>11/2012</v>
      </c>
      <c r="B4703" s="279" t="s">
        <v>4826</v>
      </c>
      <c r="C4703" s="294"/>
      <c r="D4703" s="279">
        <f t="shared" si="187"/>
        <v>11</v>
      </c>
      <c r="E4703" s="279">
        <f t="shared" si="188"/>
        <v>11</v>
      </c>
      <c r="F4703" s="281" t="str">
        <f t="shared" si="192"/>
        <v/>
      </c>
      <c r="G4703" s="282"/>
      <c r="H4703" s="280"/>
      <c r="I4703" s="280"/>
      <c r="J4703" s="280"/>
    </row>
    <row r="4704" spans="1:10" ht="14.4" x14ac:dyDescent="0.3">
      <c r="A4704" s="290" t="str">
        <f t="shared" si="191"/>
        <v>11/2012</v>
      </c>
      <c r="B4704" s="279" t="s">
        <v>4827</v>
      </c>
      <c r="C4704" s="294"/>
      <c r="D4704" s="279">
        <f t="shared" si="187"/>
        <v>12</v>
      </c>
      <c r="E4704" s="279">
        <f t="shared" si="188"/>
        <v>11</v>
      </c>
      <c r="F4704" s="281" t="str">
        <f t="shared" si="192"/>
        <v/>
      </c>
      <c r="G4704" s="282"/>
      <c r="H4704" s="280"/>
      <c r="I4704" s="280"/>
      <c r="J4704" s="280"/>
    </row>
    <row r="4705" spans="1:10" ht="14.4" x14ac:dyDescent="0.3">
      <c r="A4705" s="290" t="str">
        <f t="shared" si="191"/>
        <v>11/2012</v>
      </c>
      <c r="B4705" s="279" t="s">
        <v>4828</v>
      </c>
      <c r="C4705" s="294">
        <v>160</v>
      </c>
      <c r="D4705" s="279">
        <f t="shared" si="187"/>
        <v>13</v>
      </c>
      <c r="E4705" s="279">
        <f t="shared" si="188"/>
        <v>11</v>
      </c>
      <c r="F4705" s="281" t="str">
        <f t="shared" si="192"/>
        <v/>
      </c>
      <c r="G4705" s="282"/>
      <c r="H4705" s="280"/>
      <c r="I4705" s="280"/>
      <c r="J4705" s="280"/>
    </row>
    <row r="4706" spans="1:10" ht="14.4" x14ac:dyDescent="0.3">
      <c r="A4706" s="290" t="str">
        <f t="shared" si="191"/>
        <v>11/2012</v>
      </c>
      <c r="B4706" s="279" t="s">
        <v>4829</v>
      </c>
      <c r="C4706" s="294">
        <v>164</v>
      </c>
      <c r="D4706" s="279">
        <f t="shared" si="187"/>
        <v>14</v>
      </c>
      <c r="E4706" s="279">
        <f t="shared" si="188"/>
        <v>11</v>
      </c>
      <c r="F4706" s="281" t="str">
        <f t="shared" si="192"/>
        <v/>
      </c>
      <c r="G4706" s="282"/>
      <c r="H4706" s="280"/>
      <c r="I4706" s="280"/>
      <c r="J4706" s="280"/>
    </row>
    <row r="4707" spans="1:10" ht="14.4" x14ac:dyDescent="0.3">
      <c r="A4707" s="290" t="str">
        <f t="shared" si="191"/>
        <v>11/2012</v>
      </c>
      <c r="B4707" s="279" t="s">
        <v>4830</v>
      </c>
      <c r="C4707" s="294">
        <v>166</v>
      </c>
      <c r="D4707" s="279">
        <f t="shared" si="187"/>
        <v>15</v>
      </c>
      <c r="E4707" s="279">
        <f t="shared" si="188"/>
        <v>11</v>
      </c>
      <c r="F4707" s="281" t="str">
        <f t="shared" si="192"/>
        <v/>
      </c>
      <c r="G4707" s="282"/>
      <c r="H4707" s="280"/>
      <c r="I4707" s="280"/>
      <c r="J4707" s="280"/>
    </row>
    <row r="4708" spans="1:10" ht="14.4" x14ac:dyDescent="0.3">
      <c r="A4708" s="290" t="str">
        <f t="shared" si="191"/>
        <v>11/2012</v>
      </c>
      <c r="B4708" s="279" t="s">
        <v>4831</v>
      </c>
      <c r="C4708" s="294">
        <v>165</v>
      </c>
      <c r="D4708" s="279">
        <f t="shared" si="187"/>
        <v>16</v>
      </c>
      <c r="E4708" s="279">
        <f t="shared" si="188"/>
        <v>11</v>
      </c>
      <c r="F4708" s="281" t="str">
        <f t="shared" si="192"/>
        <v/>
      </c>
      <c r="G4708" s="282"/>
      <c r="H4708" s="280"/>
      <c r="I4708" s="280"/>
      <c r="J4708" s="280"/>
    </row>
    <row r="4709" spans="1:10" ht="14.4" x14ac:dyDescent="0.3">
      <c r="A4709" s="290" t="str">
        <f t="shared" si="191"/>
        <v>11/2012</v>
      </c>
      <c r="B4709" s="279" t="s">
        <v>4832</v>
      </c>
      <c r="C4709" s="294"/>
      <c r="D4709" s="279">
        <f t="shared" si="187"/>
        <v>17</v>
      </c>
      <c r="E4709" s="279">
        <f t="shared" si="188"/>
        <v>11</v>
      </c>
      <c r="F4709" s="281" t="str">
        <f t="shared" si="192"/>
        <v/>
      </c>
      <c r="G4709" s="282"/>
      <c r="H4709" s="280"/>
      <c r="I4709" s="280"/>
      <c r="J4709" s="280"/>
    </row>
    <row r="4710" spans="1:10" ht="14.4" x14ac:dyDescent="0.3">
      <c r="A4710" s="290" t="str">
        <f t="shared" si="191"/>
        <v>11/2012</v>
      </c>
      <c r="B4710" s="279" t="s">
        <v>4833</v>
      </c>
      <c r="C4710" s="294"/>
      <c r="D4710" s="279">
        <f t="shared" si="187"/>
        <v>18</v>
      </c>
      <c r="E4710" s="279">
        <f t="shared" si="188"/>
        <v>11</v>
      </c>
      <c r="F4710" s="281" t="str">
        <f t="shared" si="192"/>
        <v/>
      </c>
      <c r="G4710" s="282"/>
      <c r="H4710" s="280"/>
      <c r="I4710" s="280"/>
      <c r="J4710" s="280"/>
    </row>
    <row r="4711" spans="1:10" ht="14.4" x14ac:dyDescent="0.3">
      <c r="A4711" s="290" t="str">
        <f t="shared" si="191"/>
        <v>11/2012</v>
      </c>
      <c r="B4711" s="279" t="s">
        <v>4834</v>
      </c>
      <c r="C4711" s="294">
        <v>162</v>
      </c>
      <c r="D4711" s="279">
        <f t="shared" si="187"/>
        <v>19</v>
      </c>
      <c r="E4711" s="279">
        <f t="shared" si="188"/>
        <v>11</v>
      </c>
      <c r="F4711" s="281" t="str">
        <f t="shared" si="192"/>
        <v/>
      </c>
      <c r="G4711" s="282"/>
      <c r="H4711" s="280"/>
      <c r="I4711" s="280"/>
      <c r="J4711" s="280"/>
    </row>
    <row r="4712" spans="1:10" ht="14.4" x14ac:dyDescent="0.3">
      <c r="A4712" s="290" t="str">
        <f t="shared" si="191"/>
        <v>11/2012</v>
      </c>
      <c r="B4712" s="279" t="s">
        <v>4835</v>
      </c>
      <c r="C4712" s="294">
        <v>158</v>
      </c>
      <c r="D4712" s="279">
        <f t="shared" si="187"/>
        <v>20</v>
      </c>
      <c r="E4712" s="279">
        <f t="shared" si="188"/>
        <v>11</v>
      </c>
      <c r="F4712" s="281" t="str">
        <f t="shared" si="192"/>
        <v/>
      </c>
      <c r="G4712" s="282"/>
      <c r="H4712" s="280"/>
      <c r="I4712" s="280"/>
      <c r="J4712" s="280"/>
    </row>
    <row r="4713" spans="1:10" ht="14.4" x14ac:dyDescent="0.3">
      <c r="A4713" s="290" t="str">
        <f t="shared" si="191"/>
        <v>11/2012</v>
      </c>
      <c r="B4713" s="279" t="s">
        <v>4836</v>
      </c>
      <c r="C4713" s="294">
        <v>154</v>
      </c>
      <c r="D4713" s="279">
        <f t="shared" si="187"/>
        <v>21</v>
      </c>
      <c r="E4713" s="279">
        <f t="shared" si="188"/>
        <v>11</v>
      </c>
      <c r="F4713" s="281" t="str">
        <f t="shared" si="192"/>
        <v/>
      </c>
      <c r="G4713" s="282"/>
      <c r="H4713" s="280"/>
      <c r="I4713" s="280"/>
      <c r="J4713" s="280"/>
    </row>
    <row r="4714" spans="1:10" ht="14.4" x14ac:dyDescent="0.3">
      <c r="A4714" s="290" t="str">
        <f t="shared" si="191"/>
        <v>11/2012</v>
      </c>
      <c r="B4714" s="279" t="s">
        <v>4837</v>
      </c>
      <c r="C4714" s="294"/>
      <c r="D4714" s="279">
        <f t="shared" si="187"/>
        <v>22</v>
      </c>
      <c r="E4714" s="279">
        <f t="shared" si="188"/>
        <v>11</v>
      </c>
      <c r="F4714" s="281" t="str">
        <f t="shared" si="192"/>
        <v/>
      </c>
      <c r="G4714" s="282"/>
      <c r="H4714" s="280"/>
      <c r="I4714" s="280"/>
      <c r="J4714" s="280"/>
    </row>
    <row r="4715" spans="1:10" ht="14.4" x14ac:dyDescent="0.3">
      <c r="A4715" s="290" t="str">
        <f t="shared" si="191"/>
        <v>11/2012</v>
      </c>
      <c r="B4715" s="279" t="s">
        <v>4838</v>
      </c>
      <c r="C4715" s="294"/>
      <c r="D4715" s="279">
        <f t="shared" si="187"/>
        <v>23</v>
      </c>
      <c r="E4715" s="279">
        <f t="shared" si="188"/>
        <v>11</v>
      </c>
      <c r="F4715" s="281" t="str">
        <f t="shared" si="192"/>
        <v/>
      </c>
      <c r="G4715" s="282"/>
      <c r="H4715" s="280"/>
      <c r="I4715" s="280"/>
      <c r="J4715" s="280"/>
    </row>
    <row r="4716" spans="1:10" ht="14.4" x14ac:dyDescent="0.3">
      <c r="A4716" s="290" t="str">
        <f t="shared" si="191"/>
        <v>11/2012</v>
      </c>
      <c r="B4716" s="279" t="s">
        <v>4839</v>
      </c>
      <c r="C4716" s="294"/>
      <c r="D4716" s="279">
        <f t="shared" si="187"/>
        <v>24</v>
      </c>
      <c r="E4716" s="279">
        <f t="shared" si="188"/>
        <v>11</v>
      </c>
      <c r="F4716" s="281" t="str">
        <f t="shared" si="192"/>
        <v/>
      </c>
      <c r="G4716" s="282"/>
      <c r="H4716" s="280"/>
      <c r="I4716" s="280"/>
      <c r="J4716" s="280"/>
    </row>
    <row r="4717" spans="1:10" ht="14.4" x14ac:dyDescent="0.3">
      <c r="A4717" s="290" t="str">
        <f t="shared" si="191"/>
        <v>11/2012</v>
      </c>
      <c r="B4717" s="279" t="s">
        <v>4840</v>
      </c>
      <c r="C4717" s="294"/>
      <c r="D4717" s="279">
        <f t="shared" si="187"/>
        <v>25</v>
      </c>
      <c r="E4717" s="279">
        <f t="shared" si="188"/>
        <v>11</v>
      </c>
      <c r="F4717" s="281" t="str">
        <f t="shared" si="192"/>
        <v/>
      </c>
      <c r="G4717" s="282"/>
      <c r="H4717" s="280"/>
      <c r="I4717" s="280"/>
      <c r="J4717" s="280"/>
    </row>
    <row r="4718" spans="1:10" ht="14.4" x14ac:dyDescent="0.3">
      <c r="A4718" s="290" t="str">
        <f t="shared" si="191"/>
        <v>11/2012</v>
      </c>
      <c r="B4718" s="279" t="s">
        <v>4841</v>
      </c>
      <c r="C4718" s="294">
        <v>155</v>
      </c>
      <c r="D4718" s="279">
        <f t="shared" si="187"/>
        <v>26</v>
      </c>
      <c r="E4718" s="279">
        <f t="shared" si="188"/>
        <v>11</v>
      </c>
      <c r="F4718" s="281" t="str">
        <f t="shared" si="192"/>
        <v/>
      </c>
      <c r="G4718" s="282"/>
      <c r="H4718" s="280"/>
      <c r="I4718" s="280"/>
      <c r="J4718" s="280"/>
    </row>
    <row r="4719" spans="1:10" ht="14.4" x14ac:dyDescent="0.3">
      <c r="A4719" s="290" t="str">
        <f t="shared" si="191"/>
        <v>11/2012</v>
      </c>
      <c r="B4719" s="279" t="s">
        <v>4842</v>
      </c>
      <c r="C4719" s="294">
        <v>154</v>
      </c>
      <c r="D4719" s="279">
        <f t="shared" si="187"/>
        <v>27</v>
      </c>
      <c r="E4719" s="279">
        <f t="shared" si="188"/>
        <v>11</v>
      </c>
      <c r="F4719" s="281" t="str">
        <f t="shared" si="192"/>
        <v/>
      </c>
      <c r="G4719" s="282"/>
      <c r="H4719" s="280"/>
      <c r="I4719" s="280"/>
      <c r="J4719" s="280"/>
    </row>
    <row r="4720" spans="1:10" ht="14.4" x14ac:dyDescent="0.3">
      <c r="A4720" s="290" t="str">
        <f t="shared" si="191"/>
        <v>11/2012</v>
      </c>
      <c r="B4720" s="279" t="s">
        <v>4843</v>
      </c>
      <c r="C4720" s="294">
        <v>155</v>
      </c>
      <c r="D4720" s="279">
        <f t="shared" si="187"/>
        <v>28</v>
      </c>
      <c r="E4720" s="279">
        <f t="shared" si="188"/>
        <v>11</v>
      </c>
      <c r="F4720" s="281" t="str">
        <f t="shared" si="192"/>
        <v/>
      </c>
      <c r="G4720" s="282"/>
      <c r="H4720" s="280"/>
      <c r="I4720" s="280"/>
      <c r="J4720" s="280"/>
    </row>
    <row r="4721" spans="1:10" ht="14.4" x14ac:dyDescent="0.3">
      <c r="A4721" s="290" t="str">
        <f t="shared" si="191"/>
        <v>11/2012</v>
      </c>
      <c r="B4721" s="279" t="s">
        <v>4844</v>
      </c>
      <c r="C4721" s="294">
        <v>152</v>
      </c>
      <c r="D4721" s="279">
        <f t="shared" si="187"/>
        <v>29</v>
      </c>
      <c r="E4721" s="279">
        <f t="shared" si="188"/>
        <v>11</v>
      </c>
      <c r="F4721" s="281" t="str">
        <f t="shared" si="192"/>
        <v/>
      </c>
      <c r="G4721" s="282"/>
      <c r="H4721" s="280"/>
      <c r="I4721" s="280"/>
      <c r="J4721" s="280"/>
    </row>
    <row r="4722" spans="1:10" ht="14.4" x14ac:dyDescent="0.3">
      <c r="A4722" s="290" t="str">
        <f t="shared" si="191"/>
        <v>11/2012</v>
      </c>
      <c r="B4722" s="279" t="s">
        <v>4845</v>
      </c>
      <c r="C4722" s="294">
        <v>153</v>
      </c>
      <c r="D4722" s="279">
        <f t="shared" si="187"/>
        <v>30</v>
      </c>
      <c r="E4722" s="279">
        <f t="shared" si="188"/>
        <v>11</v>
      </c>
      <c r="F4722" s="281">
        <f t="shared" si="192"/>
        <v>1.5299999999999999E-2</v>
      </c>
      <c r="G4722" s="282"/>
      <c r="H4722" s="280"/>
      <c r="I4722" s="280"/>
      <c r="J4722" s="280"/>
    </row>
    <row r="4723" spans="1:10" ht="14.4" x14ac:dyDescent="0.3">
      <c r="A4723" s="290" t="str">
        <f t="shared" si="191"/>
        <v>12/2012</v>
      </c>
      <c r="B4723" s="279" t="s">
        <v>4846</v>
      </c>
      <c r="C4723" s="294"/>
      <c r="D4723" s="279">
        <f t="shared" si="187"/>
        <v>1</v>
      </c>
      <c r="E4723" s="279">
        <f t="shared" si="188"/>
        <v>12</v>
      </c>
      <c r="F4723" s="281" t="str">
        <f t="shared" si="192"/>
        <v/>
      </c>
      <c r="G4723" s="282"/>
      <c r="H4723" s="280"/>
      <c r="I4723" s="280"/>
      <c r="J4723" s="280"/>
    </row>
    <row r="4724" spans="1:10" ht="14.4" x14ac:dyDescent="0.3">
      <c r="A4724" s="290" t="str">
        <f t="shared" si="191"/>
        <v>12/2012</v>
      </c>
      <c r="B4724" s="279" t="s">
        <v>4847</v>
      </c>
      <c r="C4724" s="294"/>
      <c r="D4724" s="279">
        <f t="shared" si="187"/>
        <v>2</v>
      </c>
      <c r="E4724" s="279">
        <f t="shared" si="188"/>
        <v>12</v>
      </c>
      <c r="F4724" s="281" t="str">
        <f t="shared" si="192"/>
        <v/>
      </c>
      <c r="G4724" s="282"/>
      <c r="H4724" s="280"/>
      <c r="I4724" s="280"/>
      <c r="J4724" s="280"/>
    </row>
    <row r="4725" spans="1:10" ht="14.4" x14ac:dyDescent="0.3">
      <c r="A4725" s="290" t="str">
        <f t="shared" si="191"/>
        <v>12/2012</v>
      </c>
      <c r="B4725" s="279" t="s">
        <v>4848</v>
      </c>
      <c r="C4725" s="294">
        <v>155</v>
      </c>
      <c r="D4725" s="279">
        <f t="shared" si="187"/>
        <v>3</v>
      </c>
      <c r="E4725" s="279">
        <f t="shared" si="188"/>
        <v>12</v>
      </c>
      <c r="F4725" s="281" t="str">
        <f t="shared" si="192"/>
        <v/>
      </c>
      <c r="G4725" s="282"/>
      <c r="H4725" s="280"/>
      <c r="I4725" s="280"/>
      <c r="J4725" s="280"/>
    </row>
    <row r="4726" spans="1:10" ht="14.4" x14ac:dyDescent="0.3">
      <c r="A4726" s="290" t="str">
        <f t="shared" si="191"/>
        <v>12/2012</v>
      </c>
      <c r="B4726" s="279" t="s">
        <v>4849</v>
      </c>
      <c r="C4726" s="294">
        <v>156</v>
      </c>
      <c r="D4726" s="279">
        <f t="shared" si="187"/>
        <v>4</v>
      </c>
      <c r="E4726" s="279">
        <f t="shared" si="188"/>
        <v>12</v>
      </c>
      <c r="F4726" s="281" t="str">
        <f t="shared" si="192"/>
        <v/>
      </c>
      <c r="G4726" s="282"/>
      <c r="H4726" s="280"/>
      <c r="I4726" s="280"/>
      <c r="J4726" s="280"/>
    </row>
    <row r="4727" spans="1:10" ht="14.4" x14ac:dyDescent="0.3">
      <c r="A4727" s="290" t="str">
        <f t="shared" si="191"/>
        <v>12/2012</v>
      </c>
      <c r="B4727" s="279" t="s">
        <v>4850</v>
      </c>
      <c r="C4727" s="294">
        <v>158</v>
      </c>
      <c r="D4727" s="279">
        <f t="shared" si="187"/>
        <v>5</v>
      </c>
      <c r="E4727" s="279">
        <f t="shared" si="188"/>
        <v>12</v>
      </c>
      <c r="F4727" s="281" t="str">
        <f t="shared" si="192"/>
        <v/>
      </c>
      <c r="G4727" s="282"/>
      <c r="H4727" s="280"/>
      <c r="I4727" s="280"/>
      <c r="J4727" s="280"/>
    </row>
    <row r="4728" spans="1:10" ht="14.4" x14ac:dyDescent="0.3">
      <c r="A4728" s="290" t="str">
        <f t="shared" si="191"/>
        <v>12/2012</v>
      </c>
      <c r="B4728" s="279" t="s">
        <v>4851</v>
      </c>
      <c r="C4728" s="294">
        <v>158</v>
      </c>
      <c r="D4728" s="279">
        <f t="shared" si="187"/>
        <v>6</v>
      </c>
      <c r="E4728" s="279">
        <f t="shared" si="188"/>
        <v>12</v>
      </c>
      <c r="F4728" s="281" t="str">
        <f t="shared" si="192"/>
        <v/>
      </c>
      <c r="G4728" s="282"/>
      <c r="H4728" s="280"/>
      <c r="I4728" s="280"/>
      <c r="J4728" s="280"/>
    </row>
    <row r="4729" spans="1:10" ht="14.4" x14ac:dyDescent="0.3">
      <c r="A4729" s="290" t="str">
        <f t="shared" si="191"/>
        <v>12/2012</v>
      </c>
      <c r="B4729" s="279" t="s">
        <v>4852</v>
      </c>
      <c r="C4729" s="294">
        <v>154</v>
      </c>
      <c r="D4729" s="279">
        <f t="shared" si="187"/>
        <v>7</v>
      </c>
      <c r="E4729" s="279">
        <f t="shared" si="188"/>
        <v>12</v>
      </c>
      <c r="F4729" s="281" t="str">
        <f t="shared" si="192"/>
        <v/>
      </c>
      <c r="G4729" s="282"/>
      <c r="H4729" s="280"/>
      <c r="I4729" s="280"/>
      <c r="J4729" s="280"/>
    </row>
    <row r="4730" spans="1:10" ht="14.4" x14ac:dyDescent="0.3">
      <c r="A4730" s="290" t="str">
        <f t="shared" si="191"/>
        <v>12/2012</v>
      </c>
      <c r="B4730" s="279" t="s">
        <v>4853</v>
      </c>
      <c r="C4730" s="294"/>
      <c r="D4730" s="279">
        <f t="shared" si="187"/>
        <v>8</v>
      </c>
      <c r="E4730" s="279">
        <f t="shared" si="188"/>
        <v>12</v>
      </c>
      <c r="F4730" s="281" t="str">
        <f t="shared" si="192"/>
        <v/>
      </c>
      <c r="G4730" s="282"/>
      <c r="H4730" s="280"/>
      <c r="I4730" s="280"/>
      <c r="J4730" s="280"/>
    </row>
    <row r="4731" spans="1:10" ht="14.4" x14ac:dyDescent="0.3">
      <c r="A4731" s="290" t="str">
        <f t="shared" si="191"/>
        <v>12/2012</v>
      </c>
      <c r="B4731" s="279" t="s">
        <v>4854</v>
      </c>
      <c r="C4731" s="294"/>
      <c r="D4731" s="279">
        <f t="shared" si="187"/>
        <v>9</v>
      </c>
      <c r="E4731" s="279">
        <f t="shared" si="188"/>
        <v>12</v>
      </c>
      <c r="F4731" s="281" t="str">
        <f t="shared" si="192"/>
        <v/>
      </c>
      <c r="G4731" s="282"/>
      <c r="H4731" s="280"/>
      <c r="I4731" s="280"/>
      <c r="J4731" s="280"/>
    </row>
    <row r="4732" spans="1:10" ht="14.4" x14ac:dyDescent="0.3">
      <c r="A4732" s="290" t="str">
        <f t="shared" si="191"/>
        <v>12/2012</v>
      </c>
      <c r="B4732" s="279" t="s">
        <v>4855</v>
      </c>
      <c r="C4732" s="294">
        <v>155</v>
      </c>
      <c r="D4732" s="279">
        <f t="shared" si="187"/>
        <v>10</v>
      </c>
      <c r="E4732" s="279">
        <f t="shared" si="188"/>
        <v>12</v>
      </c>
      <c r="F4732" s="281" t="str">
        <f t="shared" si="192"/>
        <v/>
      </c>
      <c r="G4732" s="282"/>
      <c r="H4732" s="280"/>
      <c r="I4732" s="280"/>
      <c r="J4732" s="280"/>
    </row>
    <row r="4733" spans="1:10" ht="14.4" x14ac:dyDescent="0.3">
      <c r="A4733" s="290" t="str">
        <f t="shared" si="191"/>
        <v>12/2012</v>
      </c>
      <c r="B4733" s="279" t="s">
        <v>4856</v>
      </c>
      <c r="C4733" s="294">
        <v>153</v>
      </c>
      <c r="D4733" s="279">
        <f t="shared" si="187"/>
        <v>11</v>
      </c>
      <c r="E4733" s="279">
        <f t="shared" si="188"/>
        <v>12</v>
      </c>
      <c r="F4733" s="281" t="str">
        <f t="shared" si="192"/>
        <v/>
      </c>
      <c r="G4733" s="282"/>
      <c r="H4733" s="280"/>
      <c r="I4733" s="280"/>
      <c r="J4733" s="280"/>
    </row>
    <row r="4734" spans="1:10" ht="14.4" x14ac:dyDescent="0.3">
      <c r="A4734" s="290" t="str">
        <f t="shared" si="191"/>
        <v>12/2012</v>
      </c>
      <c r="B4734" s="279" t="s">
        <v>4857</v>
      </c>
      <c r="C4734" s="294">
        <v>148</v>
      </c>
      <c r="D4734" s="279">
        <f t="shared" si="187"/>
        <v>12</v>
      </c>
      <c r="E4734" s="279">
        <f t="shared" si="188"/>
        <v>12</v>
      </c>
      <c r="F4734" s="281" t="str">
        <f t="shared" si="192"/>
        <v/>
      </c>
      <c r="G4734" s="282"/>
      <c r="H4734" s="280"/>
      <c r="I4734" s="280"/>
      <c r="J4734" s="280"/>
    </row>
    <row r="4735" spans="1:10" ht="14.4" x14ac:dyDescent="0.3">
      <c r="A4735" s="290" t="str">
        <f t="shared" si="191"/>
        <v>12/2012</v>
      </c>
      <c r="B4735" s="279" t="s">
        <v>4858</v>
      </c>
      <c r="C4735" s="294">
        <v>147</v>
      </c>
      <c r="D4735" s="279">
        <f t="shared" si="187"/>
        <v>13</v>
      </c>
      <c r="E4735" s="279">
        <f t="shared" si="188"/>
        <v>12</v>
      </c>
      <c r="F4735" s="281" t="str">
        <f t="shared" si="192"/>
        <v/>
      </c>
      <c r="G4735" s="282"/>
      <c r="H4735" s="280"/>
      <c r="I4735" s="280"/>
      <c r="J4735" s="280"/>
    </row>
    <row r="4736" spans="1:10" ht="14.4" x14ac:dyDescent="0.3">
      <c r="A4736" s="290" t="str">
        <f t="shared" si="191"/>
        <v>12/2012</v>
      </c>
      <c r="B4736" s="279" t="s">
        <v>4859</v>
      </c>
      <c r="C4736" s="294">
        <v>146</v>
      </c>
      <c r="D4736" s="279">
        <f t="shared" si="187"/>
        <v>14</v>
      </c>
      <c r="E4736" s="279">
        <f t="shared" si="188"/>
        <v>12</v>
      </c>
      <c r="F4736" s="281" t="str">
        <f t="shared" si="192"/>
        <v/>
      </c>
      <c r="G4736" s="282"/>
      <c r="H4736" s="280"/>
      <c r="I4736" s="280"/>
      <c r="J4736" s="280"/>
    </row>
    <row r="4737" spans="1:10" ht="14.4" x14ac:dyDescent="0.3">
      <c r="A4737" s="290" t="str">
        <f t="shared" si="191"/>
        <v>12/2012</v>
      </c>
      <c r="B4737" s="279" t="s">
        <v>4860</v>
      </c>
      <c r="C4737" s="294"/>
      <c r="D4737" s="279">
        <f t="shared" si="187"/>
        <v>15</v>
      </c>
      <c r="E4737" s="279">
        <f t="shared" si="188"/>
        <v>12</v>
      </c>
      <c r="F4737" s="281" t="str">
        <f t="shared" si="192"/>
        <v/>
      </c>
      <c r="G4737" s="282"/>
      <c r="H4737" s="280"/>
      <c r="I4737" s="280"/>
      <c r="J4737" s="280"/>
    </row>
    <row r="4738" spans="1:10" ht="14.4" x14ac:dyDescent="0.3">
      <c r="A4738" s="290" t="str">
        <f t="shared" si="191"/>
        <v>12/2012</v>
      </c>
      <c r="B4738" s="279" t="s">
        <v>4861</v>
      </c>
      <c r="C4738" s="294"/>
      <c r="D4738" s="279">
        <f t="shared" si="187"/>
        <v>16</v>
      </c>
      <c r="E4738" s="279">
        <f t="shared" si="188"/>
        <v>12</v>
      </c>
      <c r="F4738" s="281" t="str">
        <f t="shared" si="192"/>
        <v/>
      </c>
      <c r="G4738" s="282"/>
      <c r="H4738" s="280"/>
      <c r="I4738" s="280"/>
      <c r="J4738" s="280"/>
    </row>
    <row r="4739" spans="1:10" ht="14.4" x14ac:dyDescent="0.3">
      <c r="A4739" s="290" t="str">
        <f t="shared" si="191"/>
        <v>12/2012</v>
      </c>
      <c r="B4739" s="279" t="s">
        <v>4862</v>
      </c>
      <c r="C4739" s="294">
        <v>140</v>
      </c>
      <c r="D4739" s="279">
        <f t="shared" si="187"/>
        <v>17</v>
      </c>
      <c r="E4739" s="279">
        <f t="shared" si="188"/>
        <v>12</v>
      </c>
      <c r="F4739" s="281" t="str">
        <f t="shared" si="192"/>
        <v/>
      </c>
      <c r="G4739" s="282"/>
      <c r="H4739" s="280"/>
      <c r="I4739" s="280"/>
      <c r="J4739" s="280"/>
    </row>
    <row r="4740" spans="1:10" ht="14.4" x14ac:dyDescent="0.3">
      <c r="A4740" s="290" t="str">
        <f t="shared" si="191"/>
        <v>12/2012</v>
      </c>
      <c r="B4740" s="279" t="s">
        <v>4863</v>
      </c>
      <c r="C4740" s="294">
        <v>138</v>
      </c>
      <c r="D4740" s="279">
        <f t="shared" si="187"/>
        <v>18</v>
      </c>
      <c r="E4740" s="279">
        <f t="shared" si="188"/>
        <v>12</v>
      </c>
      <c r="F4740" s="281" t="str">
        <f t="shared" si="192"/>
        <v/>
      </c>
      <c r="G4740" s="282"/>
      <c r="H4740" s="280"/>
      <c r="I4740" s="280"/>
      <c r="J4740" s="280"/>
    </row>
    <row r="4741" spans="1:10" ht="14.4" x14ac:dyDescent="0.3">
      <c r="A4741" s="290" t="str">
        <f t="shared" si="191"/>
        <v>12/2012</v>
      </c>
      <c r="B4741" s="279" t="s">
        <v>4864</v>
      </c>
      <c r="C4741" s="294">
        <v>137</v>
      </c>
      <c r="D4741" s="279">
        <f t="shared" si="187"/>
        <v>19</v>
      </c>
      <c r="E4741" s="279">
        <f t="shared" si="188"/>
        <v>12</v>
      </c>
      <c r="F4741" s="281" t="str">
        <f t="shared" si="192"/>
        <v/>
      </c>
      <c r="G4741" s="282"/>
      <c r="H4741" s="280"/>
      <c r="I4741" s="280"/>
      <c r="J4741" s="280"/>
    </row>
    <row r="4742" spans="1:10" ht="14.4" x14ac:dyDescent="0.3">
      <c r="A4742" s="290" t="str">
        <f t="shared" ref="A4742:A4805" si="193">CONCATENATE(MONTH(B4742),"/",YEAR(B4742))</f>
        <v>12/2012</v>
      </c>
      <c r="B4742" s="279" t="s">
        <v>4865</v>
      </c>
      <c r="C4742" s="294"/>
      <c r="D4742" s="279">
        <f t="shared" si="187"/>
        <v>20</v>
      </c>
      <c r="E4742" s="279">
        <f t="shared" si="188"/>
        <v>12</v>
      </c>
      <c r="F4742" s="281" t="str">
        <f t="shared" si="192"/>
        <v/>
      </c>
      <c r="G4742" s="282"/>
      <c r="H4742" s="280"/>
      <c r="I4742" s="280"/>
      <c r="J4742" s="280"/>
    </row>
    <row r="4743" spans="1:10" ht="14.4" x14ac:dyDescent="0.3">
      <c r="A4743" s="290" t="str">
        <f t="shared" si="193"/>
        <v>12/2012</v>
      </c>
      <c r="B4743" s="279" t="s">
        <v>4866</v>
      </c>
      <c r="C4743" s="294">
        <v>143</v>
      </c>
      <c r="D4743" s="279">
        <f t="shared" si="187"/>
        <v>21</v>
      </c>
      <c r="E4743" s="279">
        <f t="shared" si="188"/>
        <v>12</v>
      </c>
      <c r="F4743" s="281" t="str">
        <f t="shared" si="192"/>
        <v/>
      </c>
      <c r="G4743" s="282"/>
      <c r="H4743" s="280"/>
      <c r="I4743" s="280"/>
      <c r="J4743" s="280"/>
    </row>
    <row r="4744" spans="1:10" ht="14.4" x14ac:dyDescent="0.3">
      <c r="A4744" s="290" t="str">
        <f t="shared" si="193"/>
        <v>12/2012</v>
      </c>
      <c r="B4744" s="279" t="s">
        <v>4867</v>
      </c>
      <c r="C4744" s="294"/>
      <c r="D4744" s="279">
        <f t="shared" si="187"/>
        <v>22</v>
      </c>
      <c r="E4744" s="279">
        <f t="shared" si="188"/>
        <v>12</v>
      </c>
      <c r="F4744" s="281" t="str">
        <f t="shared" si="192"/>
        <v/>
      </c>
      <c r="G4744" s="282"/>
      <c r="H4744" s="280"/>
      <c r="I4744" s="280"/>
      <c r="J4744" s="280"/>
    </row>
    <row r="4745" spans="1:10" ht="14.4" x14ac:dyDescent="0.3">
      <c r="A4745" s="290" t="str">
        <f t="shared" si="193"/>
        <v>12/2012</v>
      </c>
      <c r="B4745" s="279" t="s">
        <v>4868</v>
      </c>
      <c r="C4745" s="294"/>
      <c r="D4745" s="279">
        <f t="shared" si="187"/>
        <v>23</v>
      </c>
      <c r="E4745" s="279">
        <f t="shared" si="188"/>
        <v>12</v>
      </c>
      <c r="F4745" s="281" t="str">
        <f t="shared" si="192"/>
        <v/>
      </c>
      <c r="G4745" s="282"/>
      <c r="H4745" s="280"/>
      <c r="I4745" s="280"/>
      <c r="J4745" s="280"/>
    </row>
    <row r="4746" spans="1:10" ht="14.4" x14ac:dyDescent="0.3">
      <c r="A4746" s="290" t="str">
        <f t="shared" si="193"/>
        <v>12/2012</v>
      </c>
      <c r="B4746" s="279" t="s">
        <v>4869</v>
      </c>
      <c r="C4746" s="294">
        <v>141</v>
      </c>
      <c r="D4746" s="279">
        <f t="shared" si="187"/>
        <v>24</v>
      </c>
      <c r="E4746" s="279">
        <f t="shared" si="188"/>
        <v>12</v>
      </c>
      <c r="F4746" s="281" t="str">
        <f t="shared" si="192"/>
        <v/>
      </c>
      <c r="G4746" s="282"/>
      <c r="H4746" s="280"/>
      <c r="I4746" s="280"/>
      <c r="J4746" s="280"/>
    </row>
    <row r="4747" spans="1:10" ht="14.4" x14ac:dyDescent="0.3">
      <c r="A4747" s="290" t="str">
        <f t="shared" si="193"/>
        <v>12/2012</v>
      </c>
      <c r="B4747" s="279" t="s">
        <v>4870</v>
      </c>
      <c r="C4747" s="294"/>
      <c r="D4747" s="279">
        <f t="shared" si="187"/>
        <v>25</v>
      </c>
      <c r="E4747" s="279">
        <f t="shared" si="188"/>
        <v>12</v>
      </c>
      <c r="F4747" s="281" t="str">
        <f t="shared" si="192"/>
        <v/>
      </c>
      <c r="G4747" s="282"/>
      <c r="H4747" s="280"/>
      <c r="I4747" s="280"/>
      <c r="J4747" s="280"/>
    </row>
    <row r="4748" spans="1:10" ht="14.4" x14ac:dyDescent="0.3">
      <c r="A4748" s="290" t="str">
        <f t="shared" si="193"/>
        <v>12/2012</v>
      </c>
      <c r="B4748" s="279" t="s">
        <v>4871</v>
      </c>
      <c r="C4748" s="294">
        <v>142</v>
      </c>
      <c r="D4748" s="279">
        <f t="shared" si="187"/>
        <v>26</v>
      </c>
      <c r="E4748" s="279">
        <f t="shared" si="188"/>
        <v>12</v>
      </c>
      <c r="F4748" s="281" t="str">
        <f t="shared" si="192"/>
        <v/>
      </c>
      <c r="G4748" s="282"/>
      <c r="H4748" s="280"/>
      <c r="I4748" s="280"/>
      <c r="J4748" s="280"/>
    </row>
    <row r="4749" spans="1:10" ht="14.4" x14ac:dyDescent="0.3">
      <c r="A4749" s="290" t="str">
        <f t="shared" si="193"/>
        <v>12/2012</v>
      </c>
      <c r="B4749" s="279" t="s">
        <v>4872</v>
      </c>
      <c r="C4749" s="294"/>
      <c r="D4749" s="279">
        <f t="shared" si="187"/>
        <v>27</v>
      </c>
      <c r="E4749" s="279">
        <f t="shared" si="188"/>
        <v>12</v>
      </c>
      <c r="F4749" s="281" t="str">
        <f t="shared" ref="F4749:F4812" si="194">IF(D4749=(D4750-1),"",IF(AND(C4749="",C4748="",C4747=""),C4746/10000,(IF(AND(C4749="",C4748=""),C4747/10000,IF(C4749="",C4748/10000,C4749/10000)))))</f>
        <v/>
      </c>
      <c r="G4749" s="282"/>
      <c r="H4749" s="280"/>
      <c r="I4749" s="280"/>
      <c r="J4749" s="280"/>
    </row>
    <row r="4750" spans="1:10" ht="14.4" x14ac:dyDescent="0.3">
      <c r="A4750" s="290" t="str">
        <f t="shared" si="193"/>
        <v>12/2012</v>
      </c>
      <c r="B4750" s="279" t="s">
        <v>4873</v>
      </c>
      <c r="C4750" s="294">
        <v>148</v>
      </c>
      <c r="D4750" s="279">
        <f t="shared" si="187"/>
        <v>28</v>
      </c>
      <c r="E4750" s="279">
        <f t="shared" si="188"/>
        <v>12</v>
      </c>
      <c r="F4750" s="281" t="str">
        <f t="shared" si="194"/>
        <v/>
      </c>
      <c r="G4750" s="282"/>
      <c r="H4750" s="280"/>
      <c r="I4750" s="280"/>
      <c r="J4750" s="280"/>
    </row>
    <row r="4751" spans="1:10" ht="14.4" x14ac:dyDescent="0.3">
      <c r="A4751" s="290" t="str">
        <f t="shared" si="193"/>
        <v>12/2012</v>
      </c>
      <c r="B4751" s="279" t="s">
        <v>4874</v>
      </c>
      <c r="C4751" s="294"/>
      <c r="D4751" s="279">
        <f t="shared" si="187"/>
        <v>29</v>
      </c>
      <c r="E4751" s="279">
        <f t="shared" si="188"/>
        <v>12</v>
      </c>
      <c r="F4751" s="281" t="str">
        <f t="shared" si="194"/>
        <v/>
      </c>
      <c r="G4751" s="282"/>
      <c r="H4751" s="280"/>
      <c r="I4751" s="280"/>
      <c r="J4751" s="280"/>
    </row>
    <row r="4752" spans="1:10" ht="14.4" x14ac:dyDescent="0.3">
      <c r="A4752" s="290" t="str">
        <f t="shared" si="193"/>
        <v>12/2012</v>
      </c>
      <c r="B4752" s="279" t="s">
        <v>4875</v>
      </c>
      <c r="C4752" s="294"/>
      <c r="D4752" s="279">
        <f t="shared" si="187"/>
        <v>30</v>
      </c>
      <c r="E4752" s="279">
        <f t="shared" si="188"/>
        <v>12</v>
      </c>
      <c r="F4752" s="281" t="str">
        <f t="shared" si="194"/>
        <v/>
      </c>
      <c r="G4752" s="282"/>
      <c r="H4752" s="280"/>
      <c r="I4752" s="280"/>
      <c r="J4752" s="280"/>
    </row>
    <row r="4753" spans="1:10" ht="14.4" x14ac:dyDescent="0.3">
      <c r="A4753" s="290" t="str">
        <f t="shared" si="193"/>
        <v>12/2012</v>
      </c>
      <c r="B4753" s="279" t="s">
        <v>4876</v>
      </c>
      <c r="C4753" s="294">
        <v>142</v>
      </c>
      <c r="D4753" s="279">
        <f t="shared" si="187"/>
        <v>31</v>
      </c>
      <c r="E4753" s="279">
        <f t="shared" si="188"/>
        <v>12</v>
      </c>
      <c r="F4753" s="281">
        <f t="shared" si="194"/>
        <v>1.4200000000000001E-2</v>
      </c>
      <c r="G4753" s="282"/>
      <c r="H4753" s="280"/>
      <c r="I4753" s="280"/>
      <c r="J4753" s="280"/>
    </row>
    <row r="4754" spans="1:10" ht="14.4" x14ac:dyDescent="0.3">
      <c r="A4754" s="290" t="str">
        <f t="shared" si="193"/>
        <v>1/2013</v>
      </c>
      <c r="B4754" s="279" t="s">
        <v>4877</v>
      </c>
      <c r="C4754" s="294"/>
      <c r="D4754" s="279">
        <f t="shared" si="187"/>
        <v>1</v>
      </c>
      <c r="E4754" s="279">
        <f t="shared" si="188"/>
        <v>1</v>
      </c>
      <c r="F4754" s="281" t="str">
        <f t="shared" si="194"/>
        <v/>
      </c>
      <c r="G4754" s="282"/>
      <c r="H4754" s="280"/>
      <c r="I4754" s="280"/>
      <c r="J4754" s="280"/>
    </row>
    <row r="4755" spans="1:10" ht="14.4" x14ac:dyDescent="0.3">
      <c r="A4755" s="290" t="str">
        <f t="shared" si="193"/>
        <v>1/2013</v>
      </c>
      <c r="B4755" s="279" t="s">
        <v>4878</v>
      </c>
      <c r="C4755" s="294">
        <v>136</v>
      </c>
      <c r="D4755" s="279">
        <f t="shared" si="187"/>
        <v>2</v>
      </c>
      <c r="E4755" s="279">
        <f t="shared" si="188"/>
        <v>1</v>
      </c>
      <c r="F4755" s="281" t="str">
        <f t="shared" si="194"/>
        <v/>
      </c>
      <c r="G4755" s="282"/>
      <c r="H4755" s="280"/>
      <c r="I4755" s="280"/>
      <c r="J4755" s="280"/>
    </row>
    <row r="4756" spans="1:10" ht="14.4" x14ac:dyDescent="0.3">
      <c r="A4756" s="290" t="str">
        <f t="shared" si="193"/>
        <v>1/2013</v>
      </c>
      <c r="B4756" s="279" t="s">
        <v>4879</v>
      </c>
      <c r="C4756" s="294">
        <v>137</v>
      </c>
      <c r="D4756" s="279">
        <f t="shared" si="187"/>
        <v>3</v>
      </c>
      <c r="E4756" s="279">
        <f t="shared" si="188"/>
        <v>1</v>
      </c>
      <c r="F4756" s="281" t="str">
        <f t="shared" si="194"/>
        <v/>
      </c>
      <c r="G4756" s="282"/>
      <c r="H4756" s="280"/>
      <c r="I4756" s="280"/>
      <c r="J4756" s="280"/>
    </row>
    <row r="4757" spans="1:10" ht="14.4" x14ac:dyDescent="0.3">
      <c r="A4757" s="290" t="str">
        <f t="shared" si="193"/>
        <v>1/2013</v>
      </c>
      <c r="B4757" s="279" t="s">
        <v>4880</v>
      </c>
      <c r="C4757" s="294">
        <v>137</v>
      </c>
      <c r="D4757" s="279">
        <f t="shared" si="187"/>
        <v>4</v>
      </c>
      <c r="E4757" s="279">
        <f t="shared" si="188"/>
        <v>1</v>
      </c>
      <c r="F4757" s="281" t="str">
        <f t="shared" si="194"/>
        <v/>
      </c>
      <c r="G4757" s="282"/>
      <c r="H4757" s="280"/>
      <c r="I4757" s="280"/>
      <c r="J4757" s="280"/>
    </row>
    <row r="4758" spans="1:10" ht="14.4" x14ac:dyDescent="0.3">
      <c r="A4758" s="290" t="str">
        <f t="shared" si="193"/>
        <v>1/2013</v>
      </c>
      <c r="B4758" s="279" t="s">
        <v>4881</v>
      </c>
      <c r="C4758" s="294"/>
      <c r="D4758" s="279">
        <f t="shared" si="187"/>
        <v>5</v>
      </c>
      <c r="E4758" s="279">
        <f t="shared" si="188"/>
        <v>1</v>
      </c>
      <c r="F4758" s="281" t="str">
        <f t="shared" si="194"/>
        <v/>
      </c>
      <c r="G4758" s="282"/>
      <c r="H4758" s="280"/>
      <c r="I4758" s="280"/>
      <c r="J4758" s="280"/>
    </row>
    <row r="4759" spans="1:10" ht="14.4" x14ac:dyDescent="0.3">
      <c r="A4759" s="290" t="str">
        <f t="shared" si="193"/>
        <v>1/2013</v>
      </c>
      <c r="B4759" s="279" t="s">
        <v>4882</v>
      </c>
      <c r="C4759" s="294"/>
      <c r="D4759" s="279">
        <f t="shared" si="187"/>
        <v>6</v>
      </c>
      <c r="E4759" s="279">
        <f t="shared" si="188"/>
        <v>1</v>
      </c>
      <c r="F4759" s="281" t="str">
        <f t="shared" si="194"/>
        <v/>
      </c>
      <c r="G4759" s="282"/>
      <c r="H4759" s="280"/>
      <c r="I4759" s="280"/>
      <c r="J4759" s="280"/>
    </row>
    <row r="4760" spans="1:10" ht="14.4" x14ac:dyDescent="0.3">
      <c r="A4760" s="290" t="str">
        <f t="shared" si="193"/>
        <v>1/2013</v>
      </c>
      <c r="B4760" s="279" t="s">
        <v>4883</v>
      </c>
      <c r="C4760" s="294">
        <v>142</v>
      </c>
      <c r="D4760" s="279">
        <f t="shared" si="187"/>
        <v>7</v>
      </c>
      <c r="E4760" s="279">
        <f t="shared" si="188"/>
        <v>1</v>
      </c>
      <c r="F4760" s="281" t="str">
        <f t="shared" si="194"/>
        <v/>
      </c>
      <c r="G4760" s="282"/>
      <c r="H4760" s="280"/>
      <c r="I4760" s="280"/>
      <c r="J4760" s="280"/>
    </row>
    <row r="4761" spans="1:10" ht="14.4" x14ac:dyDescent="0.3">
      <c r="A4761" s="290" t="str">
        <f t="shared" si="193"/>
        <v>1/2013</v>
      </c>
      <c r="B4761" s="279" t="s">
        <v>4884</v>
      </c>
      <c r="C4761" s="294">
        <v>146</v>
      </c>
      <c r="D4761" s="279">
        <f t="shared" si="187"/>
        <v>8</v>
      </c>
      <c r="E4761" s="279">
        <f t="shared" si="188"/>
        <v>1</v>
      </c>
      <c r="F4761" s="281" t="str">
        <f t="shared" si="194"/>
        <v/>
      </c>
      <c r="G4761" s="282"/>
      <c r="H4761" s="280"/>
      <c r="I4761" s="280"/>
      <c r="J4761" s="280"/>
    </row>
    <row r="4762" spans="1:10" ht="14.4" x14ac:dyDescent="0.3">
      <c r="A4762" s="290" t="str">
        <f t="shared" si="193"/>
        <v>1/2013</v>
      </c>
      <c r="B4762" s="279" t="s">
        <v>4885</v>
      </c>
      <c r="C4762" s="294">
        <v>148</v>
      </c>
      <c r="D4762" s="279">
        <f t="shared" si="187"/>
        <v>9</v>
      </c>
      <c r="E4762" s="279">
        <f t="shared" si="188"/>
        <v>1</v>
      </c>
      <c r="F4762" s="281" t="str">
        <f t="shared" si="194"/>
        <v/>
      </c>
      <c r="G4762" s="282"/>
      <c r="H4762" s="280"/>
      <c r="I4762" s="280"/>
      <c r="J4762" s="280"/>
    </row>
    <row r="4763" spans="1:10" ht="14.4" x14ac:dyDescent="0.3">
      <c r="A4763" s="290" t="str">
        <f t="shared" si="193"/>
        <v>1/2013</v>
      </c>
      <c r="B4763" s="279" t="s">
        <v>4886</v>
      </c>
      <c r="C4763" s="294">
        <v>146</v>
      </c>
      <c r="D4763" s="279">
        <f t="shared" si="187"/>
        <v>10</v>
      </c>
      <c r="E4763" s="279">
        <f t="shared" si="188"/>
        <v>1</v>
      </c>
      <c r="F4763" s="281" t="str">
        <f t="shared" si="194"/>
        <v/>
      </c>
      <c r="G4763" s="282"/>
      <c r="H4763" s="280"/>
      <c r="I4763" s="280"/>
      <c r="J4763" s="280"/>
    </row>
    <row r="4764" spans="1:10" ht="14.4" x14ac:dyDescent="0.3">
      <c r="A4764" s="290" t="str">
        <f t="shared" si="193"/>
        <v>1/2013</v>
      </c>
      <c r="B4764" s="279" t="s">
        <v>4887</v>
      </c>
      <c r="C4764" s="294">
        <v>147</v>
      </c>
      <c r="D4764" s="279">
        <f t="shared" si="187"/>
        <v>11</v>
      </c>
      <c r="E4764" s="279">
        <f t="shared" si="188"/>
        <v>1</v>
      </c>
      <c r="F4764" s="281" t="str">
        <f t="shared" si="194"/>
        <v/>
      </c>
      <c r="G4764" s="282"/>
      <c r="H4764" s="280"/>
      <c r="I4764" s="280"/>
      <c r="J4764" s="280"/>
    </row>
    <row r="4765" spans="1:10" ht="14.4" x14ac:dyDescent="0.3">
      <c r="A4765" s="290" t="str">
        <f t="shared" si="193"/>
        <v>1/2013</v>
      </c>
      <c r="B4765" s="279" t="s">
        <v>4888</v>
      </c>
      <c r="C4765" s="294"/>
      <c r="D4765" s="279">
        <f t="shared" si="187"/>
        <v>12</v>
      </c>
      <c r="E4765" s="279">
        <f t="shared" si="188"/>
        <v>1</v>
      </c>
      <c r="F4765" s="281" t="str">
        <f t="shared" si="194"/>
        <v/>
      </c>
      <c r="G4765" s="282"/>
      <c r="H4765" s="280"/>
      <c r="I4765" s="280"/>
      <c r="J4765" s="280"/>
    </row>
    <row r="4766" spans="1:10" ht="14.4" x14ac:dyDescent="0.3">
      <c r="A4766" s="290" t="str">
        <f t="shared" si="193"/>
        <v>1/2013</v>
      </c>
      <c r="B4766" s="279" t="s">
        <v>4889</v>
      </c>
      <c r="C4766" s="294"/>
      <c r="D4766" s="279">
        <f t="shared" si="187"/>
        <v>13</v>
      </c>
      <c r="E4766" s="279">
        <f t="shared" si="188"/>
        <v>1</v>
      </c>
      <c r="F4766" s="281" t="str">
        <f t="shared" si="194"/>
        <v/>
      </c>
      <c r="G4766" s="282"/>
      <c r="H4766" s="280"/>
      <c r="I4766" s="280"/>
      <c r="J4766" s="280"/>
    </row>
    <row r="4767" spans="1:10" ht="14.4" x14ac:dyDescent="0.3">
      <c r="A4767" s="290" t="str">
        <f t="shared" si="193"/>
        <v>1/2013</v>
      </c>
      <c r="B4767" s="279" t="s">
        <v>4890</v>
      </c>
      <c r="C4767" s="294">
        <v>143</v>
      </c>
      <c r="D4767" s="279">
        <f t="shared" si="187"/>
        <v>14</v>
      </c>
      <c r="E4767" s="279">
        <f t="shared" si="188"/>
        <v>1</v>
      </c>
      <c r="F4767" s="281" t="str">
        <f t="shared" si="194"/>
        <v/>
      </c>
      <c r="G4767" s="282"/>
      <c r="H4767" s="280"/>
      <c r="I4767" s="280"/>
      <c r="J4767" s="280"/>
    </row>
    <row r="4768" spans="1:10" ht="14.4" x14ac:dyDescent="0.3">
      <c r="A4768" s="290" t="str">
        <f t="shared" si="193"/>
        <v>1/2013</v>
      </c>
      <c r="B4768" s="279" t="s">
        <v>4891</v>
      </c>
      <c r="C4768" s="294">
        <v>147</v>
      </c>
      <c r="D4768" s="279">
        <f t="shared" si="187"/>
        <v>15</v>
      </c>
      <c r="E4768" s="279">
        <f t="shared" si="188"/>
        <v>1</v>
      </c>
      <c r="F4768" s="281" t="str">
        <f t="shared" si="194"/>
        <v/>
      </c>
      <c r="G4768" s="282"/>
      <c r="H4768" s="280"/>
      <c r="I4768" s="280"/>
      <c r="J4768" s="280"/>
    </row>
    <row r="4769" spans="1:10" ht="14.4" x14ac:dyDescent="0.3">
      <c r="A4769" s="290" t="str">
        <f t="shared" si="193"/>
        <v>1/2013</v>
      </c>
      <c r="B4769" s="279" t="s">
        <v>4892</v>
      </c>
      <c r="C4769" s="294">
        <v>148</v>
      </c>
      <c r="D4769" s="279">
        <f t="shared" si="187"/>
        <v>16</v>
      </c>
      <c r="E4769" s="279">
        <f t="shared" si="188"/>
        <v>1</v>
      </c>
      <c r="F4769" s="281" t="str">
        <f t="shared" si="194"/>
        <v/>
      </c>
      <c r="G4769" s="282"/>
      <c r="H4769" s="280"/>
      <c r="I4769" s="280"/>
      <c r="J4769" s="280"/>
    </row>
    <row r="4770" spans="1:10" ht="14.4" x14ac:dyDescent="0.3">
      <c r="A4770" s="290" t="str">
        <f t="shared" si="193"/>
        <v>1/2013</v>
      </c>
      <c r="B4770" s="279" t="s">
        <v>4893</v>
      </c>
      <c r="C4770" s="294">
        <v>146</v>
      </c>
      <c r="D4770" s="279">
        <f t="shared" si="187"/>
        <v>17</v>
      </c>
      <c r="E4770" s="279">
        <f t="shared" si="188"/>
        <v>1</v>
      </c>
      <c r="F4770" s="281" t="str">
        <f t="shared" si="194"/>
        <v/>
      </c>
      <c r="G4770" s="282"/>
      <c r="H4770" s="280"/>
      <c r="I4770" s="280"/>
      <c r="J4770" s="280"/>
    </row>
    <row r="4771" spans="1:10" ht="14.4" x14ac:dyDescent="0.3">
      <c r="A4771" s="290" t="str">
        <f t="shared" si="193"/>
        <v>1/2013</v>
      </c>
      <c r="B4771" s="279" t="s">
        <v>4894</v>
      </c>
      <c r="C4771" s="294">
        <v>147</v>
      </c>
      <c r="D4771" s="279">
        <f t="shared" si="187"/>
        <v>18</v>
      </c>
      <c r="E4771" s="279">
        <f t="shared" si="188"/>
        <v>1</v>
      </c>
      <c r="F4771" s="281" t="str">
        <f t="shared" si="194"/>
        <v/>
      </c>
      <c r="G4771" s="282"/>
      <c r="H4771" s="280"/>
      <c r="I4771" s="280"/>
      <c r="J4771" s="280"/>
    </row>
    <row r="4772" spans="1:10" ht="14.4" x14ac:dyDescent="0.3">
      <c r="A4772" s="290" t="str">
        <f t="shared" si="193"/>
        <v>1/2013</v>
      </c>
      <c r="B4772" s="279" t="s">
        <v>4895</v>
      </c>
      <c r="C4772" s="294"/>
      <c r="D4772" s="279">
        <f t="shared" si="187"/>
        <v>19</v>
      </c>
      <c r="E4772" s="279">
        <f t="shared" si="188"/>
        <v>1</v>
      </c>
      <c r="F4772" s="281" t="str">
        <f t="shared" si="194"/>
        <v/>
      </c>
      <c r="G4772" s="282"/>
      <c r="H4772" s="280"/>
      <c r="I4772" s="280"/>
      <c r="J4772" s="280"/>
    </row>
    <row r="4773" spans="1:10" ht="14.4" x14ac:dyDescent="0.3">
      <c r="A4773" s="290" t="str">
        <f t="shared" si="193"/>
        <v>1/2013</v>
      </c>
      <c r="B4773" s="279" t="s">
        <v>4896</v>
      </c>
      <c r="C4773" s="294"/>
      <c r="D4773" s="279">
        <f t="shared" si="187"/>
        <v>20</v>
      </c>
      <c r="E4773" s="279">
        <f t="shared" si="188"/>
        <v>1</v>
      </c>
      <c r="F4773" s="281" t="str">
        <f t="shared" si="194"/>
        <v/>
      </c>
      <c r="G4773" s="282"/>
      <c r="H4773" s="280"/>
      <c r="I4773" s="280"/>
      <c r="J4773" s="280"/>
    </row>
    <row r="4774" spans="1:10" ht="14.4" x14ac:dyDescent="0.3">
      <c r="A4774" s="290" t="str">
        <f t="shared" si="193"/>
        <v>1/2013</v>
      </c>
      <c r="B4774" s="279" t="s">
        <v>4897</v>
      </c>
      <c r="C4774" s="294"/>
      <c r="D4774" s="279">
        <f t="shared" si="187"/>
        <v>21</v>
      </c>
      <c r="E4774" s="279">
        <f t="shared" si="188"/>
        <v>1</v>
      </c>
      <c r="F4774" s="281" t="str">
        <f t="shared" si="194"/>
        <v/>
      </c>
      <c r="G4774" s="282"/>
      <c r="H4774" s="280"/>
      <c r="I4774" s="280"/>
      <c r="J4774" s="280"/>
    </row>
    <row r="4775" spans="1:10" ht="14.4" x14ac:dyDescent="0.3">
      <c r="A4775" s="290" t="str">
        <f t="shared" si="193"/>
        <v>1/2013</v>
      </c>
      <c r="B4775" s="279" t="s">
        <v>4898</v>
      </c>
      <c r="C4775" s="294">
        <v>148</v>
      </c>
      <c r="D4775" s="279">
        <f t="shared" si="187"/>
        <v>22</v>
      </c>
      <c r="E4775" s="279">
        <f t="shared" si="188"/>
        <v>1</v>
      </c>
      <c r="F4775" s="281" t="str">
        <f t="shared" si="194"/>
        <v/>
      </c>
      <c r="G4775" s="282"/>
      <c r="H4775" s="280"/>
      <c r="I4775" s="280"/>
      <c r="J4775" s="280"/>
    </row>
    <row r="4776" spans="1:10" ht="14.4" x14ac:dyDescent="0.3">
      <c r="A4776" s="290" t="str">
        <f t="shared" si="193"/>
        <v>1/2013</v>
      </c>
      <c r="B4776" s="279" t="s">
        <v>4899</v>
      </c>
      <c r="C4776" s="294">
        <v>149</v>
      </c>
      <c r="D4776" s="279">
        <f t="shared" si="187"/>
        <v>23</v>
      </c>
      <c r="E4776" s="279">
        <f t="shared" si="188"/>
        <v>1</v>
      </c>
      <c r="F4776" s="281" t="str">
        <f t="shared" si="194"/>
        <v/>
      </c>
      <c r="G4776" s="282"/>
      <c r="H4776" s="280"/>
      <c r="I4776" s="280"/>
      <c r="J4776" s="280"/>
    </row>
    <row r="4777" spans="1:10" ht="14.4" x14ac:dyDescent="0.3">
      <c r="A4777" s="290" t="str">
        <f t="shared" si="193"/>
        <v>1/2013</v>
      </c>
      <c r="B4777" s="279" t="s">
        <v>4900</v>
      </c>
      <c r="C4777" s="294">
        <v>151</v>
      </c>
      <c r="D4777" s="279">
        <f t="shared" si="187"/>
        <v>24</v>
      </c>
      <c r="E4777" s="279">
        <f t="shared" si="188"/>
        <v>1</v>
      </c>
      <c r="F4777" s="281" t="str">
        <f t="shared" si="194"/>
        <v/>
      </c>
      <c r="G4777" s="282"/>
      <c r="H4777" s="280"/>
      <c r="I4777" s="280"/>
      <c r="J4777" s="280"/>
    </row>
    <row r="4778" spans="1:10" ht="14.4" x14ac:dyDescent="0.3">
      <c r="A4778" s="290" t="str">
        <f t="shared" si="193"/>
        <v>1/2013</v>
      </c>
      <c r="B4778" s="279" t="s">
        <v>4901</v>
      </c>
      <c r="C4778" s="294">
        <v>147</v>
      </c>
      <c r="D4778" s="279">
        <f t="shared" si="187"/>
        <v>25</v>
      </c>
      <c r="E4778" s="279">
        <f t="shared" si="188"/>
        <v>1</v>
      </c>
      <c r="F4778" s="281" t="str">
        <f t="shared" si="194"/>
        <v/>
      </c>
      <c r="G4778" s="282"/>
      <c r="H4778" s="280"/>
      <c r="I4778" s="280"/>
      <c r="J4778" s="280"/>
    </row>
    <row r="4779" spans="1:10" ht="14.4" x14ac:dyDescent="0.3">
      <c r="A4779" s="290" t="str">
        <f t="shared" si="193"/>
        <v>1/2013</v>
      </c>
      <c r="B4779" s="279" t="s">
        <v>4902</v>
      </c>
      <c r="C4779" s="294"/>
      <c r="D4779" s="279">
        <f t="shared" si="187"/>
        <v>26</v>
      </c>
      <c r="E4779" s="279">
        <f t="shared" si="188"/>
        <v>1</v>
      </c>
      <c r="F4779" s="281" t="str">
        <f t="shared" si="194"/>
        <v/>
      </c>
      <c r="G4779" s="282"/>
      <c r="H4779" s="280"/>
      <c r="I4779" s="280"/>
      <c r="J4779" s="280"/>
    </row>
    <row r="4780" spans="1:10" ht="14.4" x14ac:dyDescent="0.3">
      <c r="A4780" s="290" t="str">
        <f t="shared" si="193"/>
        <v>1/2013</v>
      </c>
      <c r="B4780" s="279" t="s">
        <v>4903</v>
      </c>
      <c r="C4780" s="294"/>
      <c r="D4780" s="279">
        <f t="shared" si="187"/>
        <v>27</v>
      </c>
      <c r="E4780" s="279">
        <f t="shared" si="188"/>
        <v>1</v>
      </c>
      <c r="F4780" s="281" t="str">
        <f t="shared" si="194"/>
        <v/>
      </c>
      <c r="G4780" s="282"/>
      <c r="H4780" s="280"/>
      <c r="I4780" s="280"/>
      <c r="J4780" s="280"/>
    </row>
    <row r="4781" spans="1:10" ht="14.4" x14ac:dyDescent="0.3">
      <c r="A4781" s="290" t="str">
        <f t="shared" si="193"/>
        <v>1/2013</v>
      </c>
      <c r="B4781" s="279" t="s">
        <v>4904</v>
      </c>
      <c r="C4781" s="294">
        <v>148</v>
      </c>
      <c r="D4781" s="279">
        <f t="shared" si="187"/>
        <v>28</v>
      </c>
      <c r="E4781" s="279">
        <f t="shared" si="188"/>
        <v>1</v>
      </c>
      <c r="F4781" s="281" t="str">
        <f t="shared" si="194"/>
        <v/>
      </c>
      <c r="G4781" s="282"/>
      <c r="H4781" s="280"/>
      <c r="I4781" s="280"/>
      <c r="J4781" s="280"/>
    </row>
    <row r="4782" spans="1:10" ht="14.4" x14ac:dyDescent="0.3">
      <c r="A4782" s="290" t="str">
        <f t="shared" si="193"/>
        <v>1/2013</v>
      </c>
      <c r="B4782" s="279" t="s">
        <v>4905</v>
      </c>
      <c r="C4782" s="294">
        <v>150</v>
      </c>
      <c r="D4782" s="279">
        <f t="shared" si="187"/>
        <v>29</v>
      </c>
      <c r="E4782" s="279">
        <f t="shared" si="188"/>
        <v>1</v>
      </c>
      <c r="F4782" s="281" t="str">
        <f t="shared" si="194"/>
        <v/>
      </c>
      <c r="G4782" s="282"/>
      <c r="H4782" s="280"/>
      <c r="I4782" s="280"/>
      <c r="J4782" s="280"/>
    </row>
    <row r="4783" spans="1:10" ht="14.4" x14ac:dyDescent="0.3">
      <c r="A4783" s="290" t="str">
        <f t="shared" si="193"/>
        <v>1/2013</v>
      </c>
      <c r="B4783" s="279" t="s">
        <v>4906</v>
      </c>
      <c r="C4783" s="294">
        <v>153</v>
      </c>
      <c r="D4783" s="279">
        <f t="shared" si="187"/>
        <v>30</v>
      </c>
      <c r="E4783" s="279">
        <f t="shared" si="188"/>
        <v>1</v>
      </c>
      <c r="F4783" s="281" t="str">
        <f t="shared" si="194"/>
        <v/>
      </c>
      <c r="G4783" s="282"/>
      <c r="H4783" s="280"/>
      <c r="I4783" s="280"/>
      <c r="J4783" s="280"/>
    </row>
    <row r="4784" spans="1:10" ht="14.4" x14ac:dyDescent="0.3">
      <c r="A4784" s="290" t="str">
        <f t="shared" si="193"/>
        <v>1/2013</v>
      </c>
      <c r="B4784" s="279" t="s">
        <v>4907</v>
      </c>
      <c r="C4784" s="294">
        <v>155</v>
      </c>
      <c r="D4784" s="279">
        <f t="shared" si="187"/>
        <v>31</v>
      </c>
      <c r="E4784" s="279">
        <f t="shared" si="188"/>
        <v>1</v>
      </c>
      <c r="F4784" s="281">
        <f t="shared" si="194"/>
        <v>1.55E-2</v>
      </c>
      <c r="G4784" s="282"/>
      <c r="H4784" s="280"/>
      <c r="I4784" s="280"/>
      <c r="J4784" s="280"/>
    </row>
    <row r="4785" spans="1:10" ht="14.4" x14ac:dyDescent="0.3">
      <c r="A4785" s="290" t="str">
        <f t="shared" si="193"/>
        <v>2/2013</v>
      </c>
      <c r="B4785" s="279" t="s">
        <v>4908</v>
      </c>
      <c r="C4785" s="294">
        <v>151</v>
      </c>
      <c r="D4785" s="279">
        <f t="shared" si="187"/>
        <v>1</v>
      </c>
      <c r="E4785" s="279">
        <f t="shared" si="188"/>
        <v>2</v>
      </c>
      <c r="F4785" s="281" t="str">
        <f t="shared" si="194"/>
        <v/>
      </c>
      <c r="G4785" s="282"/>
      <c r="H4785" s="280"/>
      <c r="I4785" s="280"/>
      <c r="J4785" s="280"/>
    </row>
    <row r="4786" spans="1:10" ht="14.4" x14ac:dyDescent="0.3">
      <c r="A4786" s="290" t="str">
        <f t="shared" si="193"/>
        <v>2/2013</v>
      </c>
      <c r="B4786" s="279" t="s">
        <v>4909</v>
      </c>
      <c r="C4786" s="294"/>
      <c r="D4786" s="279">
        <f t="shared" si="187"/>
        <v>2</v>
      </c>
      <c r="E4786" s="279">
        <f t="shared" si="188"/>
        <v>2</v>
      </c>
      <c r="F4786" s="281" t="str">
        <f t="shared" si="194"/>
        <v/>
      </c>
      <c r="G4786" s="282"/>
      <c r="H4786" s="280"/>
      <c r="I4786" s="280"/>
      <c r="J4786" s="280"/>
    </row>
    <row r="4787" spans="1:10" ht="14.4" x14ac:dyDescent="0.3">
      <c r="A4787" s="290" t="str">
        <f t="shared" si="193"/>
        <v>2/2013</v>
      </c>
      <c r="B4787" s="279" t="s">
        <v>4910</v>
      </c>
      <c r="C4787" s="294"/>
      <c r="D4787" s="279">
        <f t="shared" si="187"/>
        <v>3</v>
      </c>
      <c r="E4787" s="279">
        <f t="shared" si="188"/>
        <v>2</v>
      </c>
      <c r="F4787" s="281" t="str">
        <f t="shared" si="194"/>
        <v/>
      </c>
      <c r="G4787" s="282"/>
      <c r="H4787" s="280"/>
      <c r="I4787" s="280"/>
      <c r="J4787" s="280"/>
    </row>
    <row r="4788" spans="1:10" ht="14.4" x14ac:dyDescent="0.3">
      <c r="A4788" s="290" t="str">
        <f t="shared" si="193"/>
        <v>2/2013</v>
      </c>
      <c r="B4788" s="279" t="s">
        <v>4911</v>
      </c>
      <c r="C4788" s="294">
        <v>155</v>
      </c>
      <c r="D4788" s="279">
        <f t="shared" si="187"/>
        <v>4</v>
      </c>
      <c r="E4788" s="279">
        <f t="shared" si="188"/>
        <v>2</v>
      </c>
      <c r="F4788" s="281" t="str">
        <f t="shared" si="194"/>
        <v/>
      </c>
      <c r="G4788" s="282"/>
      <c r="H4788" s="280"/>
      <c r="I4788" s="280"/>
      <c r="J4788" s="280"/>
    </row>
    <row r="4789" spans="1:10" ht="14.4" x14ac:dyDescent="0.3">
      <c r="A4789" s="290" t="str">
        <f t="shared" si="193"/>
        <v>2/2013</v>
      </c>
      <c r="B4789" s="279" t="s">
        <v>4912</v>
      </c>
      <c r="C4789" s="294">
        <v>153</v>
      </c>
      <c r="D4789" s="279">
        <f t="shared" si="187"/>
        <v>5</v>
      </c>
      <c r="E4789" s="279">
        <f t="shared" si="188"/>
        <v>2</v>
      </c>
      <c r="F4789" s="281" t="str">
        <f t="shared" si="194"/>
        <v/>
      </c>
      <c r="G4789" s="282"/>
      <c r="H4789" s="280"/>
      <c r="I4789" s="280"/>
      <c r="J4789" s="280"/>
    </row>
    <row r="4790" spans="1:10" ht="14.4" x14ac:dyDescent="0.3">
      <c r="A4790" s="290" t="str">
        <f t="shared" si="193"/>
        <v>2/2013</v>
      </c>
      <c r="B4790" s="279" t="s">
        <v>4913</v>
      </c>
      <c r="C4790" s="294">
        <v>156</v>
      </c>
      <c r="D4790" s="279">
        <f t="shared" si="187"/>
        <v>6</v>
      </c>
      <c r="E4790" s="279">
        <f t="shared" si="188"/>
        <v>2</v>
      </c>
      <c r="F4790" s="281" t="str">
        <f t="shared" si="194"/>
        <v/>
      </c>
      <c r="G4790" s="282"/>
      <c r="H4790" s="280"/>
      <c r="I4790" s="280"/>
      <c r="J4790" s="280"/>
    </row>
    <row r="4791" spans="1:10" ht="14.4" x14ac:dyDescent="0.3">
      <c r="A4791" s="290" t="str">
        <f t="shared" si="193"/>
        <v>2/2013</v>
      </c>
      <c r="B4791" s="279" t="s">
        <v>4914</v>
      </c>
      <c r="C4791" s="294"/>
      <c r="D4791" s="279">
        <f t="shared" si="187"/>
        <v>7</v>
      </c>
      <c r="E4791" s="279">
        <f t="shared" si="188"/>
        <v>2</v>
      </c>
      <c r="F4791" s="281" t="str">
        <f t="shared" si="194"/>
        <v/>
      </c>
      <c r="G4791" s="282"/>
      <c r="H4791" s="280"/>
      <c r="I4791" s="280"/>
      <c r="J4791" s="280"/>
    </row>
    <row r="4792" spans="1:10" ht="14.4" x14ac:dyDescent="0.3">
      <c r="A4792" s="290" t="str">
        <f t="shared" si="193"/>
        <v>2/2013</v>
      </c>
      <c r="B4792" s="279" t="s">
        <v>4915</v>
      </c>
      <c r="C4792" s="294"/>
      <c r="D4792" s="279">
        <f t="shared" si="187"/>
        <v>8</v>
      </c>
      <c r="E4792" s="279">
        <f t="shared" si="188"/>
        <v>2</v>
      </c>
      <c r="F4792" s="281" t="str">
        <f t="shared" si="194"/>
        <v/>
      </c>
      <c r="G4792" s="282"/>
      <c r="H4792" s="280"/>
      <c r="I4792" s="280"/>
      <c r="J4792" s="280"/>
    </row>
    <row r="4793" spans="1:10" ht="14.4" x14ac:dyDescent="0.3">
      <c r="A4793" s="290" t="str">
        <f t="shared" si="193"/>
        <v>2/2013</v>
      </c>
      <c r="B4793" s="279" t="s">
        <v>4916</v>
      </c>
      <c r="C4793" s="294"/>
      <c r="D4793" s="279">
        <f t="shared" si="187"/>
        <v>9</v>
      </c>
      <c r="E4793" s="279">
        <f t="shared" si="188"/>
        <v>2</v>
      </c>
      <c r="F4793" s="281" t="str">
        <f t="shared" si="194"/>
        <v/>
      </c>
      <c r="G4793" s="282"/>
      <c r="H4793" s="280"/>
      <c r="I4793" s="280"/>
      <c r="J4793" s="280"/>
    </row>
    <row r="4794" spans="1:10" ht="14.4" x14ac:dyDescent="0.3">
      <c r="A4794" s="290" t="str">
        <f t="shared" si="193"/>
        <v>2/2013</v>
      </c>
      <c r="B4794" s="279" t="s">
        <v>4917</v>
      </c>
      <c r="C4794" s="294"/>
      <c r="D4794" s="279">
        <f t="shared" si="187"/>
        <v>10</v>
      </c>
      <c r="E4794" s="279">
        <f t="shared" si="188"/>
        <v>2</v>
      </c>
      <c r="F4794" s="281" t="str">
        <f t="shared" si="194"/>
        <v/>
      </c>
      <c r="G4794" s="282"/>
      <c r="H4794" s="280"/>
      <c r="I4794" s="280"/>
      <c r="J4794" s="280"/>
    </row>
    <row r="4795" spans="1:10" ht="14.4" x14ac:dyDescent="0.3">
      <c r="A4795" s="290" t="str">
        <f t="shared" si="193"/>
        <v>2/2013</v>
      </c>
      <c r="B4795" s="279" t="s">
        <v>4918</v>
      </c>
      <c r="C4795" s="294">
        <v>156</v>
      </c>
      <c r="D4795" s="279">
        <f t="shared" si="187"/>
        <v>11</v>
      </c>
      <c r="E4795" s="279">
        <f t="shared" si="188"/>
        <v>2</v>
      </c>
      <c r="F4795" s="281" t="str">
        <f t="shared" si="194"/>
        <v/>
      </c>
      <c r="G4795" s="282"/>
      <c r="H4795" s="280"/>
      <c r="I4795" s="280"/>
      <c r="J4795" s="280"/>
    </row>
    <row r="4796" spans="1:10" ht="14.4" x14ac:dyDescent="0.3">
      <c r="A4796" s="290" t="str">
        <f t="shared" si="193"/>
        <v>2/2013</v>
      </c>
      <c r="B4796" s="279" t="s">
        <v>4919</v>
      </c>
      <c r="C4796" s="294">
        <v>156</v>
      </c>
      <c r="D4796" s="279">
        <f t="shared" si="187"/>
        <v>12</v>
      </c>
      <c r="E4796" s="279">
        <f t="shared" si="188"/>
        <v>2</v>
      </c>
      <c r="F4796" s="281" t="str">
        <f t="shared" si="194"/>
        <v/>
      </c>
      <c r="G4796" s="282"/>
      <c r="H4796" s="280"/>
      <c r="I4796" s="280"/>
      <c r="J4796" s="280"/>
    </row>
    <row r="4797" spans="1:10" ht="14.4" x14ac:dyDescent="0.3">
      <c r="A4797" s="290" t="str">
        <f t="shared" si="193"/>
        <v>2/2013</v>
      </c>
      <c r="B4797" s="279" t="s">
        <v>4920</v>
      </c>
      <c r="C4797" s="294">
        <v>154</v>
      </c>
      <c r="D4797" s="279">
        <f t="shared" si="187"/>
        <v>13</v>
      </c>
      <c r="E4797" s="279">
        <f t="shared" si="188"/>
        <v>2</v>
      </c>
      <c r="F4797" s="281" t="str">
        <f t="shared" si="194"/>
        <v/>
      </c>
      <c r="G4797" s="282"/>
      <c r="H4797" s="280"/>
      <c r="I4797" s="280"/>
      <c r="J4797" s="280"/>
    </row>
    <row r="4798" spans="1:10" ht="14.4" x14ac:dyDescent="0.3">
      <c r="A4798" s="290" t="str">
        <f t="shared" si="193"/>
        <v>2/2013</v>
      </c>
      <c r="B4798" s="279" t="s">
        <v>4921</v>
      </c>
      <c r="C4798" s="294">
        <v>156</v>
      </c>
      <c r="D4798" s="279">
        <f t="shared" si="187"/>
        <v>14</v>
      </c>
      <c r="E4798" s="279">
        <f t="shared" si="188"/>
        <v>2</v>
      </c>
      <c r="F4798" s="281" t="str">
        <f t="shared" si="194"/>
        <v/>
      </c>
      <c r="G4798" s="282"/>
      <c r="H4798" s="280"/>
      <c r="I4798" s="280"/>
      <c r="J4798" s="280"/>
    </row>
    <row r="4799" spans="1:10" ht="14.4" x14ac:dyDescent="0.3">
      <c r="A4799" s="290" t="str">
        <f t="shared" si="193"/>
        <v>2/2013</v>
      </c>
      <c r="B4799" s="279" t="s">
        <v>4922</v>
      </c>
      <c r="C4799" s="294"/>
      <c r="D4799" s="279">
        <f t="shared" si="187"/>
        <v>15</v>
      </c>
      <c r="E4799" s="279">
        <f t="shared" si="188"/>
        <v>2</v>
      </c>
      <c r="F4799" s="281" t="str">
        <f t="shared" si="194"/>
        <v/>
      </c>
      <c r="G4799" s="282"/>
      <c r="H4799" s="280"/>
      <c r="I4799" s="280"/>
      <c r="J4799" s="280"/>
    </row>
    <row r="4800" spans="1:10" ht="14.4" x14ac:dyDescent="0.3">
      <c r="A4800" s="290" t="str">
        <f t="shared" si="193"/>
        <v>2/2013</v>
      </c>
      <c r="B4800" s="279" t="s">
        <v>4923</v>
      </c>
      <c r="C4800" s="294"/>
      <c r="D4800" s="279">
        <f t="shared" si="187"/>
        <v>16</v>
      </c>
      <c r="E4800" s="279">
        <f t="shared" si="188"/>
        <v>2</v>
      </c>
      <c r="F4800" s="281" t="str">
        <f t="shared" si="194"/>
        <v/>
      </c>
      <c r="G4800" s="282"/>
      <c r="H4800" s="280"/>
      <c r="I4800" s="280"/>
      <c r="J4800" s="280"/>
    </row>
    <row r="4801" spans="1:10" ht="14.4" x14ac:dyDescent="0.3">
      <c r="A4801" s="290" t="str">
        <f t="shared" si="193"/>
        <v>2/2013</v>
      </c>
      <c r="B4801" s="279" t="s">
        <v>4924</v>
      </c>
      <c r="C4801" s="294"/>
      <c r="D4801" s="279">
        <f t="shared" si="187"/>
        <v>17</v>
      </c>
      <c r="E4801" s="279">
        <f t="shared" si="188"/>
        <v>2</v>
      </c>
      <c r="F4801" s="281" t="str">
        <f t="shared" si="194"/>
        <v/>
      </c>
      <c r="G4801" s="282"/>
      <c r="H4801" s="280"/>
      <c r="I4801" s="280"/>
      <c r="J4801" s="280"/>
    </row>
    <row r="4802" spans="1:10" ht="14.4" x14ac:dyDescent="0.3">
      <c r="A4802" s="290" t="str">
        <f t="shared" si="193"/>
        <v>2/2013</v>
      </c>
      <c r="B4802" s="279" t="s">
        <v>4925</v>
      </c>
      <c r="C4802" s="294"/>
      <c r="D4802" s="279">
        <f t="shared" si="187"/>
        <v>18</v>
      </c>
      <c r="E4802" s="279">
        <f t="shared" si="188"/>
        <v>2</v>
      </c>
      <c r="F4802" s="281" t="str">
        <f t="shared" si="194"/>
        <v/>
      </c>
      <c r="G4802" s="282"/>
      <c r="H4802" s="280"/>
      <c r="I4802" s="280"/>
      <c r="J4802" s="280"/>
    </row>
    <row r="4803" spans="1:10" ht="14.4" x14ac:dyDescent="0.3">
      <c r="A4803" s="290" t="str">
        <f t="shared" si="193"/>
        <v>2/2013</v>
      </c>
      <c r="B4803" s="279" t="s">
        <v>4926</v>
      </c>
      <c r="C4803" s="294">
        <v>158</v>
      </c>
      <c r="D4803" s="279">
        <f t="shared" si="187"/>
        <v>19</v>
      </c>
      <c r="E4803" s="279">
        <f t="shared" si="188"/>
        <v>2</v>
      </c>
      <c r="F4803" s="281" t="str">
        <f t="shared" si="194"/>
        <v/>
      </c>
      <c r="G4803" s="282"/>
      <c r="H4803" s="280"/>
      <c r="I4803" s="280"/>
      <c r="J4803" s="280"/>
    </row>
    <row r="4804" spans="1:10" ht="14.4" x14ac:dyDescent="0.3">
      <c r="A4804" s="290" t="str">
        <f t="shared" si="193"/>
        <v>2/2013</v>
      </c>
      <c r="B4804" s="279" t="s">
        <v>4927</v>
      </c>
      <c r="C4804" s="294">
        <v>169</v>
      </c>
      <c r="D4804" s="279">
        <f t="shared" si="187"/>
        <v>20</v>
      </c>
      <c r="E4804" s="279">
        <f t="shared" si="188"/>
        <v>2</v>
      </c>
      <c r="F4804" s="281" t="str">
        <f t="shared" si="194"/>
        <v/>
      </c>
      <c r="G4804" s="282"/>
      <c r="H4804" s="280"/>
      <c r="I4804" s="280"/>
      <c r="J4804" s="280"/>
    </row>
    <row r="4805" spans="1:10" ht="14.4" x14ac:dyDescent="0.3">
      <c r="A4805" s="290" t="str">
        <f t="shared" si="193"/>
        <v>2/2013</v>
      </c>
      <c r="B4805" s="279" t="s">
        <v>4928</v>
      </c>
      <c r="C4805" s="294">
        <v>171</v>
      </c>
      <c r="D4805" s="279">
        <f t="shared" si="187"/>
        <v>21</v>
      </c>
      <c r="E4805" s="279">
        <f t="shared" si="188"/>
        <v>2</v>
      </c>
      <c r="F4805" s="281" t="str">
        <f t="shared" si="194"/>
        <v/>
      </c>
      <c r="G4805" s="282"/>
      <c r="H4805" s="280"/>
      <c r="I4805" s="280"/>
      <c r="J4805" s="280"/>
    </row>
    <row r="4806" spans="1:10" ht="14.4" x14ac:dyDescent="0.3">
      <c r="A4806" s="290" t="str">
        <f t="shared" ref="A4806:A4869" si="195">CONCATENATE(MONTH(B4806),"/",YEAR(B4806))</f>
        <v>2/2013</v>
      </c>
      <c r="B4806" s="279" t="s">
        <v>4929</v>
      </c>
      <c r="C4806" s="294">
        <v>171</v>
      </c>
      <c r="D4806" s="279">
        <f t="shared" si="187"/>
        <v>22</v>
      </c>
      <c r="E4806" s="279">
        <f t="shared" si="188"/>
        <v>2</v>
      </c>
      <c r="F4806" s="281" t="str">
        <f t="shared" si="194"/>
        <v/>
      </c>
      <c r="G4806" s="282"/>
      <c r="H4806" s="280"/>
      <c r="I4806" s="280"/>
      <c r="J4806" s="280"/>
    </row>
    <row r="4807" spans="1:10" ht="14.4" x14ac:dyDescent="0.3">
      <c r="A4807" s="290" t="str">
        <f t="shared" si="195"/>
        <v>2/2013</v>
      </c>
      <c r="B4807" s="279" t="s">
        <v>4930</v>
      </c>
      <c r="C4807" s="294"/>
      <c r="D4807" s="279">
        <f t="shared" si="187"/>
        <v>23</v>
      </c>
      <c r="E4807" s="279">
        <f t="shared" si="188"/>
        <v>2</v>
      </c>
      <c r="F4807" s="281" t="str">
        <f t="shared" si="194"/>
        <v/>
      </c>
      <c r="G4807" s="282"/>
      <c r="H4807" s="280"/>
      <c r="I4807" s="280"/>
      <c r="J4807" s="280"/>
    </row>
    <row r="4808" spans="1:10" ht="14.4" x14ac:dyDescent="0.3">
      <c r="A4808" s="290" t="str">
        <f t="shared" si="195"/>
        <v>2/2013</v>
      </c>
      <c r="B4808" s="279" t="s">
        <v>4931</v>
      </c>
      <c r="C4808" s="294"/>
      <c r="D4808" s="279">
        <f t="shared" si="187"/>
        <v>24</v>
      </c>
      <c r="E4808" s="279">
        <f t="shared" si="188"/>
        <v>2</v>
      </c>
      <c r="F4808" s="281" t="str">
        <f t="shared" si="194"/>
        <v/>
      </c>
      <c r="G4808" s="282"/>
      <c r="H4808" s="280"/>
      <c r="I4808" s="280"/>
      <c r="J4808" s="280"/>
    </row>
    <row r="4809" spans="1:10" ht="14.4" x14ac:dyDescent="0.3">
      <c r="A4809" s="290" t="str">
        <f t="shared" si="195"/>
        <v>2/2013</v>
      </c>
      <c r="B4809" s="279" t="s">
        <v>4932</v>
      </c>
      <c r="C4809" s="294">
        <v>173</v>
      </c>
      <c r="D4809" s="279">
        <f t="shared" si="187"/>
        <v>25</v>
      </c>
      <c r="E4809" s="279">
        <f t="shared" si="188"/>
        <v>2</v>
      </c>
      <c r="F4809" s="281" t="str">
        <f t="shared" si="194"/>
        <v/>
      </c>
      <c r="G4809" s="282"/>
      <c r="H4809" s="280"/>
      <c r="I4809" s="280"/>
      <c r="J4809" s="280"/>
    </row>
    <row r="4810" spans="1:10" ht="14.4" x14ac:dyDescent="0.3">
      <c r="A4810" s="290" t="str">
        <f t="shared" si="195"/>
        <v>2/2013</v>
      </c>
      <c r="B4810" s="279" t="s">
        <v>4933</v>
      </c>
      <c r="C4810" s="294">
        <v>176</v>
      </c>
      <c r="D4810" s="279">
        <f t="shared" si="187"/>
        <v>26</v>
      </c>
      <c r="E4810" s="279">
        <f t="shared" si="188"/>
        <v>2</v>
      </c>
      <c r="F4810" s="281" t="str">
        <f t="shared" si="194"/>
        <v/>
      </c>
      <c r="G4810" s="282"/>
      <c r="H4810" s="280"/>
      <c r="I4810" s="280"/>
      <c r="J4810" s="280"/>
    </row>
    <row r="4811" spans="1:10" ht="14.4" x14ac:dyDescent="0.3">
      <c r="A4811" s="290" t="str">
        <f t="shared" si="195"/>
        <v>2/2013</v>
      </c>
      <c r="B4811" s="279" t="s">
        <v>4934</v>
      </c>
      <c r="C4811" s="294">
        <v>173</v>
      </c>
      <c r="D4811" s="279">
        <f t="shared" si="187"/>
        <v>27</v>
      </c>
      <c r="E4811" s="279">
        <f t="shared" si="188"/>
        <v>2</v>
      </c>
      <c r="F4811" s="281" t="str">
        <f t="shared" si="194"/>
        <v/>
      </c>
      <c r="G4811" s="282"/>
      <c r="H4811" s="280"/>
      <c r="I4811" s="280"/>
      <c r="J4811" s="280"/>
    </row>
    <row r="4812" spans="1:10" ht="14.4" x14ac:dyDescent="0.3">
      <c r="A4812" s="290" t="str">
        <f t="shared" si="195"/>
        <v>2/2013</v>
      </c>
      <c r="B4812" s="279" t="s">
        <v>4935</v>
      </c>
      <c r="C4812" s="294">
        <v>178</v>
      </c>
      <c r="D4812" s="279">
        <f t="shared" si="187"/>
        <v>28</v>
      </c>
      <c r="E4812" s="279">
        <f t="shared" si="188"/>
        <v>2</v>
      </c>
      <c r="F4812" s="281">
        <f t="shared" si="194"/>
        <v>1.78E-2</v>
      </c>
      <c r="G4812" s="282"/>
      <c r="H4812" s="280"/>
      <c r="I4812" s="280"/>
      <c r="J4812" s="280"/>
    </row>
    <row r="4813" spans="1:10" ht="14.4" x14ac:dyDescent="0.3">
      <c r="A4813" s="290" t="str">
        <f t="shared" si="195"/>
        <v>3/2013</v>
      </c>
      <c r="B4813" s="279" t="s">
        <v>4936</v>
      </c>
      <c r="C4813" s="294">
        <v>182</v>
      </c>
      <c r="D4813" s="279">
        <f t="shared" si="187"/>
        <v>1</v>
      </c>
      <c r="E4813" s="279">
        <f t="shared" si="188"/>
        <v>3</v>
      </c>
      <c r="F4813" s="281" t="str">
        <f t="shared" ref="F4813:F4876" si="196">IF(D4813=(D4814-1),"",IF(AND(C4813="",C4812="",C4811=""),C4810/10000,(IF(AND(C4813="",C4812=""),C4811/10000,IF(C4813="",C4812/10000,C4813/10000)))))</f>
        <v/>
      </c>
      <c r="G4813" s="282"/>
      <c r="H4813" s="280"/>
      <c r="I4813" s="280"/>
      <c r="J4813" s="280"/>
    </row>
    <row r="4814" spans="1:10" ht="14.4" x14ac:dyDescent="0.3">
      <c r="A4814" s="290" t="str">
        <f t="shared" si="195"/>
        <v>3/2013</v>
      </c>
      <c r="B4814" s="279" t="s">
        <v>4937</v>
      </c>
      <c r="C4814" s="294"/>
      <c r="D4814" s="279">
        <f t="shared" si="187"/>
        <v>2</v>
      </c>
      <c r="E4814" s="279">
        <f t="shared" si="188"/>
        <v>3</v>
      </c>
      <c r="F4814" s="281" t="str">
        <f t="shared" si="196"/>
        <v/>
      </c>
      <c r="G4814" s="282"/>
      <c r="H4814" s="280"/>
      <c r="I4814" s="280"/>
      <c r="J4814" s="280"/>
    </row>
    <row r="4815" spans="1:10" ht="14.4" x14ac:dyDescent="0.3">
      <c r="A4815" s="290" t="str">
        <f t="shared" si="195"/>
        <v>3/2013</v>
      </c>
      <c r="B4815" s="279" t="s">
        <v>4938</v>
      </c>
      <c r="C4815" s="294"/>
      <c r="D4815" s="279">
        <f t="shared" si="187"/>
        <v>3</v>
      </c>
      <c r="E4815" s="279">
        <f t="shared" si="188"/>
        <v>3</v>
      </c>
      <c r="F4815" s="281" t="str">
        <f t="shared" si="196"/>
        <v/>
      </c>
      <c r="G4815" s="282"/>
      <c r="H4815" s="280"/>
      <c r="I4815" s="280"/>
      <c r="J4815" s="280"/>
    </row>
    <row r="4816" spans="1:10" ht="14.4" x14ac:dyDescent="0.3">
      <c r="A4816" s="290" t="str">
        <f t="shared" si="195"/>
        <v>3/2013</v>
      </c>
      <c r="B4816" s="279" t="s">
        <v>4939</v>
      </c>
      <c r="C4816" s="294">
        <v>178</v>
      </c>
      <c r="D4816" s="279">
        <f t="shared" si="187"/>
        <v>4</v>
      </c>
      <c r="E4816" s="279">
        <f t="shared" si="188"/>
        <v>3</v>
      </c>
      <c r="F4816" s="281" t="str">
        <f t="shared" si="196"/>
        <v/>
      </c>
      <c r="G4816" s="282"/>
      <c r="H4816" s="280"/>
      <c r="I4816" s="280"/>
      <c r="J4816" s="280"/>
    </row>
    <row r="4817" spans="1:10" ht="14.4" x14ac:dyDescent="0.3">
      <c r="A4817" s="290" t="str">
        <f t="shared" si="195"/>
        <v>3/2013</v>
      </c>
      <c r="B4817" s="279" t="s">
        <v>4940</v>
      </c>
      <c r="C4817" s="294">
        <v>171</v>
      </c>
      <c r="D4817" s="279">
        <f t="shared" si="187"/>
        <v>5</v>
      </c>
      <c r="E4817" s="279">
        <f t="shared" si="188"/>
        <v>3</v>
      </c>
      <c r="F4817" s="281" t="str">
        <f t="shared" si="196"/>
        <v/>
      </c>
      <c r="G4817" s="282"/>
      <c r="H4817" s="280"/>
      <c r="I4817" s="280"/>
      <c r="J4817" s="280"/>
    </row>
    <row r="4818" spans="1:10" ht="14.4" x14ac:dyDescent="0.3">
      <c r="A4818" s="290" t="str">
        <f t="shared" si="195"/>
        <v>3/2013</v>
      </c>
      <c r="B4818" s="279" t="s">
        <v>4941</v>
      </c>
      <c r="C4818" s="294">
        <v>167</v>
      </c>
      <c r="D4818" s="279">
        <f t="shared" si="187"/>
        <v>6</v>
      </c>
      <c r="E4818" s="279">
        <f t="shared" si="188"/>
        <v>3</v>
      </c>
      <c r="F4818" s="281" t="str">
        <f t="shared" si="196"/>
        <v/>
      </c>
      <c r="G4818" s="282"/>
      <c r="H4818" s="280"/>
      <c r="I4818" s="280"/>
      <c r="J4818" s="280"/>
    </row>
    <row r="4819" spans="1:10" ht="14.4" x14ac:dyDescent="0.3">
      <c r="A4819" s="290" t="str">
        <f t="shared" si="195"/>
        <v>3/2013</v>
      </c>
      <c r="B4819" s="279" t="s">
        <v>4942</v>
      </c>
      <c r="C4819" s="294">
        <v>166</v>
      </c>
      <c r="D4819" s="279">
        <f t="shared" si="187"/>
        <v>7</v>
      </c>
      <c r="E4819" s="279">
        <f t="shared" si="188"/>
        <v>3</v>
      </c>
      <c r="F4819" s="281" t="str">
        <f t="shared" si="196"/>
        <v/>
      </c>
      <c r="G4819" s="282"/>
      <c r="H4819" s="280"/>
      <c r="I4819" s="280"/>
      <c r="J4819" s="280"/>
    </row>
    <row r="4820" spans="1:10" ht="14.4" x14ac:dyDescent="0.3">
      <c r="A4820" s="290" t="str">
        <f t="shared" si="195"/>
        <v>3/2013</v>
      </c>
      <c r="B4820" s="279" t="s">
        <v>4943</v>
      </c>
      <c r="C4820" s="294">
        <v>167</v>
      </c>
      <c r="D4820" s="279">
        <f t="shared" si="187"/>
        <v>8</v>
      </c>
      <c r="E4820" s="279">
        <f t="shared" si="188"/>
        <v>3</v>
      </c>
      <c r="F4820" s="281" t="str">
        <f t="shared" si="196"/>
        <v/>
      </c>
      <c r="G4820" s="282"/>
      <c r="H4820" s="280"/>
      <c r="I4820" s="280"/>
      <c r="J4820" s="280"/>
    </row>
    <row r="4821" spans="1:10" ht="14.4" x14ac:dyDescent="0.3">
      <c r="A4821" s="290" t="str">
        <f t="shared" si="195"/>
        <v>3/2013</v>
      </c>
      <c r="B4821" s="279" t="s">
        <v>4944</v>
      </c>
      <c r="C4821" s="294"/>
      <c r="D4821" s="279">
        <f t="shared" si="187"/>
        <v>9</v>
      </c>
      <c r="E4821" s="279">
        <f t="shared" si="188"/>
        <v>3</v>
      </c>
      <c r="F4821" s="281" t="str">
        <f t="shared" si="196"/>
        <v/>
      </c>
      <c r="G4821" s="282"/>
      <c r="H4821" s="280"/>
      <c r="I4821" s="280"/>
      <c r="J4821" s="280"/>
    </row>
    <row r="4822" spans="1:10" ht="14.4" x14ac:dyDescent="0.3">
      <c r="A4822" s="290" t="str">
        <f t="shared" si="195"/>
        <v>3/2013</v>
      </c>
      <c r="B4822" s="279" t="s">
        <v>4945</v>
      </c>
      <c r="C4822" s="294"/>
      <c r="D4822" s="279">
        <f t="shared" si="187"/>
        <v>10</v>
      </c>
      <c r="E4822" s="279">
        <f t="shared" si="188"/>
        <v>3</v>
      </c>
      <c r="F4822" s="281" t="str">
        <f t="shared" si="196"/>
        <v/>
      </c>
      <c r="G4822" s="282"/>
      <c r="H4822" s="280"/>
      <c r="I4822" s="280"/>
      <c r="J4822" s="280"/>
    </row>
    <row r="4823" spans="1:10" ht="14.4" x14ac:dyDescent="0.3">
      <c r="A4823" s="290" t="str">
        <f t="shared" si="195"/>
        <v>3/2013</v>
      </c>
      <c r="B4823" s="279" t="s">
        <v>4946</v>
      </c>
      <c r="C4823" s="294">
        <v>170</v>
      </c>
      <c r="D4823" s="279">
        <f t="shared" si="187"/>
        <v>11</v>
      </c>
      <c r="E4823" s="279">
        <f t="shared" si="188"/>
        <v>3</v>
      </c>
      <c r="F4823" s="281" t="str">
        <f t="shared" si="196"/>
        <v/>
      </c>
      <c r="G4823" s="282"/>
      <c r="H4823" s="280"/>
      <c r="I4823" s="280"/>
      <c r="J4823" s="280"/>
    </row>
    <row r="4824" spans="1:10" ht="14.4" x14ac:dyDescent="0.3">
      <c r="A4824" s="290" t="str">
        <f t="shared" si="195"/>
        <v>3/2013</v>
      </c>
      <c r="B4824" s="279" t="s">
        <v>4947</v>
      </c>
      <c r="C4824" s="294">
        <v>169</v>
      </c>
      <c r="D4824" s="279">
        <f t="shared" si="187"/>
        <v>12</v>
      </c>
      <c r="E4824" s="279">
        <f t="shared" si="188"/>
        <v>3</v>
      </c>
      <c r="F4824" s="281" t="str">
        <f t="shared" si="196"/>
        <v/>
      </c>
      <c r="G4824" s="282"/>
      <c r="H4824" s="280"/>
      <c r="I4824" s="280"/>
      <c r="J4824" s="280"/>
    </row>
    <row r="4825" spans="1:10" ht="14.4" x14ac:dyDescent="0.3">
      <c r="A4825" s="290" t="str">
        <f t="shared" si="195"/>
        <v>3/2013</v>
      </c>
      <c r="B4825" s="279" t="s">
        <v>4948</v>
      </c>
      <c r="C4825" s="294">
        <v>177</v>
      </c>
      <c r="D4825" s="279">
        <f t="shared" si="187"/>
        <v>13</v>
      </c>
      <c r="E4825" s="279">
        <f t="shared" si="188"/>
        <v>3</v>
      </c>
      <c r="F4825" s="281" t="str">
        <f t="shared" si="196"/>
        <v/>
      </c>
      <c r="G4825" s="282"/>
      <c r="H4825" s="280"/>
      <c r="I4825" s="280"/>
      <c r="J4825" s="280"/>
    </row>
    <row r="4826" spans="1:10" ht="14.4" x14ac:dyDescent="0.3">
      <c r="A4826" s="290" t="str">
        <f t="shared" si="195"/>
        <v>3/2013</v>
      </c>
      <c r="B4826" s="279" t="s">
        <v>4949</v>
      </c>
      <c r="C4826" s="294">
        <v>174</v>
      </c>
      <c r="D4826" s="279">
        <f t="shared" si="187"/>
        <v>14</v>
      </c>
      <c r="E4826" s="279">
        <f t="shared" si="188"/>
        <v>3</v>
      </c>
      <c r="F4826" s="281" t="str">
        <f t="shared" si="196"/>
        <v/>
      </c>
      <c r="G4826" s="282"/>
      <c r="H4826" s="280"/>
      <c r="I4826" s="280"/>
      <c r="J4826" s="280"/>
    </row>
    <row r="4827" spans="1:10" ht="14.4" x14ac:dyDescent="0.3">
      <c r="A4827" s="290" t="str">
        <f t="shared" si="195"/>
        <v>3/2013</v>
      </c>
      <c r="B4827" s="279" t="s">
        <v>4950</v>
      </c>
      <c r="C4827" s="294">
        <v>179</v>
      </c>
      <c r="D4827" s="279">
        <f t="shared" si="187"/>
        <v>15</v>
      </c>
      <c r="E4827" s="279">
        <f t="shared" si="188"/>
        <v>3</v>
      </c>
      <c r="F4827" s="281" t="str">
        <f t="shared" si="196"/>
        <v/>
      </c>
      <c r="G4827" s="282"/>
      <c r="H4827" s="280"/>
      <c r="I4827" s="280"/>
      <c r="J4827" s="280"/>
    </row>
    <row r="4828" spans="1:10" ht="14.4" x14ac:dyDescent="0.3">
      <c r="A4828" s="290" t="str">
        <f t="shared" si="195"/>
        <v>3/2013</v>
      </c>
      <c r="B4828" s="279" t="s">
        <v>4951</v>
      </c>
      <c r="C4828" s="294"/>
      <c r="D4828" s="279">
        <f t="shared" si="187"/>
        <v>16</v>
      </c>
      <c r="E4828" s="279">
        <f t="shared" si="188"/>
        <v>3</v>
      </c>
      <c r="F4828" s="281" t="str">
        <f t="shared" si="196"/>
        <v/>
      </c>
      <c r="G4828" s="282"/>
      <c r="H4828" s="280"/>
      <c r="I4828" s="280"/>
      <c r="J4828" s="280"/>
    </row>
    <row r="4829" spans="1:10" ht="14.4" x14ac:dyDescent="0.3">
      <c r="A4829" s="290" t="str">
        <f t="shared" si="195"/>
        <v>3/2013</v>
      </c>
      <c r="B4829" s="279" t="s">
        <v>4952</v>
      </c>
      <c r="C4829" s="294"/>
      <c r="D4829" s="279">
        <f t="shared" si="187"/>
        <v>17</v>
      </c>
      <c r="E4829" s="279">
        <f t="shared" si="188"/>
        <v>3</v>
      </c>
      <c r="F4829" s="281" t="str">
        <f t="shared" si="196"/>
        <v/>
      </c>
      <c r="G4829" s="282"/>
      <c r="H4829" s="280"/>
      <c r="I4829" s="280"/>
      <c r="J4829" s="280"/>
    </row>
    <row r="4830" spans="1:10" ht="14.4" x14ac:dyDescent="0.3">
      <c r="A4830" s="290" t="str">
        <f t="shared" si="195"/>
        <v>3/2013</v>
      </c>
      <c r="B4830" s="279" t="s">
        <v>4953</v>
      </c>
      <c r="C4830" s="294">
        <v>179</v>
      </c>
      <c r="D4830" s="279">
        <f t="shared" si="187"/>
        <v>18</v>
      </c>
      <c r="E4830" s="279">
        <f t="shared" si="188"/>
        <v>3</v>
      </c>
      <c r="F4830" s="281" t="str">
        <f t="shared" si="196"/>
        <v/>
      </c>
      <c r="G4830" s="282"/>
      <c r="H4830" s="280"/>
      <c r="I4830" s="280"/>
      <c r="J4830" s="280"/>
    </row>
    <row r="4831" spans="1:10" ht="14.4" x14ac:dyDescent="0.3">
      <c r="A4831" s="290" t="str">
        <f t="shared" si="195"/>
        <v>3/2013</v>
      </c>
      <c r="B4831" s="279" t="s">
        <v>4954</v>
      </c>
      <c r="C4831" s="294">
        <v>188</v>
      </c>
      <c r="D4831" s="279">
        <f t="shared" si="187"/>
        <v>19</v>
      </c>
      <c r="E4831" s="279">
        <f t="shared" si="188"/>
        <v>3</v>
      </c>
      <c r="F4831" s="281" t="str">
        <f t="shared" si="196"/>
        <v/>
      </c>
      <c r="G4831" s="282"/>
      <c r="H4831" s="280"/>
      <c r="I4831" s="280"/>
      <c r="J4831" s="280"/>
    </row>
    <row r="4832" spans="1:10" ht="14.4" x14ac:dyDescent="0.3">
      <c r="A4832" s="290" t="str">
        <f t="shared" si="195"/>
        <v>3/2013</v>
      </c>
      <c r="B4832" s="279" t="s">
        <v>4955</v>
      </c>
      <c r="C4832" s="294">
        <v>187</v>
      </c>
      <c r="D4832" s="279">
        <f t="shared" si="187"/>
        <v>20</v>
      </c>
      <c r="E4832" s="279">
        <f t="shared" si="188"/>
        <v>3</v>
      </c>
      <c r="F4832" s="281" t="str">
        <f t="shared" si="196"/>
        <v/>
      </c>
      <c r="G4832" s="282"/>
      <c r="H4832" s="280"/>
      <c r="I4832" s="280"/>
      <c r="J4832" s="280"/>
    </row>
    <row r="4833" spans="1:10" ht="14.4" x14ac:dyDescent="0.3">
      <c r="A4833" s="290" t="str">
        <f t="shared" si="195"/>
        <v>3/2013</v>
      </c>
      <c r="B4833" s="279" t="s">
        <v>4956</v>
      </c>
      <c r="C4833" s="294">
        <v>189</v>
      </c>
      <c r="D4833" s="279">
        <f t="shared" si="187"/>
        <v>21</v>
      </c>
      <c r="E4833" s="279">
        <f t="shared" si="188"/>
        <v>3</v>
      </c>
      <c r="F4833" s="281" t="str">
        <f t="shared" si="196"/>
        <v/>
      </c>
      <c r="G4833" s="282"/>
      <c r="H4833" s="280"/>
      <c r="I4833" s="280"/>
      <c r="J4833" s="280"/>
    </row>
    <row r="4834" spans="1:10" ht="14.4" x14ac:dyDescent="0.3">
      <c r="A4834" s="290" t="str">
        <f t="shared" si="195"/>
        <v>3/2013</v>
      </c>
      <c r="B4834" s="279" t="s">
        <v>4957</v>
      </c>
      <c r="C4834" s="294">
        <v>194</v>
      </c>
      <c r="D4834" s="279">
        <f t="shared" si="187"/>
        <v>22</v>
      </c>
      <c r="E4834" s="279">
        <f t="shared" si="188"/>
        <v>3</v>
      </c>
      <c r="F4834" s="281" t="str">
        <f t="shared" si="196"/>
        <v/>
      </c>
      <c r="G4834" s="282"/>
      <c r="H4834" s="280"/>
      <c r="I4834" s="280"/>
      <c r="J4834" s="280"/>
    </row>
    <row r="4835" spans="1:10" ht="14.4" x14ac:dyDescent="0.3">
      <c r="A4835" s="290" t="str">
        <f t="shared" si="195"/>
        <v>3/2013</v>
      </c>
      <c r="B4835" s="279" t="s">
        <v>4958</v>
      </c>
      <c r="C4835" s="294"/>
      <c r="D4835" s="279">
        <f t="shared" si="187"/>
        <v>23</v>
      </c>
      <c r="E4835" s="279">
        <f t="shared" si="188"/>
        <v>3</v>
      </c>
      <c r="F4835" s="281" t="str">
        <f t="shared" si="196"/>
        <v/>
      </c>
      <c r="G4835" s="282"/>
      <c r="H4835" s="280"/>
      <c r="I4835" s="280"/>
      <c r="J4835" s="280"/>
    </row>
    <row r="4836" spans="1:10" ht="14.4" x14ac:dyDescent="0.3">
      <c r="A4836" s="290" t="str">
        <f t="shared" si="195"/>
        <v>3/2013</v>
      </c>
      <c r="B4836" s="279" t="s">
        <v>4959</v>
      </c>
      <c r="C4836" s="294"/>
      <c r="D4836" s="279">
        <f t="shared" si="187"/>
        <v>24</v>
      </c>
      <c r="E4836" s="279">
        <f t="shared" si="188"/>
        <v>3</v>
      </c>
      <c r="F4836" s="281" t="str">
        <f t="shared" si="196"/>
        <v/>
      </c>
      <c r="G4836" s="282"/>
      <c r="H4836" s="280"/>
      <c r="I4836" s="280"/>
      <c r="J4836" s="280"/>
    </row>
    <row r="4837" spans="1:10" ht="14.4" x14ac:dyDescent="0.3">
      <c r="A4837" s="290" t="str">
        <f t="shared" si="195"/>
        <v>3/2013</v>
      </c>
      <c r="B4837" s="279" t="s">
        <v>4960</v>
      </c>
      <c r="C4837" s="294">
        <v>191</v>
      </c>
      <c r="D4837" s="279">
        <f t="shared" si="187"/>
        <v>25</v>
      </c>
      <c r="E4837" s="279">
        <f t="shared" si="188"/>
        <v>3</v>
      </c>
      <c r="F4837" s="281" t="str">
        <f t="shared" si="196"/>
        <v/>
      </c>
      <c r="G4837" s="282"/>
      <c r="H4837" s="280"/>
      <c r="I4837" s="280"/>
      <c r="J4837" s="280"/>
    </row>
    <row r="4838" spans="1:10" ht="14.4" x14ac:dyDescent="0.3">
      <c r="A4838" s="290" t="str">
        <f t="shared" si="195"/>
        <v>3/2013</v>
      </c>
      <c r="B4838" s="279" t="s">
        <v>4961</v>
      </c>
      <c r="C4838" s="294">
        <v>191</v>
      </c>
      <c r="D4838" s="279">
        <f t="shared" si="187"/>
        <v>26</v>
      </c>
      <c r="E4838" s="279">
        <f t="shared" si="188"/>
        <v>3</v>
      </c>
      <c r="F4838" s="281" t="str">
        <f t="shared" si="196"/>
        <v/>
      </c>
      <c r="G4838" s="282"/>
      <c r="H4838" s="280"/>
      <c r="I4838" s="280"/>
      <c r="J4838" s="280"/>
    </row>
    <row r="4839" spans="1:10" ht="14.4" x14ac:dyDescent="0.3">
      <c r="A4839" s="290" t="str">
        <f t="shared" si="195"/>
        <v>3/2013</v>
      </c>
      <c r="B4839" s="279" t="s">
        <v>4962</v>
      </c>
      <c r="C4839" s="294">
        <v>191</v>
      </c>
      <c r="D4839" s="279">
        <f t="shared" si="187"/>
        <v>27</v>
      </c>
      <c r="E4839" s="279">
        <f t="shared" si="188"/>
        <v>3</v>
      </c>
      <c r="F4839" s="281" t="str">
        <f t="shared" si="196"/>
        <v/>
      </c>
      <c r="G4839" s="282"/>
      <c r="H4839" s="280"/>
      <c r="I4839" s="280"/>
      <c r="J4839" s="280"/>
    </row>
    <row r="4840" spans="1:10" ht="14.4" x14ac:dyDescent="0.3">
      <c r="A4840" s="290" t="str">
        <f t="shared" si="195"/>
        <v>3/2013</v>
      </c>
      <c r="B4840" s="279" t="s">
        <v>4963</v>
      </c>
      <c r="C4840" s="294">
        <v>189</v>
      </c>
      <c r="D4840" s="279">
        <f t="shared" si="187"/>
        <v>28</v>
      </c>
      <c r="E4840" s="279">
        <f t="shared" si="188"/>
        <v>3</v>
      </c>
      <c r="F4840" s="281" t="str">
        <f t="shared" si="196"/>
        <v/>
      </c>
      <c r="G4840" s="282"/>
      <c r="H4840" s="280"/>
      <c r="I4840" s="280"/>
      <c r="J4840" s="280"/>
    </row>
    <row r="4841" spans="1:10" ht="14.4" x14ac:dyDescent="0.3">
      <c r="A4841" s="290" t="str">
        <f t="shared" si="195"/>
        <v>3/2013</v>
      </c>
      <c r="B4841" s="279" t="s">
        <v>4964</v>
      </c>
      <c r="C4841" s="294"/>
      <c r="D4841" s="279">
        <f t="shared" si="187"/>
        <v>29</v>
      </c>
      <c r="E4841" s="279">
        <f t="shared" si="188"/>
        <v>3</v>
      </c>
      <c r="F4841" s="281" t="str">
        <f t="shared" si="196"/>
        <v/>
      </c>
      <c r="G4841" s="282"/>
      <c r="H4841" s="280"/>
      <c r="I4841" s="280"/>
      <c r="J4841" s="280"/>
    </row>
    <row r="4842" spans="1:10" ht="14.4" x14ac:dyDescent="0.3">
      <c r="A4842" s="290" t="str">
        <f t="shared" si="195"/>
        <v>3/2013</v>
      </c>
      <c r="B4842" s="279" t="s">
        <v>4965</v>
      </c>
      <c r="C4842" s="294"/>
      <c r="D4842" s="279">
        <f t="shared" si="187"/>
        <v>30</v>
      </c>
      <c r="E4842" s="279">
        <f t="shared" si="188"/>
        <v>3</v>
      </c>
      <c r="F4842" s="281" t="str">
        <f t="shared" si="196"/>
        <v/>
      </c>
      <c r="G4842" s="282"/>
      <c r="H4842" s="280"/>
      <c r="I4842" s="280"/>
      <c r="J4842" s="280"/>
    </row>
    <row r="4843" spans="1:10" ht="14.4" x14ac:dyDescent="0.3">
      <c r="A4843" s="290" t="str">
        <f t="shared" si="195"/>
        <v>3/2013</v>
      </c>
      <c r="B4843" s="279" t="s">
        <v>4966</v>
      </c>
      <c r="C4843" s="294"/>
      <c r="D4843" s="279">
        <f t="shared" si="187"/>
        <v>31</v>
      </c>
      <c r="E4843" s="279">
        <f t="shared" si="188"/>
        <v>3</v>
      </c>
      <c r="F4843" s="281">
        <f t="shared" si="196"/>
        <v>1.89E-2</v>
      </c>
      <c r="G4843" s="282"/>
      <c r="H4843" s="280"/>
      <c r="I4843" s="280"/>
      <c r="J4843" s="280"/>
    </row>
    <row r="4844" spans="1:10" ht="14.4" x14ac:dyDescent="0.3">
      <c r="A4844" s="290" t="str">
        <f t="shared" si="195"/>
        <v>4/2013</v>
      </c>
      <c r="B4844" s="279" t="s">
        <v>4967</v>
      </c>
      <c r="C4844" s="294">
        <v>191</v>
      </c>
      <c r="D4844" s="279">
        <f t="shared" si="187"/>
        <v>1</v>
      </c>
      <c r="E4844" s="279">
        <f t="shared" si="188"/>
        <v>4</v>
      </c>
      <c r="F4844" s="281" t="str">
        <f t="shared" si="196"/>
        <v/>
      </c>
      <c r="G4844" s="282"/>
      <c r="H4844" s="280"/>
      <c r="I4844" s="280"/>
      <c r="J4844" s="280"/>
    </row>
    <row r="4845" spans="1:10" ht="14.4" x14ac:dyDescent="0.3">
      <c r="A4845" s="290" t="str">
        <f t="shared" si="195"/>
        <v>4/2013</v>
      </c>
      <c r="B4845" s="279" t="s">
        <v>4968</v>
      </c>
      <c r="C4845" s="294">
        <v>188</v>
      </c>
      <c r="D4845" s="279">
        <f t="shared" si="187"/>
        <v>2</v>
      </c>
      <c r="E4845" s="279">
        <f t="shared" si="188"/>
        <v>4</v>
      </c>
      <c r="F4845" s="281" t="str">
        <f t="shared" si="196"/>
        <v/>
      </c>
      <c r="G4845" s="282"/>
      <c r="H4845" s="280"/>
      <c r="I4845" s="280"/>
      <c r="J4845" s="280"/>
    </row>
    <row r="4846" spans="1:10" ht="14.4" x14ac:dyDescent="0.3">
      <c r="A4846" s="290" t="str">
        <f t="shared" si="195"/>
        <v>4/2013</v>
      </c>
      <c r="B4846" s="279" t="s">
        <v>4969</v>
      </c>
      <c r="C4846" s="294">
        <v>185</v>
      </c>
      <c r="D4846" s="279">
        <f t="shared" si="187"/>
        <v>3</v>
      </c>
      <c r="E4846" s="279">
        <f t="shared" si="188"/>
        <v>4</v>
      </c>
      <c r="F4846" s="281" t="str">
        <f t="shared" si="196"/>
        <v/>
      </c>
      <c r="G4846" s="282"/>
      <c r="H4846" s="280"/>
      <c r="I4846" s="280"/>
      <c r="J4846" s="280"/>
    </row>
    <row r="4847" spans="1:10" ht="14.4" x14ac:dyDescent="0.3">
      <c r="A4847" s="290" t="str">
        <f t="shared" si="195"/>
        <v>4/2013</v>
      </c>
      <c r="B4847" s="279" t="s">
        <v>4970</v>
      </c>
      <c r="C4847" s="294">
        <v>181</v>
      </c>
      <c r="D4847" s="279">
        <f t="shared" si="187"/>
        <v>4</v>
      </c>
      <c r="E4847" s="279">
        <f t="shared" si="188"/>
        <v>4</v>
      </c>
      <c r="F4847" s="281" t="str">
        <f t="shared" si="196"/>
        <v/>
      </c>
      <c r="G4847" s="282"/>
      <c r="H4847" s="280"/>
      <c r="I4847" s="280"/>
      <c r="J4847" s="280"/>
    </row>
    <row r="4848" spans="1:10" ht="14.4" x14ac:dyDescent="0.3">
      <c r="A4848" s="290" t="str">
        <f t="shared" si="195"/>
        <v>4/2013</v>
      </c>
      <c r="B4848" s="279" t="s">
        <v>4971</v>
      </c>
      <c r="C4848" s="294">
        <v>181</v>
      </c>
      <c r="D4848" s="279">
        <f t="shared" si="187"/>
        <v>5</v>
      </c>
      <c r="E4848" s="279">
        <f t="shared" si="188"/>
        <v>4</v>
      </c>
      <c r="F4848" s="281" t="str">
        <f t="shared" si="196"/>
        <v/>
      </c>
      <c r="G4848" s="282"/>
      <c r="H4848" s="280"/>
      <c r="I4848" s="280"/>
      <c r="J4848" s="280"/>
    </row>
    <row r="4849" spans="1:10" ht="14.4" x14ac:dyDescent="0.3">
      <c r="A4849" s="290" t="str">
        <f t="shared" si="195"/>
        <v>4/2013</v>
      </c>
      <c r="B4849" s="279" t="s">
        <v>4972</v>
      </c>
      <c r="C4849" s="294"/>
      <c r="D4849" s="279">
        <f t="shared" si="187"/>
        <v>6</v>
      </c>
      <c r="E4849" s="279">
        <f t="shared" si="188"/>
        <v>4</v>
      </c>
      <c r="F4849" s="281" t="str">
        <f t="shared" si="196"/>
        <v/>
      </c>
      <c r="G4849" s="282"/>
      <c r="H4849" s="280"/>
      <c r="I4849" s="280"/>
      <c r="J4849" s="280"/>
    </row>
    <row r="4850" spans="1:10" ht="14.4" x14ac:dyDescent="0.3">
      <c r="A4850" s="290" t="str">
        <f t="shared" si="195"/>
        <v>4/2013</v>
      </c>
      <c r="B4850" s="279" t="s">
        <v>4973</v>
      </c>
      <c r="C4850" s="294"/>
      <c r="D4850" s="279">
        <f t="shared" ref="D4850:D5104" si="197">DAY(B4850)</f>
        <v>7</v>
      </c>
      <c r="E4850" s="279">
        <f t="shared" ref="E4850:E5104" si="198">MONTH(B4850)</f>
        <v>4</v>
      </c>
      <c r="F4850" s="281" t="str">
        <f t="shared" si="196"/>
        <v/>
      </c>
      <c r="G4850" s="282"/>
      <c r="H4850" s="280"/>
      <c r="I4850" s="280"/>
      <c r="J4850" s="280"/>
    </row>
    <row r="4851" spans="1:10" ht="14.4" x14ac:dyDescent="0.3">
      <c r="A4851" s="290" t="str">
        <f t="shared" si="195"/>
        <v>4/2013</v>
      </c>
      <c r="B4851" s="279" t="s">
        <v>4974</v>
      </c>
      <c r="C4851" s="294">
        <v>178</v>
      </c>
      <c r="D4851" s="279">
        <f t="shared" si="197"/>
        <v>8</v>
      </c>
      <c r="E4851" s="279">
        <f t="shared" si="198"/>
        <v>4</v>
      </c>
      <c r="F4851" s="281" t="str">
        <f t="shared" si="196"/>
        <v/>
      </c>
      <c r="G4851" s="282"/>
      <c r="H4851" s="280"/>
      <c r="I4851" s="280"/>
      <c r="J4851" s="280"/>
    </row>
    <row r="4852" spans="1:10" ht="14.4" x14ac:dyDescent="0.3">
      <c r="A4852" s="290" t="str">
        <f t="shared" si="195"/>
        <v>4/2013</v>
      </c>
      <c r="B4852" s="279" t="s">
        <v>4975</v>
      </c>
      <c r="C4852" s="294">
        <v>174</v>
      </c>
      <c r="D4852" s="279">
        <f t="shared" si="197"/>
        <v>9</v>
      </c>
      <c r="E4852" s="279">
        <f t="shared" si="198"/>
        <v>4</v>
      </c>
      <c r="F4852" s="281" t="str">
        <f t="shared" si="196"/>
        <v/>
      </c>
      <c r="G4852" s="282"/>
      <c r="H4852" s="280"/>
      <c r="I4852" s="280"/>
      <c r="J4852" s="280"/>
    </row>
    <row r="4853" spans="1:10" ht="14.4" x14ac:dyDescent="0.3">
      <c r="A4853" s="290" t="str">
        <f t="shared" si="195"/>
        <v>4/2013</v>
      </c>
      <c r="B4853" s="279" t="s">
        <v>4976</v>
      </c>
      <c r="C4853" s="294"/>
      <c r="D4853" s="279">
        <f t="shared" si="197"/>
        <v>10</v>
      </c>
      <c r="E4853" s="279">
        <f t="shared" si="198"/>
        <v>4</v>
      </c>
      <c r="F4853" s="281" t="str">
        <f t="shared" si="196"/>
        <v/>
      </c>
      <c r="G4853" s="282"/>
      <c r="H4853" s="280"/>
      <c r="I4853" s="280"/>
      <c r="J4853" s="280"/>
    </row>
    <row r="4854" spans="1:10" ht="14.4" x14ac:dyDescent="0.3">
      <c r="A4854" s="290" t="str">
        <f t="shared" si="195"/>
        <v>4/2013</v>
      </c>
      <c r="B4854" s="279" t="s">
        <v>4977</v>
      </c>
      <c r="C4854" s="294">
        <v>165</v>
      </c>
      <c r="D4854" s="279">
        <f t="shared" si="197"/>
        <v>11</v>
      </c>
      <c r="E4854" s="279">
        <f t="shared" si="198"/>
        <v>4</v>
      </c>
      <c r="F4854" s="281" t="str">
        <f t="shared" si="196"/>
        <v/>
      </c>
      <c r="G4854" s="282"/>
      <c r="H4854" s="280"/>
      <c r="I4854" s="280"/>
      <c r="J4854" s="280"/>
    </row>
    <row r="4855" spans="1:10" ht="14.4" x14ac:dyDescent="0.3">
      <c r="A4855" s="290" t="str">
        <f t="shared" si="195"/>
        <v>4/2013</v>
      </c>
      <c r="B4855" s="279" t="s">
        <v>4978</v>
      </c>
      <c r="C4855" s="294">
        <v>168</v>
      </c>
      <c r="D4855" s="279">
        <f t="shared" si="197"/>
        <v>12</v>
      </c>
      <c r="E4855" s="279">
        <f t="shared" si="198"/>
        <v>4</v>
      </c>
      <c r="F4855" s="281" t="str">
        <f t="shared" si="196"/>
        <v/>
      </c>
      <c r="G4855" s="282"/>
      <c r="H4855" s="280"/>
      <c r="I4855" s="280"/>
      <c r="J4855" s="280"/>
    </row>
    <row r="4856" spans="1:10" ht="14.4" x14ac:dyDescent="0.3">
      <c r="A4856" s="290" t="str">
        <f t="shared" si="195"/>
        <v>4/2013</v>
      </c>
      <c r="B4856" s="279" t="s">
        <v>4979</v>
      </c>
      <c r="C4856" s="294"/>
      <c r="D4856" s="279">
        <f t="shared" si="197"/>
        <v>13</v>
      </c>
      <c r="E4856" s="279">
        <f t="shared" si="198"/>
        <v>4</v>
      </c>
      <c r="F4856" s="281" t="str">
        <f t="shared" si="196"/>
        <v/>
      </c>
      <c r="G4856" s="282"/>
      <c r="H4856" s="280"/>
      <c r="I4856" s="280"/>
      <c r="J4856" s="280"/>
    </row>
    <row r="4857" spans="1:10" ht="14.4" x14ac:dyDescent="0.3">
      <c r="A4857" s="290" t="str">
        <f t="shared" si="195"/>
        <v>4/2013</v>
      </c>
      <c r="B4857" s="279" t="s">
        <v>4980</v>
      </c>
      <c r="C4857" s="294"/>
      <c r="D4857" s="279">
        <f t="shared" si="197"/>
        <v>14</v>
      </c>
      <c r="E4857" s="279">
        <f t="shared" si="198"/>
        <v>4</v>
      </c>
      <c r="F4857" s="281" t="str">
        <f t="shared" si="196"/>
        <v/>
      </c>
      <c r="G4857" s="282"/>
      <c r="H4857" s="280"/>
      <c r="I4857" s="280"/>
      <c r="J4857" s="280"/>
    </row>
    <row r="4858" spans="1:10" ht="14.4" x14ac:dyDescent="0.3">
      <c r="A4858" s="290" t="str">
        <f t="shared" si="195"/>
        <v>4/2013</v>
      </c>
      <c r="B4858" s="279" t="s">
        <v>4981</v>
      </c>
      <c r="C4858" s="294">
        <v>174</v>
      </c>
      <c r="D4858" s="279">
        <f t="shared" si="197"/>
        <v>15</v>
      </c>
      <c r="E4858" s="279">
        <f t="shared" si="198"/>
        <v>4</v>
      </c>
      <c r="F4858" s="281" t="str">
        <f t="shared" si="196"/>
        <v/>
      </c>
      <c r="G4858" s="282"/>
      <c r="H4858" s="280"/>
      <c r="I4858" s="280"/>
      <c r="J4858" s="280"/>
    </row>
    <row r="4859" spans="1:10" ht="14.4" x14ac:dyDescent="0.3">
      <c r="A4859" s="290" t="str">
        <f t="shared" si="195"/>
        <v>4/2013</v>
      </c>
      <c r="B4859" s="279" t="s">
        <v>4982</v>
      </c>
      <c r="C4859" s="294"/>
      <c r="D4859" s="279">
        <f t="shared" si="197"/>
        <v>16</v>
      </c>
      <c r="E4859" s="279">
        <f t="shared" si="198"/>
        <v>4</v>
      </c>
      <c r="F4859" s="281" t="str">
        <f t="shared" si="196"/>
        <v/>
      </c>
      <c r="G4859" s="282"/>
      <c r="H4859" s="280"/>
      <c r="I4859" s="280"/>
      <c r="J4859" s="280"/>
    </row>
    <row r="4860" spans="1:10" ht="14.4" x14ac:dyDescent="0.3">
      <c r="A4860" s="290" t="str">
        <f t="shared" si="195"/>
        <v>4/2013</v>
      </c>
      <c r="B4860" s="279" t="s">
        <v>4983</v>
      </c>
      <c r="C4860" s="294">
        <v>173</v>
      </c>
      <c r="D4860" s="279">
        <f t="shared" si="197"/>
        <v>17</v>
      </c>
      <c r="E4860" s="279">
        <f t="shared" si="198"/>
        <v>4</v>
      </c>
      <c r="F4860" s="281" t="str">
        <f t="shared" si="196"/>
        <v/>
      </c>
      <c r="G4860" s="282"/>
      <c r="H4860" s="280"/>
      <c r="I4860" s="280"/>
      <c r="J4860" s="280"/>
    </row>
    <row r="4861" spans="1:10" ht="14.4" x14ac:dyDescent="0.3">
      <c r="A4861" s="290" t="str">
        <f t="shared" si="195"/>
        <v>4/2013</v>
      </c>
      <c r="B4861" s="279" t="s">
        <v>4984</v>
      </c>
      <c r="C4861" s="294">
        <v>178</v>
      </c>
      <c r="D4861" s="279">
        <f t="shared" si="197"/>
        <v>18</v>
      </c>
      <c r="E4861" s="279">
        <f t="shared" si="198"/>
        <v>4</v>
      </c>
      <c r="F4861" s="281" t="str">
        <f t="shared" si="196"/>
        <v/>
      </c>
      <c r="G4861" s="282"/>
      <c r="H4861" s="280"/>
      <c r="I4861" s="280"/>
      <c r="J4861" s="280"/>
    </row>
    <row r="4862" spans="1:10" ht="14.4" x14ac:dyDescent="0.3">
      <c r="A4862" s="290" t="str">
        <f t="shared" si="195"/>
        <v>4/2013</v>
      </c>
      <c r="B4862" s="279" t="s">
        <v>4985</v>
      </c>
      <c r="C4862" s="294">
        <v>176</v>
      </c>
      <c r="D4862" s="279">
        <f t="shared" si="197"/>
        <v>19</v>
      </c>
      <c r="E4862" s="279">
        <f t="shared" si="198"/>
        <v>4</v>
      </c>
      <c r="F4862" s="281" t="str">
        <f t="shared" si="196"/>
        <v/>
      </c>
      <c r="G4862" s="282"/>
      <c r="H4862" s="280"/>
      <c r="I4862" s="280"/>
      <c r="J4862" s="280"/>
    </row>
    <row r="4863" spans="1:10" ht="14.4" x14ac:dyDescent="0.3">
      <c r="A4863" s="290" t="str">
        <f t="shared" si="195"/>
        <v>4/2013</v>
      </c>
      <c r="B4863" s="279" t="s">
        <v>4986</v>
      </c>
      <c r="C4863" s="294"/>
      <c r="D4863" s="279">
        <f t="shared" si="197"/>
        <v>20</v>
      </c>
      <c r="E4863" s="279">
        <f t="shared" si="198"/>
        <v>4</v>
      </c>
      <c r="F4863" s="281" t="str">
        <f t="shared" si="196"/>
        <v/>
      </c>
      <c r="G4863" s="282"/>
      <c r="H4863" s="280"/>
      <c r="I4863" s="280"/>
      <c r="J4863" s="280"/>
    </row>
    <row r="4864" spans="1:10" ht="14.4" x14ac:dyDescent="0.3">
      <c r="A4864" s="290" t="str">
        <f t="shared" si="195"/>
        <v>4/2013</v>
      </c>
      <c r="B4864" s="279" t="s">
        <v>4987</v>
      </c>
      <c r="C4864" s="294"/>
      <c r="D4864" s="279">
        <f t="shared" si="197"/>
        <v>21</v>
      </c>
      <c r="E4864" s="279">
        <f t="shared" si="198"/>
        <v>4</v>
      </c>
      <c r="F4864" s="281" t="str">
        <f t="shared" si="196"/>
        <v/>
      </c>
      <c r="G4864" s="282"/>
      <c r="H4864" s="280"/>
      <c r="I4864" s="280"/>
      <c r="J4864" s="280"/>
    </row>
    <row r="4865" spans="1:10" ht="14.4" x14ac:dyDescent="0.3">
      <c r="A4865" s="290" t="str">
        <f t="shared" si="195"/>
        <v>4/2013</v>
      </c>
      <c r="B4865" s="279" t="s">
        <v>4988</v>
      </c>
      <c r="C4865" s="294"/>
      <c r="D4865" s="279">
        <f t="shared" si="197"/>
        <v>22</v>
      </c>
      <c r="E4865" s="279">
        <f t="shared" si="198"/>
        <v>4</v>
      </c>
      <c r="F4865" s="281" t="str">
        <f t="shared" si="196"/>
        <v/>
      </c>
      <c r="G4865" s="282"/>
      <c r="H4865" s="280"/>
      <c r="I4865" s="280"/>
      <c r="J4865" s="280"/>
    </row>
    <row r="4866" spans="1:10" ht="14.4" x14ac:dyDescent="0.3">
      <c r="A4866" s="290" t="str">
        <f t="shared" si="195"/>
        <v>4/2013</v>
      </c>
      <c r="B4866" s="279" t="s">
        <v>4989</v>
      </c>
      <c r="C4866" s="294">
        <v>174</v>
      </c>
      <c r="D4866" s="279">
        <f t="shared" si="197"/>
        <v>23</v>
      </c>
      <c r="E4866" s="279">
        <f t="shared" si="198"/>
        <v>4</v>
      </c>
      <c r="F4866" s="281" t="str">
        <f t="shared" si="196"/>
        <v/>
      </c>
      <c r="G4866" s="282"/>
      <c r="H4866" s="280"/>
      <c r="I4866" s="280"/>
      <c r="J4866" s="280"/>
    </row>
    <row r="4867" spans="1:10" ht="14.4" x14ac:dyDescent="0.3">
      <c r="A4867" s="290" t="str">
        <f t="shared" si="195"/>
        <v>4/2013</v>
      </c>
      <c r="B4867" s="279" t="s">
        <v>4990</v>
      </c>
      <c r="C4867" s="294">
        <v>176</v>
      </c>
      <c r="D4867" s="279">
        <f t="shared" si="197"/>
        <v>24</v>
      </c>
      <c r="E4867" s="279">
        <f t="shared" si="198"/>
        <v>4</v>
      </c>
      <c r="F4867" s="281" t="str">
        <f t="shared" si="196"/>
        <v/>
      </c>
      <c r="G4867" s="282"/>
      <c r="H4867" s="280"/>
      <c r="I4867" s="280"/>
      <c r="J4867" s="280"/>
    </row>
    <row r="4868" spans="1:10" ht="14.4" x14ac:dyDescent="0.3">
      <c r="A4868" s="290" t="str">
        <f t="shared" si="195"/>
        <v>4/2013</v>
      </c>
      <c r="B4868" s="279" t="s">
        <v>4991</v>
      </c>
      <c r="C4868" s="294"/>
      <c r="D4868" s="279">
        <f t="shared" si="197"/>
        <v>25</v>
      </c>
      <c r="E4868" s="279">
        <f t="shared" si="198"/>
        <v>4</v>
      </c>
      <c r="F4868" s="281" t="str">
        <f t="shared" si="196"/>
        <v/>
      </c>
      <c r="G4868" s="282"/>
      <c r="H4868" s="280"/>
      <c r="I4868" s="280"/>
      <c r="J4868" s="280"/>
    </row>
    <row r="4869" spans="1:10" ht="14.4" x14ac:dyDescent="0.3">
      <c r="A4869" s="290" t="str">
        <f t="shared" si="195"/>
        <v>4/2013</v>
      </c>
      <c r="B4869" s="279" t="s">
        <v>4992</v>
      </c>
      <c r="C4869" s="294">
        <v>175</v>
      </c>
      <c r="D4869" s="279">
        <f t="shared" si="197"/>
        <v>26</v>
      </c>
      <c r="E4869" s="279">
        <f t="shared" si="198"/>
        <v>4</v>
      </c>
      <c r="F4869" s="281" t="str">
        <f t="shared" si="196"/>
        <v/>
      </c>
      <c r="G4869" s="282"/>
      <c r="H4869" s="280"/>
      <c r="I4869" s="280"/>
      <c r="J4869" s="280"/>
    </row>
    <row r="4870" spans="1:10" ht="14.4" x14ac:dyDescent="0.3">
      <c r="A4870" s="290" t="str">
        <f t="shared" ref="A4870:A4933" si="199">CONCATENATE(MONTH(B4870),"/",YEAR(B4870))</f>
        <v>4/2013</v>
      </c>
      <c r="B4870" s="279" t="s">
        <v>4993</v>
      </c>
      <c r="C4870" s="294"/>
      <c r="D4870" s="279">
        <f t="shared" si="197"/>
        <v>27</v>
      </c>
      <c r="E4870" s="279">
        <f t="shared" si="198"/>
        <v>4</v>
      </c>
      <c r="F4870" s="281" t="str">
        <f t="shared" si="196"/>
        <v/>
      </c>
      <c r="G4870" s="282"/>
      <c r="H4870" s="280"/>
      <c r="I4870" s="280"/>
      <c r="J4870" s="280"/>
    </row>
    <row r="4871" spans="1:10" ht="14.4" x14ac:dyDescent="0.3">
      <c r="A4871" s="290" t="str">
        <f t="shared" si="199"/>
        <v>4/2013</v>
      </c>
      <c r="B4871" s="279" t="s">
        <v>4994</v>
      </c>
      <c r="C4871" s="294"/>
      <c r="D4871" s="279">
        <f t="shared" si="197"/>
        <v>28</v>
      </c>
      <c r="E4871" s="279">
        <f t="shared" si="198"/>
        <v>4</v>
      </c>
      <c r="F4871" s="281" t="str">
        <f t="shared" si="196"/>
        <v/>
      </c>
      <c r="G4871" s="282"/>
      <c r="H4871" s="280"/>
      <c r="I4871" s="280"/>
      <c r="J4871" s="280"/>
    </row>
    <row r="4872" spans="1:10" ht="14.4" x14ac:dyDescent="0.3">
      <c r="A4872" s="290" t="str">
        <f t="shared" si="199"/>
        <v>4/2013</v>
      </c>
      <c r="B4872" s="279" t="s">
        <v>4995</v>
      </c>
      <c r="C4872" s="294">
        <v>173</v>
      </c>
      <c r="D4872" s="279">
        <f t="shared" si="197"/>
        <v>29</v>
      </c>
      <c r="E4872" s="279">
        <f t="shared" si="198"/>
        <v>4</v>
      </c>
      <c r="F4872" s="281" t="str">
        <f t="shared" si="196"/>
        <v/>
      </c>
      <c r="G4872" s="282"/>
      <c r="H4872" s="280"/>
      <c r="I4872" s="280"/>
      <c r="J4872" s="280"/>
    </row>
    <row r="4873" spans="1:10" ht="14.4" x14ac:dyDescent="0.3">
      <c r="A4873" s="290" t="str">
        <f t="shared" si="199"/>
        <v>4/2013</v>
      </c>
      <c r="B4873" s="279" t="s">
        <v>4996</v>
      </c>
      <c r="C4873" s="294"/>
      <c r="D4873" s="279">
        <f t="shared" si="197"/>
        <v>30</v>
      </c>
      <c r="E4873" s="279">
        <f t="shared" si="198"/>
        <v>4</v>
      </c>
      <c r="F4873" s="281">
        <f t="shared" si="196"/>
        <v>1.7299999999999999E-2</v>
      </c>
      <c r="G4873" s="282"/>
      <c r="H4873" s="280"/>
      <c r="I4873" s="280"/>
      <c r="J4873" s="280"/>
    </row>
    <row r="4874" spans="1:10" ht="14.4" x14ac:dyDescent="0.3">
      <c r="A4874" s="290" t="str">
        <f t="shared" si="199"/>
        <v>5/2013</v>
      </c>
      <c r="B4874" s="279" t="s">
        <v>4997</v>
      </c>
      <c r="C4874" s="294">
        <v>170</v>
      </c>
      <c r="D4874" s="279">
        <f t="shared" si="197"/>
        <v>1</v>
      </c>
      <c r="E4874" s="279">
        <f t="shared" si="198"/>
        <v>5</v>
      </c>
      <c r="F4874" s="281" t="str">
        <f t="shared" si="196"/>
        <v/>
      </c>
      <c r="G4874" s="282"/>
      <c r="H4874" s="280"/>
      <c r="I4874" s="280"/>
      <c r="J4874" s="280"/>
    </row>
    <row r="4875" spans="1:10" ht="14.4" x14ac:dyDescent="0.3">
      <c r="A4875" s="290" t="str">
        <f t="shared" si="199"/>
        <v>5/2013</v>
      </c>
      <c r="B4875" s="279" t="s">
        <v>4998</v>
      </c>
      <c r="C4875" s="294">
        <v>169</v>
      </c>
      <c r="D4875" s="279">
        <f t="shared" si="197"/>
        <v>2</v>
      </c>
      <c r="E4875" s="279">
        <f t="shared" si="198"/>
        <v>5</v>
      </c>
      <c r="F4875" s="281" t="str">
        <f t="shared" si="196"/>
        <v/>
      </c>
      <c r="G4875" s="282"/>
      <c r="H4875" s="280"/>
      <c r="I4875" s="280"/>
      <c r="J4875" s="280"/>
    </row>
    <row r="4876" spans="1:10" ht="14.4" x14ac:dyDescent="0.3">
      <c r="A4876" s="290" t="str">
        <f t="shared" si="199"/>
        <v>5/2013</v>
      </c>
      <c r="B4876" s="279" t="s">
        <v>4999</v>
      </c>
      <c r="C4876" s="294">
        <v>165</v>
      </c>
      <c r="D4876" s="279">
        <f t="shared" si="197"/>
        <v>3</v>
      </c>
      <c r="E4876" s="279">
        <f t="shared" si="198"/>
        <v>5</v>
      </c>
      <c r="F4876" s="281" t="str">
        <f t="shared" si="196"/>
        <v/>
      </c>
      <c r="G4876" s="282"/>
      <c r="H4876" s="280"/>
      <c r="I4876" s="280"/>
      <c r="J4876" s="280"/>
    </row>
    <row r="4877" spans="1:10" ht="14.4" x14ac:dyDescent="0.3">
      <c r="A4877" s="290" t="str">
        <f t="shared" si="199"/>
        <v>5/2013</v>
      </c>
      <c r="B4877" s="279" t="s">
        <v>5000</v>
      </c>
      <c r="C4877" s="294"/>
      <c r="D4877" s="279">
        <f t="shared" si="197"/>
        <v>4</v>
      </c>
      <c r="E4877" s="279">
        <f t="shared" si="198"/>
        <v>5</v>
      </c>
      <c r="F4877" s="281" t="str">
        <f t="shared" ref="F4877:F4940" si="200">IF(D4877=(D4878-1),"",IF(AND(C4877="",C4876="",C4875=""),C4874/10000,(IF(AND(C4877="",C4876=""),C4875/10000,IF(C4877="",C4876/10000,C4877/10000)))))</f>
        <v/>
      </c>
      <c r="G4877" s="282"/>
      <c r="H4877" s="280"/>
      <c r="I4877" s="280"/>
      <c r="J4877" s="280"/>
    </row>
    <row r="4878" spans="1:10" ht="14.4" x14ac:dyDescent="0.3">
      <c r="A4878" s="290" t="str">
        <f t="shared" si="199"/>
        <v>5/2013</v>
      </c>
      <c r="B4878" s="279" t="s">
        <v>5001</v>
      </c>
      <c r="C4878" s="294"/>
      <c r="D4878" s="279">
        <f t="shared" si="197"/>
        <v>5</v>
      </c>
      <c r="E4878" s="279">
        <f t="shared" si="198"/>
        <v>5</v>
      </c>
      <c r="F4878" s="281" t="str">
        <f t="shared" si="200"/>
        <v/>
      </c>
      <c r="G4878" s="282"/>
      <c r="H4878" s="280"/>
      <c r="I4878" s="280"/>
      <c r="J4878" s="280"/>
    </row>
    <row r="4879" spans="1:10" ht="14.4" x14ac:dyDescent="0.3">
      <c r="A4879" s="290" t="str">
        <f t="shared" si="199"/>
        <v>5/2013</v>
      </c>
      <c r="B4879" s="279" t="s">
        <v>5002</v>
      </c>
      <c r="C4879" s="294">
        <v>162</v>
      </c>
      <c r="D4879" s="279">
        <f t="shared" si="197"/>
        <v>6</v>
      </c>
      <c r="E4879" s="279">
        <f t="shared" si="198"/>
        <v>5</v>
      </c>
      <c r="F4879" s="281" t="str">
        <f t="shared" si="200"/>
        <v/>
      </c>
      <c r="G4879" s="282"/>
      <c r="H4879" s="280"/>
      <c r="I4879" s="280"/>
      <c r="J4879" s="280"/>
    </row>
    <row r="4880" spans="1:10" ht="14.4" x14ac:dyDescent="0.3">
      <c r="A4880" s="290" t="str">
        <f t="shared" si="199"/>
        <v>5/2013</v>
      </c>
      <c r="B4880" s="279" t="s">
        <v>5003</v>
      </c>
      <c r="C4880" s="294">
        <v>161</v>
      </c>
      <c r="D4880" s="279">
        <f t="shared" si="197"/>
        <v>7</v>
      </c>
      <c r="E4880" s="279">
        <f t="shared" si="198"/>
        <v>5</v>
      </c>
      <c r="F4880" s="281" t="str">
        <f t="shared" si="200"/>
        <v/>
      </c>
      <c r="G4880" s="282"/>
      <c r="H4880" s="280"/>
      <c r="I4880" s="280"/>
      <c r="J4880" s="280"/>
    </row>
    <row r="4881" spans="1:10" ht="14.4" x14ac:dyDescent="0.3">
      <c r="A4881" s="290" t="str">
        <f t="shared" si="199"/>
        <v>5/2013</v>
      </c>
      <c r="B4881" s="279" t="s">
        <v>5004</v>
      </c>
      <c r="C4881" s="294">
        <v>164</v>
      </c>
      <c r="D4881" s="279">
        <f t="shared" si="197"/>
        <v>8</v>
      </c>
      <c r="E4881" s="279">
        <f t="shared" si="198"/>
        <v>5</v>
      </c>
      <c r="F4881" s="281" t="str">
        <f t="shared" si="200"/>
        <v/>
      </c>
      <c r="G4881" s="282"/>
      <c r="H4881" s="280"/>
      <c r="I4881" s="280"/>
      <c r="J4881" s="280"/>
    </row>
    <row r="4882" spans="1:10" ht="14.4" x14ac:dyDescent="0.3">
      <c r="A4882" s="290" t="str">
        <f t="shared" si="199"/>
        <v>5/2013</v>
      </c>
      <c r="B4882" s="279" t="s">
        <v>5005</v>
      </c>
      <c r="C4882" s="294">
        <v>161</v>
      </c>
      <c r="D4882" s="279">
        <f t="shared" si="197"/>
        <v>9</v>
      </c>
      <c r="E4882" s="279">
        <f t="shared" si="198"/>
        <v>5</v>
      </c>
      <c r="F4882" s="281" t="str">
        <f t="shared" si="200"/>
        <v/>
      </c>
      <c r="G4882" s="282"/>
      <c r="H4882" s="280"/>
      <c r="I4882" s="280"/>
      <c r="J4882" s="280"/>
    </row>
    <row r="4883" spans="1:10" ht="14.4" x14ac:dyDescent="0.3">
      <c r="A4883" s="290" t="str">
        <f t="shared" si="199"/>
        <v>5/2013</v>
      </c>
      <c r="B4883" s="279" t="s">
        <v>5006</v>
      </c>
      <c r="C4883" s="294">
        <v>161</v>
      </c>
      <c r="D4883" s="279">
        <f t="shared" si="197"/>
        <v>10</v>
      </c>
      <c r="E4883" s="279">
        <f t="shared" si="198"/>
        <v>5</v>
      </c>
      <c r="F4883" s="281" t="str">
        <f t="shared" si="200"/>
        <v/>
      </c>
      <c r="G4883" s="282"/>
      <c r="H4883" s="280"/>
      <c r="I4883" s="280"/>
      <c r="J4883" s="280"/>
    </row>
    <row r="4884" spans="1:10" ht="14.4" x14ac:dyDescent="0.3">
      <c r="A4884" s="290" t="str">
        <f t="shared" si="199"/>
        <v>5/2013</v>
      </c>
      <c r="B4884" s="279" t="s">
        <v>5007</v>
      </c>
      <c r="C4884" s="294"/>
      <c r="D4884" s="279">
        <f t="shared" si="197"/>
        <v>11</v>
      </c>
      <c r="E4884" s="279">
        <f t="shared" si="198"/>
        <v>5</v>
      </c>
      <c r="F4884" s="281" t="str">
        <f t="shared" si="200"/>
        <v/>
      </c>
      <c r="G4884" s="282"/>
      <c r="H4884" s="280"/>
      <c r="I4884" s="280"/>
      <c r="J4884" s="280"/>
    </row>
    <row r="4885" spans="1:10" ht="14.4" x14ac:dyDescent="0.3">
      <c r="A4885" s="290" t="str">
        <f t="shared" si="199"/>
        <v>5/2013</v>
      </c>
      <c r="B4885" s="279" t="s">
        <v>5008</v>
      </c>
      <c r="C4885" s="294"/>
      <c r="D4885" s="279">
        <f t="shared" si="197"/>
        <v>12</v>
      </c>
      <c r="E4885" s="279">
        <f t="shared" si="198"/>
        <v>5</v>
      </c>
      <c r="F4885" s="281" t="str">
        <f t="shared" si="200"/>
        <v/>
      </c>
      <c r="G4885" s="282"/>
      <c r="H4885" s="280"/>
      <c r="I4885" s="280"/>
      <c r="J4885" s="280"/>
    </row>
    <row r="4886" spans="1:10" ht="14.4" x14ac:dyDescent="0.3">
      <c r="A4886" s="290" t="str">
        <f t="shared" si="199"/>
        <v>5/2013</v>
      </c>
      <c r="B4886" s="279" t="s">
        <v>5009</v>
      </c>
      <c r="C4886" s="294">
        <v>165</v>
      </c>
      <c r="D4886" s="279">
        <f t="shared" si="197"/>
        <v>13</v>
      </c>
      <c r="E4886" s="279">
        <f t="shared" si="198"/>
        <v>5</v>
      </c>
      <c r="F4886" s="281" t="str">
        <f t="shared" si="200"/>
        <v/>
      </c>
      <c r="G4886" s="282"/>
      <c r="H4886" s="280"/>
      <c r="I4886" s="280"/>
      <c r="J4886" s="280"/>
    </row>
    <row r="4887" spans="1:10" ht="14.4" x14ac:dyDescent="0.3">
      <c r="A4887" s="290" t="str">
        <f t="shared" si="199"/>
        <v>5/2013</v>
      </c>
      <c r="B4887" s="279" t="s">
        <v>5010</v>
      </c>
      <c r="C4887" s="294">
        <v>162</v>
      </c>
      <c r="D4887" s="279">
        <f t="shared" si="197"/>
        <v>14</v>
      </c>
      <c r="E4887" s="279">
        <f t="shared" si="198"/>
        <v>5</v>
      </c>
      <c r="F4887" s="281" t="str">
        <f t="shared" si="200"/>
        <v/>
      </c>
      <c r="G4887" s="282"/>
      <c r="H4887" s="280"/>
      <c r="I4887" s="280"/>
      <c r="J4887" s="280"/>
    </row>
    <row r="4888" spans="1:10" ht="14.4" x14ac:dyDescent="0.3">
      <c r="A4888" s="290" t="str">
        <f t="shared" si="199"/>
        <v>5/2013</v>
      </c>
      <c r="B4888" s="279" t="s">
        <v>5011</v>
      </c>
      <c r="C4888" s="294">
        <v>168</v>
      </c>
      <c r="D4888" s="279">
        <f t="shared" si="197"/>
        <v>15</v>
      </c>
      <c r="E4888" s="279">
        <f t="shared" si="198"/>
        <v>5</v>
      </c>
      <c r="F4888" s="281" t="str">
        <f t="shared" si="200"/>
        <v/>
      </c>
      <c r="G4888" s="282"/>
      <c r="H4888" s="280"/>
      <c r="I4888" s="280"/>
      <c r="J4888" s="280"/>
    </row>
    <row r="4889" spans="1:10" ht="14.4" x14ac:dyDescent="0.3">
      <c r="A4889" s="290" t="str">
        <f t="shared" si="199"/>
        <v>5/2013</v>
      </c>
      <c r="B4889" s="279" t="s">
        <v>5012</v>
      </c>
      <c r="C4889" s="294">
        <v>177</v>
      </c>
      <c r="D4889" s="279">
        <f t="shared" si="197"/>
        <v>16</v>
      </c>
      <c r="E4889" s="279">
        <f t="shared" si="198"/>
        <v>5</v>
      </c>
      <c r="F4889" s="281" t="str">
        <f t="shared" si="200"/>
        <v/>
      </c>
      <c r="G4889" s="282"/>
      <c r="H4889" s="280"/>
      <c r="I4889" s="280"/>
      <c r="J4889" s="280"/>
    </row>
    <row r="4890" spans="1:10" ht="14.4" x14ac:dyDescent="0.3">
      <c r="A4890" s="290" t="str">
        <f t="shared" si="199"/>
        <v>5/2013</v>
      </c>
      <c r="B4890" s="279" t="s">
        <v>5013</v>
      </c>
      <c r="C4890" s="294">
        <v>175</v>
      </c>
      <c r="D4890" s="279">
        <f t="shared" si="197"/>
        <v>17</v>
      </c>
      <c r="E4890" s="279">
        <f t="shared" si="198"/>
        <v>5</v>
      </c>
      <c r="F4890" s="281" t="str">
        <f t="shared" si="200"/>
        <v/>
      </c>
      <c r="G4890" s="282"/>
      <c r="H4890" s="280"/>
      <c r="I4890" s="280"/>
      <c r="J4890" s="280"/>
    </row>
    <row r="4891" spans="1:10" ht="14.4" x14ac:dyDescent="0.3">
      <c r="A4891" s="290" t="str">
        <f t="shared" si="199"/>
        <v>5/2013</v>
      </c>
      <c r="B4891" s="279" t="s">
        <v>5014</v>
      </c>
      <c r="C4891" s="294"/>
      <c r="D4891" s="279">
        <f t="shared" si="197"/>
        <v>18</v>
      </c>
      <c r="E4891" s="279">
        <f t="shared" si="198"/>
        <v>5</v>
      </c>
      <c r="F4891" s="281" t="str">
        <f t="shared" si="200"/>
        <v/>
      </c>
      <c r="G4891" s="282"/>
      <c r="H4891" s="280"/>
      <c r="I4891" s="280"/>
      <c r="J4891" s="280"/>
    </row>
    <row r="4892" spans="1:10" ht="14.4" x14ac:dyDescent="0.3">
      <c r="A4892" s="290" t="str">
        <f t="shared" si="199"/>
        <v>5/2013</v>
      </c>
      <c r="B4892" s="279" t="s">
        <v>5015</v>
      </c>
      <c r="C4892" s="294"/>
      <c r="D4892" s="279">
        <f t="shared" si="197"/>
        <v>19</v>
      </c>
      <c r="E4892" s="279">
        <f t="shared" si="198"/>
        <v>5</v>
      </c>
      <c r="F4892" s="281" t="str">
        <f t="shared" si="200"/>
        <v/>
      </c>
      <c r="G4892" s="282"/>
      <c r="H4892" s="280"/>
      <c r="I4892" s="280"/>
      <c r="J4892" s="280"/>
    </row>
    <row r="4893" spans="1:10" ht="14.4" x14ac:dyDescent="0.3">
      <c r="A4893" s="290" t="str">
        <f t="shared" si="199"/>
        <v>5/2013</v>
      </c>
      <c r="B4893" s="279" t="s">
        <v>5016</v>
      </c>
      <c r="C4893" s="294">
        <v>176</v>
      </c>
      <c r="D4893" s="279">
        <f t="shared" si="197"/>
        <v>20</v>
      </c>
      <c r="E4893" s="279">
        <f t="shared" si="198"/>
        <v>5</v>
      </c>
      <c r="F4893" s="281" t="str">
        <f t="shared" si="200"/>
        <v/>
      </c>
      <c r="G4893" s="282"/>
      <c r="H4893" s="280"/>
      <c r="I4893" s="280"/>
      <c r="J4893" s="280"/>
    </row>
    <row r="4894" spans="1:10" ht="14.4" x14ac:dyDescent="0.3">
      <c r="A4894" s="290" t="str">
        <f t="shared" si="199"/>
        <v>5/2013</v>
      </c>
      <c r="B4894" s="279" t="s">
        <v>5017</v>
      </c>
      <c r="C4894" s="294">
        <v>181</v>
      </c>
      <c r="D4894" s="279">
        <f t="shared" si="197"/>
        <v>21</v>
      </c>
      <c r="E4894" s="279">
        <f t="shared" si="198"/>
        <v>5</v>
      </c>
      <c r="F4894" s="281" t="str">
        <f t="shared" si="200"/>
        <v/>
      </c>
      <c r="G4894" s="282"/>
      <c r="H4894" s="280"/>
      <c r="I4894" s="280"/>
      <c r="J4894" s="280"/>
    </row>
    <row r="4895" spans="1:10" ht="14.4" x14ac:dyDescent="0.3">
      <c r="A4895" s="290" t="str">
        <f t="shared" si="199"/>
        <v>5/2013</v>
      </c>
      <c r="B4895" s="279" t="s">
        <v>5018</v>
      </c>
      <c r="C4895" s="294">
        <v>178</v>
      </c>
      <c r="D4895" s="279">
        <f t="shared" si="197"/>
        <v>22</v>
      </c>
      <c r="E4895" s="279">
        <f t="shared" si="198"/>
        <v>5</v>
      </c>
      <c r="F4895" s="281" t="str">
        <f t="shared" si="200"/>
        <v/>
      </c>
      <c r="G4895" s="282"/>
      <c r="H4895" s="280"/>
      <c r="I4895" s="280"/>
      <c r="J4895" s="280"/>
    </row>
    <row r="4896" spans="1:10" ht="14.4" x14ac:dyDescent="0.3">
      <c r="A4896" s="290" t="str">
        <f t="shared" si="199"/>
        <v>5/2013</v>
      </c>
      <c r="B4896" s="279" t="s">
        <v>5019</v>
      </c>
      <c r="C4896" s="294">
        <v>189</v>
      </c>
      <c r="D4896" s="279">
        <f t="shared" si="197"/>
        <v>23</v>
      </c>
      <c r="E4896" s="279">
        <f t="shared" si="198"/>
        <v>5</v>
      </c>
      <c r="F4896" s="281" t="str">
        <f t="shared" si="200"/>
        <v/>
      </c>
      <c r="G4896" s="282"/>
      <c r="H4896" s="280"/>
      <c r="I4896" s="280"/>
      <c r="J4896" s="280"/>
    </row>
    <row r="4897" spans="1:10" ht="14.4" x14ac:dyDescent="0.3">
      <c r="A4897" s="290" t="str">
        <f t="shared" si="199"/>
        <v>5/2013</v>
      </c>
      <c r="B4897" s="279" t="s">
        <v>5020</v>
      </c>
      <c r="C4897" s="294">
        <v>191</v>
      </c>
      <c r="D4897" s="279">
        <f t="shared" si="197"/>
        <v>24</v>
      </c>
      <c r="E4897" s="279">
        <f t="shared" si="198"/>
        <v>5</v>
      </c>
      <c r="F4897" s="281" t="str">
        <f t="shared" si="200"/>
        <v/>
      </c>
      <c r="G4897" s="282"/>
      <c r="H4897" s="280"/>
      <c r="I4897" s="280"/>
      <c r="J4897" s="280"/>
    </row>
    <row r="4898" spans="1:10" ht="14.4" x14ac:dyDescent="0.3">
      <c r="A4898" s="290" t="str">
        <f t="shared" si="199"/>
        <v>5/2013</v>
      </c>
      <c r="B4898" s="279" t="s">
        <v>5021</v>
      </c>
      <c r="C4898" s="294"/>
      <c r="D4898" s="279">
        <f t="shared" si="197"/>
        <v>25</v>
      </c>
      <c r="E4898" s="279">
        <f t="shared" si="198"/>
        <v>5</v>
      </c>
      <c r="F4898" s="281" t="str">
        <f t="shared" si="200"/>
        <v/>
      </c>
      <c r="G4898" s="282"/>
      <c r="H4898" s="280"/>
      <c r="I4898" s="280"/>
      <c r="J4898" s="280"/>
    </row>
    <row r="4899" spans="1:10" ht="14.4" x14ac:dyDescent="0.3">
      <c r="A4899" s="290" t="str">
        <f t="shared" si="199"/>
        <v>5/2013</v>
      </c>
      <c r="B4899" s="279" t="s">
        <v>5022</v>
      </c>
      <c r="C4899" s="294"/>
      <c r="D4899" s="279">
        <f t="shared" si="197"/>
        <v>26</v>
      </c>
      <c r="E4899" s="279">
        <f t="shared" si="198"/>
        <v>5</v>
      </c>
      <c r="F4899" s="281" t="str">
        <f t="shared" si="200"/>
        <v/>
      </c>
      <c r="G4899" s="282"/>
      <c r="H4899" s="280"/>
      <c r="I4899" s="280"/>
      <c r="J4899" s="280"/>
    </row>
    <row r="4900" spans="1:10" ht="14.4" x14ac:dyDescent="0.3">
      <c r="A4900" s="290" t="str">
        <f t="shared" si="199"/>
        <v>5/2013</v>
      </c>
      <c r="B4900" s="279" t="s">
        <v>5023</v>
      </c>
      <c r="C4900" s="294"/>
      <c r="D4900" s="279">
        <f t="shared" si="197"/>
        <v>27</v>
      </c>
      <c r="E4900" s="279">
        <f t="shared" si="198"/>
        <v>5</v>
      </c>
      <c r="F4900" s="281" t="str">
        <f t="shared" si="200"/>
        <v/>
      </c>
      <c r="G4900" s="282"/>
      <c r="H4900" s="280"/>
      <c r="I4900" s="280"/>
      <c r="J4900" s="280"/>
    </row>
    <row r="4901" spans="1:10" ht="14.4" x14ac:dyDescent="0.3">
      <c r="A4901" s="290" t="str">
        <f t="shared" si="199"/>
        <v>5/2013</v>
      </c>
      <c r="B4901" s="279" t="s">
        <v>5024</v>
      </c>
      <c r="C4901" s="294">
        <v>197</v>
      </c>
      <c r="D4901" s="279">
        <f t="shared" si="197"/>
        <v>28</v>
      </c>
      <c r="E4901" s="279">
        <f t="shared" si="198"/>
        <v>5</v>
      </c>
      <c r="F4901" s="281" t="str">
        <f t="shared" si="200"/>
        <v/>
      </c>
      <c r="G4901" s="282"/>
      <c r="H4901" s="280"/>
      <c r="I4901" s="280"/>
      <c r="J4901" s="280"/>
    </row>
    <row r="4902" spans="1:10" ht="14.4" x14ac:dyDescent="0.3">
      <c r="A4902" s="290" t="str">
        <f t="shared" si="199"/>
        <v>5/2013</v>
      </c>
      <c r="B4902" s="279" t="s">
        <v>5025</v>
      </c>
      <c r="C4902" s="294">
        <v>203</v>
      </c>
      <c r="D4902" s="279">
        <f t="shared" si="197"/>
        <v>29</v>
      </c>
      <c r="E4902" s="279">
        <f t="shared" si="198"/>
        <v>5</v>
      </c>
      <c r="F4902" s="281" t="str">
        <f t="shared" si="200"/>
        <v/>
      </c>
      <c r="G4902" s="282"/>
      <c r="H4902" s="280"/>
      <c r="I4902" s="280"/>
      <c r="J4902" s="280"/>
    </row>
    <row r="4903" spans="1:10" ht="14.4" x14ac:dyDescent="0.3">
      <c r="A4903" s="290" t="str">
        <f t="shared" si="199"/>
        <v>5/2013</v>
      </c>
      <c r="B4903" s="279" t="s">
        <v>5026</v>
      </c>
      <c r="C4903" s="294">
        <v>198</v>
      </c>
      <c r="D4903" s="279">
        <f t="shared" si="197"/>
        <v>30</v>
      </c>
      <c r="E4903" s="279">
        <f t="shared" si="198"/>
        <v>5</v>
      </c>
      <c r="F4903" s="281" t="str">
        <f t="shared" si="200"/>
        <v/>
      </c>
      <c r="G4903" s="282"/>
      <c r="H4903" s="280"/>
      <c r="I4903" s="280"/>
      <c r="J4903" s="280"/>
    </row>
    <row r="4904" spans="1:10" ht="14.4" x14ac:dyDescent="0.3">
      <c r="A4904" s="290" t="str">
        <f t="shared" si="199"/>
        <v>5/2013</v>
      </c>
      <c r="B4904" s="279" t="s">
        <v>5027</v>
      </c>
      <c r="C4904" s="294">
        <v>206</v>
      </c>
      <c r="D4904" s="279">
        <f t="shared" si="197"/>
        <v>31</v>
      </c>
      <c r="E4904" s="279">
        <f t="shared" si="198"/>
        <v>5</v>
      </c>
      <c r="F4904" s="281">
        <f t="shared" si="200"/>
        <v>2.06E-2</v>
      </c>
      <c r="G4904" s="282"/>
      <c r="H4904" s="280"/>
      <c r="I4904" s="280"/>
      <c r="J4904" s="280"/>
    </row>
    <row r="4905" spans="1:10" ht="14.4" x14ac:dyDescent="0.3">
      <c r="A4905" s="290" t="str">
        <f t="shared" si="199"/>
        <v>6/2013</v>
      </c>
      <c r="B4905" s="279" t="s">
        <v>5028</v>
      </c>
      <c r="C4905" s="294"/>
      <c r="D4905" s="279">
        <f t="shared" si="197"/>
        <v>1</v>
      </c>
      <c r="E4905" s="279">
        <f t="shared" si="198"/>
        <v>6</v>
      </c>
      <c r="F4905" s="281" t="str">
        <f t="shared" si="200"/>
        <v/>
      </c>
      <c r="G4905" s="282"/>
      <c r="H4905" s="280"/>
      <c r="I4905" s="280"/>
      <c r="J4905" s="280"/>
    </row>
    <row r="4906" spans="1:10" ht="14.4" x14ac:dyDescent="0.3">
      <c r="A4906" s="290" t="str">
        <f t="shared" si="199"/>
        <v>6/2013</v>
      </c>
      <c r="B4906" s="279" t="s">
        <v>5029</v>
      </c>
      <c r="C4906" s="294"/>
      <c r="D4906" s="279">
        <f t="shared" si="197"/>
        <v>2</v>
      </c>
      <c r="E4906" s="279">
        <f t="shared" si="198"/>
        <v>6</v>
      </c>
      <c r="F4906" s="281" t="str">
        <f t="shared" si="200"/>
        <v/>
      </c>
      <c r="G4906" s="282"/>
      <c r="H4906" s="280"/>
      <c r="I4906" s="280"/>
      <c r="J4906" s="280"/>
    </row>
    <row r="4907" spans="1:10" ht="14.4" x14ac:dyDescent="0.3">
      <c r="A4907" s="290" t="str">
        <f t="shared" si="199"/>
        <v>6/2013</v>
      </c>
      <c r="B4907" s="279" t="s">
        <v>5030</v>
      </c>
      <c r="C4907" s="294">
        <v>207</v>
      </c>
      <c r="D4907" s="279">
        <f t="shared" si="197"/>
        <v>3</v>
      </c>
      <c r="E4907" s="279">
        <f t="shared" si="198"/>
        <v>6</v>
      </c>
      <c r="F4907" s="281" t="str">
        <f t="shared" si="200"/>
        <v/>
      </c>
      <c r="G4907" s="282"/>
      <c r="H4907" s="280"/>
      <c r="I4907" s="280"/>
      <c r="J4907" s="280"/>
    </row>
    <row r="4908" spans="1:10" ht="14.4" x14ac:dyDescent="0.3">
      <c r="A4908" s="290" t="str">
        <f t="shared" si="199"/>
        <v>6/2013</v>
      </c>
      <c r="B4908" s="279" t="s">
        <v>5031</v>
      </c>
      <c r="C4908" s="294">
        <v>206</v>
      </c>
      <c r="D4908" s="279">
        <f t="shared" si="197"/>
        <v>4</v>
      </c>
      <c r="E4908" s="279">
        <f t="shared" si="198"/>
        <v>6</v>
      </c>
      <c r="F4908" s="281" t="str">
        <f t="shared" si="200"/>
        <v/>
      </c>
      <c r="G4908" s="282"/>
      <c r="H4908" s="280"/>
      <c r="I4908" s="280"/>
      <c r="J4908" s="280"/>
    </row>
    <row r="4909" spans="1:10" ht="14.4" x14ac:dyDescent="0.3">
      <c r="A4909" s="290" t="str">
        <f t="shared" si="199"/>
        <v>6/2013</v>
      </c>
      <c r="B4909" s="279" t="s">
        <v>5032</v>
      </c>
      <c r="C4909" s="294">
        <v>210</v>
      </c>
      <c r="D4909" s="279">
        <f t="shared" si="197"/>
        <v>5</v>
      </c>
      <c r="E4909" s="279">
        <f t="shared" si="198"/>
        <v>6</v>
      </c>
      <c r="F4909" s="281" t="str">
        <f t="shared" si="200"/>
        <v/>
      </c>
      <c r="G4909" s="282"/>
      <c r="H4909" s="280"/>
      <c r="I4909" s="280"/>
      <c r="J4909" s="280"/>
    </row>
    <row r="4910" spans="1:10" ht="14.4" x14ac:dyDescent="0.3">
      <c r="A4910" s="290" t="str">
        <f t="shared" si="199"/>
        <v>6/2013</v>
      </c>
      <c r="B4910" s="279" t="s">
        <v>5033</v>
      </c>
      <c r="C4910" s="294">
        <v>206</v>
      </c>
      <c r="D4910" s="279">
        <f t="shared" si="197"/>
        <v>6</v>
      </c>
      <c r="E4910" s="279">
        <f t="shared" si="198"/>
        <v>6</v>
      </c>
      <c r="F4910" s="281" t="str">
        <f t="shared" si="200"/>
        <v/>
      </c>
      <c r="G4910" s="282"/>
      <c r="H4910" s="280"/>
      <c r="I4910" s="280"/>
      <c r="J4910" s="280"/>
    </row>
    <row r="4911" spans="1:10" ht="14.4" x14ac:dyDescent="0.3">
      <c r="A4911" s="290" t="str">
        <f t="shared" si="199"/>
        <v>6/2013</v>
      </c>
      <c r="B4911" s="279" t="s">
        <v>5034</v>
      </c>
      <c r="C4911" s="294">
        <v>213</v>
      </c>
      <c r="D4911" s="279">
        <f t="shared" si="197"/>
        <v>7</v>
      </c>
      <c r="E4911" s="279">
        <f t="shared" si="198"/>
        <v>6</v>
      </c>
      <c r="F4911" s="281" t="str">
        <f t="shared" si="200"/>
        <v/>
      </c>
      <c r="G4911" s="282"/>
      <c r="H4911" s="280"/>
      <c r="I4911" s="280"/>
      <c r="J4911" s="280"/>
    </row>
    <row r="4912" spans="1:10" ht="14.4" x14ac:dyDescent="0.3">
      <c r="A4912" s="290" t="str">
        <f t="shared" si="199"/>
        <v>6/2013</v>
      </c>
      <c r="B4912" s="279" t="s">
        <v>5035</v>
      </c>
      <c r="C4912" s="294"/>
      <c r="D4912" s="279">
        <f t="shared" si="197"/>
        <v>8</v>
      </c>
      <c r="E4912" s="279">
        <f t="shared" si="198"/>
        <v>6</v>
      </c>
      <c r="F4912" s="281" t="str">
        <f t="shared" si="200"/>
        <v/>
      </c>
      <c r="G4912" s="282"/>
      <c r="H4912" s="280"/>
      <c r="I4912" s="280"/>
      <c r="J4912" s="280"/>
    </row>
    <row r="4913" spans="1:10" ht="14.4" x14ac:dyDescent="0.3">
      <c r="A4913" s="290" t="str">
        <f t="shared" si="199"/>
        <v>6/2013</v>
      </c>
      <c r="B4913" s="279" t="s">
        <v>5036</v>
      </c>
      <c r="C4913" s="294"/>
      <c r="D4913" s="279">
        <f t="shared" si="197"/>
        <v>9</v>
      </c>
      <c r="E4913" s="279">
        <f t="shared" si="198"/>
        <v>6</v>
      </c>
      <c r="F4913" s="281" t="str">
        <f t="shared" si="200"/>
        <v/>
      </c>
      <c r="G4913" s="282"/>
      <c r="H4913" s="280"/>
      <c r="I4913" s="280"/>
      <c r="J4913" s="280"/>
    </row>
    <row r="4914" spans="1:10" ht="14.4" x14ac:dyDescent="0.3">
      <c r="A4914" s="290" t="str">
        <f t="shared" si="199"/>
        <v>6/2013</v>
      </c>
      <c r="B4914" s="279" t="s">
        <v>5037</v>
      </c>
      <c r="C4914" s="294">
        <v>222</v>
      </c>
      <c r="D4914" s="279">
        <f t="shared" si="197"/>
        <v>10</v>
      </c>
      <c r="E4914" s="279">
        <f t="shared" si="198"/>
        <v>6</v>
      </c>
      <c r="F4914" s="281" t="str">
        <f t="shared" si="200"/>
        <v/>
      </c>
      <c r="G4914" s="282"/>
      <c r="H4914" s="280"/>
      <c r="I4914" s="280"/>
      <c r="J4914" s="280"/>
    </row>
    <row r="4915" spans="1:10" ht="14.4" x14ac:dyDescent="0.3">
      <c r="A4915" s="290" t="str">
        <f t="shared" si="199"/>
        <v>6/2013</v>
      </c>
      <c r="B4915" s="279" t="s">
        <v>5038</v>
      </c>
      <c r="C4915" s="294">
        <v>236</v>
      </c>
      <c r="D4915" s="279">
        <f t="shared" si="197"/>
        <v>11</v>
      </c>
      <c r="E4915" s="279">
        <f t="shared" si="198"/>
        <v>6</v>
      </c>
      <c r="F4915" s="281" t="str">
        <f t="shared" si="200"/>
        <v/>
      </c>
      <c r="G4915" s="282"/>
      <c r="H4915" s="280"/>
      <c r="I4915" s="280"/>
      <c r="J4915" s="280"/>
    </row>
    <row r="4916" spans="1:10" ht="14.4" x14ac:dyDescent="0.3">
      <c r="A4916" s="290" t="str">
        <f t="shared" si="199"/>
        <v>6/2013</v>
      </c>
      <c r="B4916" s="279" t="s">
        <v>5039</v>
      </c>
      <c r="C4916" s="294">
        <v>226</v>
      </c>
      <c r="D4916" s="279">
        <f t="shared" si="197"/>
        <v>12</v>
      </c>
      <c r="E4916" s="279">
        <f t="shared" si="198"/>
        <v>6</v>
      </c>
      <c r="F4916" s="281" t="str">
        <f t="shared" si="200"/>
        <v/>
      </c>
      <c r="G4916" s="282"/>
      <c r="H4916" s="280"/>
      <c r="I4916" s="280"/>
      <c r="J4916" s="280"/>
    </row>
    <row r="4917" spans="1:10" ht="14.4" x14ac:dyDescent="0.3">
      <c r="A4917" s="290" t="str">
        <f t="shared" si="199"/>
        <v>6/2013</v>
      </c>
      <c r="B4917" s="279" t="s">
        <v>5040</v>
      </c>
      <c r="C4917" s="294">
        <v>212</v>
      </c>
      <c r="D4917" s="279">
        <f t="shared" si="197"/>
        <v>13</v>
      </c>
      <c r="E4917" s="279">
        <f t="shared" si="198"/>
        <v>6</v>
      </c>
      <c r="F4917" s="281" t="str">
        <f t="shared" si="200"/>
        <v/>
      </c>
      <c r="G4917" s="282"/>
      <c r="H4917" s="280"/>
      <c r="I4917" s="280"/>
      <c r="J4917" s="280"/>
    </row>
    <row r="4918" spans="1:10" ht="14.4" x14ac:dyDescent="0.3">
      <c r="A4918" s="290" t="str">
        <f t="shared" si="199"/>
        <v>6/2013</v>
      </c>
      <c r="B4918" s="279" t="s">
        <v>5041</v>
      </c>
      <c r="C4918" s="294">
        <v>216</v>
      </c>
      <c r="D4918" s="279">
        <f t="shared" si="197"/>
        <v>14</v>
      </c>
      <c r="E4918" s="279">
        <f t="shared" si="198"/>
        <v>6</v>
      </c>
      <c r="F4918" s="281" t="str">
        <f t="shared" si="200"/>
        <v/>
      </c>
      <c r="G4918" s="282"/>
      <c r="H4918" s="280"/>
      <c r="I4918" s="280"/>
      <c r="J4918" s="280"/>
    </row>
    <row r="4919" spans="1:10" ht="14.4" x14ac:dyDescent="0.3">
      <c r="A4919" s="290" t="str">
        <f t="shared" si="199"/>
        <v>6/2013</v>
      </c>
      <c r="B4919" s="279" t="s">
        <v>5042</v>
      </c>
      <c r="C4919" s="294"/>
      <c r="D4919" s="279">
        <f t="shared" si="197"/>
        <v>15</v>
      </c>
      <c r="E4919" s="279">
        <f t="shared" si="198"/>
        <v>6</v>
      </c>
      <c r="F4919" s="281" t="str">
        <f t="shared" si="200"/>
        <v/>
      </c>
      <c r="G4919" s="282"/>
      <c r="H4919" s="280"/>
      <c r="I4919" s="280"/>
      <c r="J4919" s="280"/>
    </row>
    <row r="4920" spans="1:10" ht="14.4" x14ac:dyDescent="0.3">
      <c r="A4920" s="290" t="str">
        <f t="shared" si="199"/>
        <v>6/2013</v>
      </c>
      <c r="B4920" s="279" t="s">
        <v>5043</v>
      </c>
      <c r="C4920" s="294"/>
      <c r="D4920" s="279">
        <f t="shared" si="197"/>
        <v>16</v>
      </c>
      <c r="E4920" s="279">
        <f t="shared" si="198"/>
        <v>6</v>
      </c>
      <c r="F4920" s="281" t="str">
        <f t="shared" si="200"/>
        <v/>
      </c>
      <c r="G4920" s="282"/>
      <c r="H4920" s="280"/>
      <c r="I4920" s="280"/>
      <c r="J4920" s="280"/>
    </row>
    <row r="4921" spans="1:10" ht="14.4" x14ac:dyDescent="0.3">
      <c r="A4921" s="290" t="str">
        <f t="shared" si="199"/>
        <v>6/2013</v>
      </c>
      <c r="B4921" s="279" t="s">
        <v>5044</v>
      </c>
      <c r="C4921" s="294">
        <v>216</v>
      </c>
      <c r="D4921" s="279">
        <f t="shared" si="197"/>
        <v>17</v>
      </c>
      <c r="E4921" s="279">
        <f t="shared" si="198"/>
        <v>6</v>
      </c>
      <c r="F4921" s="281" t="str">
        <f t="shared" si="200"/>
        <v/>
      </c>
      <c r="G4921" s="282"/>
      <c r="H4921" s="280"/>
      <c r="I4921" s="280"/>
      <c r="J4921" s="280"/>
    </row>
    <row r="4922" spans="1:10" ht="14.4" x14ac:dyDescent="0.3">
      <c r="A4922" s="290" t="str">
        <f t="shared" si="199"/>
        <v>6/2013</v>
      </c>
      <c r="B4922" s="279" t="s">
        <v>5045</v>
      </c>
      <c r="C4922" s="294">
        <v>224</v>
      </c>
      <c r="D4922" s="279">
        <f t="shared" si="197"/>
        <v>18</v>
      </c>
      <c r="E4922" s="279">
        <f t="shared" si="198"/>
        <v>6</v>
      </c>
      <c r="F4922" s="281" t="str">
        <f t="shared" si="200"/>
        <v/>
      </c>
      <c r="G4922" s="282"/>
      <c r="H4922" s="280"/>
      <c r="I4922" s="280"/>
      <c r="J4922" s="280"/>
    </row>
    <row r="4923" spans="1:10" ht="14.4" x14ac:dyDescent="0.3">
      <c r="A4923" s="290" t="str">
        <f t="shared" si="199"/>
        <v>6/2013</v>
      </c>
      <c r="B4923" s="279" t="s">
        <v>5046</v>
      </c>
      <c r="C4923" s="294">
        <v>233</v>
      </c>
      <c r="D4923" s="279">
        <f t="shared" si="197"/>
        <v>19</v>
      </c>
      <c r="E4923" s="279">
        <f t="shared" si="198"/>
        <v>6</v>
      </c>
      <c r="F4923" s="281" t="str">
        <f t="shared" si="200"/>
        <v/>
      </c>
      <c r="G4923" s="282"/>
      <c r="H4923" s="280"/>
      <c r="I4923" s="280"/>
      <c r="J4923" s="280"/>
    </row>
    <row r="4924" spans="1:10" ht="14.4" x14ac:dyDescent="0.3">
      <c r="A4924" s="290" t="str">
        <f t="shared" si="199"/>
        <v>6/2013</v>
      </c>
      <c r="B4924" s="279" t="s">
        <v>5047</v>
      </c>
      <c r="C4924" s="294">
        <v>249</v>
      </c>
      <c r="D4924" s="279">
        <f t="shared" si="197"/>
        <v>20</v>
      </c>
      <c r="E4924" s="279">
        <f t="shared" si="198"/>
        <v>6</v>
      </c>
      <c r="F4924" s="281" t="str">
        <f t="shared" si="200"/>
        <v/>
      </c>
      <c r="G4924" s="282"/>
      <c r="H4924" s="280"/>
      <c r="I4924" s="280"/>
      <c r="J4924" s="280"/>
    </row>
    <row r="4925" spans="1:10" ht="14.4" x14ac:dyDescent="0.3">
      <c r="A4925" s="290" t="str">
        <f t="shared" si="199"/>
        <v>6/2013</v>
      </c>
      <c r="B4925" s="279" t="s">
        <v>5048</v>
      </c>
      <c r="C4925" s="294">
        <v>253</v>
      </c>
      <c r="D4925" s="279">
        <f t="shared" si="197"/>
        <v>21</v>
      </c>
      <c r="E4925" s="279">
        <f t="shared" si="198"/>
        <v>6</v>
      </c>
      <c r="F4925" s="281" t="str">
        <f t="shared" si="200"/>
        <v/>
      </c>
      <c r="G4925" s="282"/>
      <c r="H4925" s="280"/>
      <c r="I4925" s="280"/>
      <c r="J4925" s="280"/>
    </row>
    <row r="4926" spans="1:10" ht="14.4" x14ac:dyDescent="0.3">
      <c r="A4926" s="290" t="str">
        <f t="shared" si="199"/>
        <v>6/2013</v>
      </c>
      <c r="B4926" s="279" t="s">
        <v>5049</v>
      </c>
      <c r="C4926" s="294"/>
      <c r="D4926" s="279">
        <f t="shared" si="197"/>
        <v>22</v>
      </c>
      <c r="E4926" s="279">
        <f t="shared" si="198"/>
        <v>6</v>
      </c>
      <c r="F4926" s="281" t="str">
        <f t="shared" si="200"/>
        <v/>
      </c>
      <c r="G4926" s="282"/>
      <c r="H4926" s="280"/>
      <c r="I4926" s="280"/>
      <c r="J4926" s="280"/>
    </row>
    <row r="4927" spans="1:10" ht="14.4" x14ac:dyDescent="0.3">
      <c r="A4927" s="290" t="str">
        <f t="shared" si="199"/>
        <v>6/2013</v>
      </c>
      <c r="B4927" s="279" t="s">
        <v>5050</v>
      </c>
      <c r="C4927" s="294"/>
      <c r="D4927" s="279">
        <f t="shared" si="197"/>
        <v>23</v>
      </c>
      <c r="E4927" s="279">
        <f t="shared" si="198"/>
        <v>6</v>
      </c>
      <c r="F4927" s="281" t="str">
        <f t="shared" si="200"/>
        <v/>
      </c>
      <c r="G4927" s="282"/>
      <c r="H4927" s="280"/>
      <c r="I4927" s="280"/>
      <c r="J4927" s="280"/>
    </row>
    <row r="4928" spans="1:10" ht="14.4" x14ac:dyDescent="0.3">
      <c r="A4928" s="290" t="str">
        <f t="shared" si="199"/>
        <v>6/2013</v>
      </c>
      <c r="B4928" s="279" t="s">
        <v>5051</v>
      </c>
      <c r="C4928" s="294">
        <v>263</v>
      </c>
      <c r="D4928" s="279">
        <f t="shared" si="197"/>
        <v>24</v>
      </c>
      <c r="E4928" s="279">
        <f t="shared" si="198"/>
        <v>6</v>
      </c>
      <c r="F4928" s="281" t="str">
        <f t="shared" si="200"/>
        <v/>
      </c>
      <c r="G4928" s="282"/>
      <c r="H4928" s="280"/>
      <c r="I4928" s="280"/>
      <c r="J4928" s="280"/>
    </row>
    <row r="4929" spans="1:10" ht="14.4" x14ac:dyDescent="0.3">
      <c r="A4929" s="290" t="str">
        <f t="shared" si="199"/>
        <v>6/2013</v>
      </c>
      <c r="B4929" s="279" t="s">
        <v>5052</v>
      </c>
      <c r="C4929" s="294">
        <v>252</v>
      </c>
      <c r="D4929" s="279">
        <f t="shared" si="197"/>
        <v>25</v>
      </c>
      <c r="E4929" s="279">
        <f t="shared" si="198"/>
        <v>6</v>
      </c>
      <c r="F4929" s="281" t="str">
        <f t="shared" si="200"/>
        <v/>
      </c>
      <c r="G4929" s="282"/>
      <c r="H4929" s="280"/>
      <c r="I4929" s="280"/>
      <c r="J4929" s="280"/>
    </row>
    <row r="4930" spans="1:10" ht="14.4" x14ac:dyDescent="0.3">
      <c r="A4930" s="290" t="str">
        <f t="shared" si="199"/>
        <v>6/2013</v>
      </c>
      <c r="B4930" s="279" t="s">
        <v>5053</v>
      </c>
      <c r="C4930" s="294">
        <v>248</v>
      </c>
      <c r="D4930" s="279">
        <f t="shared" si="197"/>
        <v>26</v>
      </c>
      <c r="E4930" s="279">
        <f t="shared" si="198"/>
        <v>6</v>
      </c>
      <c r="F4930" s="281" t="str">
        <f t="shared" si="200"/>
        <v/>
      </c>
      <c r="G4930" s="282"/>
      <c r="H4930" s="280"/>
      <c r="I4930" s="280"/>
      <c r="J4930" s="280"/>
    </row>
    <row r="4931" spans="1:10" ht="14.4" x14ac:dyDescent="0.3">
      <c r="A4931" s="290" t="str">
        <f t="shared" si="199"/>
        <v>6/2013</v>
      </c>
      <c r="B4931" s="279" t="s">
        <v>5054</v>
      </c>
      <c r="C4931" s="294">
        <v>244</v>
      </c>
      <c r="D4931" s="279">
        <f t="shared" si="197"/>
        <v>27</v>
      </c>
      <c r="E4931" s="279">
        <f t="shared" si="198"/>
        <v>6</v>
      </c>
      <c r="F4931" s="281" t="str">
        <f t="shared" si="200"/>
        <v/>
      </c>
      <c r="G4931" s="282"/>
      <c r="H4931" s="280"/>
      <c r="I4931" s="280"/>
      <c r="J4931" s="280"/>
    </row>
    <row r="4932" spans="1:10" ht="14.4" x14ac:dyDescent="0.3">
      <c r="A4932" s="290" t="str">
        <f t="shared" si="199"/>
        <v>6/2013</v>
      </c>
      <c r="B4932" s="279" t="s">
        <v>5055</v>
      </c>
      <c r="C4932" s="294">
        <v>237</v>
      </c>
      <c r="D4932" s="279">
        <f t="shared" si="197"/>
        <v>28</v>
      </c>
      <c r="E4932" s="279">
        <f t="shared" si="198"/>
        <v>6</v>
      </c>
      <c r="F4932" s="281" t="str">
        <f t="shared" si="200"/>
        <v/>
      </c>
      <c r="G4932" s="282"/>
      <c r="H4932" s="280"/>
      <c r="I4932" s="280"/>
      <c r="J4932" s="280"/>
    </row>
    <row r="4933" spans="1:10" ht="14.4" x14ac:dyDescent="0.3">
      <c r="A4933" s="290" t="str">
        <f t="shared" si="199"/>
        <v>6/2013</v>
      </c>
      <c r="B4933" s="279" t="s">
        <v>5056</v>
      </c>
      <c r="C4933" s="294"/>
      <c r="D4933" s="279">
        <f t="shared" si="197"/>
        <v>29</v>
      </c>
      <c r="E4933" s="279">
        <f t="shared" si="198"/>
        <v>6</v>
      </c>
      <c r="F4933" s="281" t="str">
        <f t="shared" si="200"/>
        <v/>
      </c>
      <c r="G4933" s="282"/>
      <c r="H4933" s="280"/>
      <c r="I4933" s="280"/>
      <c r="J4933" s="280"/>
    </row>
    <row r="4934" spans="1:10" ht="14.4" x14ac:dyDescent="0.3">
      <c r="A4934" s="290" t="str">
        <f t="shared" ref="A4934:A4997" si="201">CONCATENATE(MONTH(B4934),"/",YEAR(B4934))</f>
        <v>6/2013</v>
      </c>
      <c r="B4934" s="279" t="s">
        <v>5057</v>
      </c>
      <c r="C4934" s="294"/>
      <c r="D4934" s="279">
        <f t="shared" si="197"/>
        <v>30</v>
      </c>
      <c r="E4934" s="279">
        <f t="shared" si="198"/>
        <v>6</v>
      </c>
      <c r="F4934" s="281">
        <f t="shared" si="200"/>
        <v>2.3699999999999999E-2</v>
      </c>
      <c r="G4934" s="282"/>
      <c r="H4934" s="280"/>
      <c r="I4934" s="280"/>
      <c r="J4934" s="280"/>
    </row>
    <row r="4935" spans="1:10" ht="14.4" x14ac:dyDescent="0.3">
      <c r="A4935" s="290" t="str">
        <f t="shared" si="201"/>
        <v>7/2013</v>
      </c>
      <c r="B4935" s="279" t="s">
        <v>5058</v>
      </c>
      <c r="C4935" s="294">
        <v>232</v>
      </c>
      <c r="D4935" s="279">
        <f t="shared" si="197"/>
        <v>1</v>
      </c>
      <c r="E4935" s="279">
        <f t="shared" si="198"/>
        <v>7</v>
      </c>
      <c r="F4935" s="281" t="str">
        <f t="shared" si="200"/>
        <v/>
      </c>
      <c r="G4935" s="282"/>
      <c r="H4935" s="280"/>
      <c r="I4935" s="280"/>
      <c r="J4935" s="280"/>
    </row>
    <row r="4936" spans="1:10" ht="14.4" x14ac:dyDescent="0.3">
      <c r="A4936" s="290" t="str">
        <f t="shared" si="201"/>
        <v>7/2013</v>
      </c>
      <c r="B4936" s="279" t="s">
        <v>5059</v>
      </c>
      <c r="C4936" s="294">
        <v>236</v>
      </c>
      <c r="D4936" s="279">
        <f t="shared" si="197"/>
        <v>2</v>
      </c>
      <c r="E4936" s="279">
        <f t="shared" si="198"/>
        <v>7</v>
      </c>
      <c r="F4936" s="281" t="str">
        <f t="shared" si="200"/>
        <v/>
      </c>
      <c r="G4936" s="282"/>
      <c r="H4936" s="280"/>
      <c r="I4936" s="280"/>
      <c r="J4936" s="280"/>
    </row>
    <row r="4937" spans="1:10" ht="14.4" x14ac:dyDescent="0.3">
      <c r="A4937" s="290" t="str">
        <f t="shared" si="201"/>
        <v>7/2013</v>
      </c>
      <c r="B4937" s="279" t="s">
        <v>5060</v>
      </c>
      <c r="C4937" s="294">
        <v>239</v>
      </c>
      <c r="D4937" s="279">
        <f t="shared" si="197"/>
        <v>3</v>
      </c>
      <c r="E4937" s="279">
        <f t="shared" si="198"/>
        <v>7</v>
      </c>
      <c r="F4937" s="281" t="str">
        <f t="shared" si="200"/>
        <v/>
      </c>
      <c r="G4937" s="282"/>
      <c r="H4937" s="280"/>
      <c r="I4937" s="280"/>
      <c r="J4937" s="280"/>
    </row>
    <row r="4938" spans="1:10" ht="14.4" x14ac:dyDescent="0.3">
      <c r="A4938" s="290" t="str">
        <f t="shared" si="201"/>
        <v>7/2013</v>
      </c>
      <c r="B4938" s="279" t="s">
        <v>5061</v>
      </c>
      <c r="C4938" s="294"/>
      <c r="D4938" s="279">
        <f t="shared" si="197"/>
        <v>4</v>
      </c>
      <c r="E4938" s="279">
        <f t="shared" si="198"/>
        <v>7</v>
      </c>
      <c r="F4938" s="281" t="str">
        <f t="shared" si="200"/>
        <v/>
      </c>
      <c r="G4938" s="282"/>
      <c r="H4938" s="280"/>
      <c r="I4938" s="280"/>
      <c r="J4938" s="280"/>
    </row>
    <row r="4939" spans="1:10" ht="14.4" x14ac:dyDescent="0.3">
      <c r="A4939" s="290" t="str">
        <f t="shared" si="201"/>
        <v>7/2013</v>
      </c>
      <c r="B4939" s="279" t="s">
        <v>5062</v>
      </c>
      <c r="C4939" s="294">
        <v>236</v>
      </c>
      <c r="D4939" s="279">
        <f t="shared" si="197"/>
        <v>5</v>
      </c>
      <c r="E4939" s="279">
        <f t="shared" si="198"/>
        <v>7</v>
      </c>
      <c r="F4939" s="281" t="str">
        <f t="shared" si="200"/>
        <v/>
      </c>
      <c r="G4939" s="282"/>
      <c r="H4939" s="280"/>
      <c r="I4939" s="280"/>
      <c r="J4939" s="280"/>
    </row>
    <row r="4940" spans="1:10" ht="14.4" x14ac:dyDescent="0.3">
      <c r="A4940" s="290" t="str">
        <f t="shared" si="201"/>
        <v>7/2013</v>
      </c>
      <c r="B4940" s="279" t="s">
        <v>5063</v>
      </c>
      <c r="C4940" s="294"/>
      <c r="D4940" s="279">
        <f t="shared" si="197"/>
        <v>6</v>
      </c>
      <c r="E4940" s="279">
        <f t="shared" si="198"/>
        <v>7</v>
      </c>
      <c r="F4940" s="281" t="str">
        <f t="shared" si="200"/>
        <v/>
      </c>
      <c r="G4940" s="282"/>
      <c r="H4940" s="280"/>
      <c r="I4940" s="280"/>
      <c r="J4940" s="280"/>
    </row>
    <row r="4941" spans="1:10" ht="14.4" x14ac:dyDescent="0.3">
      <c r="A4941" s="290" t="str">
        <f t="shared" si="201"/>
        <v>7/2013</v>
      </c>
      <c r="B4941" s="279" t="s">
        <v>5064</v>
      </c>
      <c r="C4941" s="294"/>
      <c r="D4941" s="279">
        <f t="shared" si="197"/>
        <v>7</v>
      </c>
      <c r="E4941" s="279">
        <f t="shared" si="198"/>
        <v>7</v>
      </c>
      <c r="F4941" s="281" t="str">
        <f t="shared" ref="F4941:F5004" si="202">IF(D4941=(D4942-1),"",IF(AND(C4941="",C4940="",C4939=""),C4938/10000,(IF(AND(C4941="",C4940=""),C4939/10000,IF(C4941="",C4940/10000,C4941/10000)))))</f>
        <v/>
      </c>
      <c r="G4941" s="282"/>
      <c r="H4941" s="280"/>
      <c r="I4941" s="280"/>
      <c r="J4941" s="280"/>
    </row>
    <row r="4942" spans="1:10" ht="14.4" x14ac:dyDescent="0.3">
      <c r="A4942" s="290" t="str">
        <f t="shared" si="201"/>
        <v>7/2013</v>
      </c>
      <c r="B4942" s="279" t="s">
        <v>5065</v>
      </c>
      <c r="C4942" s="294">
        <v>241</v>
      </c>
      <c r="D4942" s="279">
        <f t="shared" si="197"/>
        <v>8</v>
      </c>
      <c r="E4942" s="279">
        <f t="shared" si="198"/>
        <v>7</v>
      </c>
      <c r="F4942" s="281" t="str">
        <f t="shared" si="202"/>
        <v/>
      </c>
      <c r="G4942" s="282"/>
      <c r="H4942" s="280"/>
      <c r="I4942" s="280"/>
      <c r="J4942" s="280"/>
    </row>
    <row r="4943" spans="1:10" ht="14.4" x14ac:dyDescent="0.3">
      <c r="A4943" s="290" t="str">
        <f t="shared" si="201"/>
        <v>7/2013</v>
      </c>
      <c r="B4943" s="279" t="s">
        <v>5066</v>
      </c>
      <c r="C4943" s="294">
        <v>243</v>
      </c>
      <c r="D4943" s="279">
        <f t="shared" si="197"/>
        <v>9</v>
      </c>
      <c r="E4943" s="279">
        <f t="shared" si="198"/>
        <v>7</v>
      </c>
      <c r="F4943" s="281" t="str">
        <f t="shared" si="202"/>
        <v/>
      </c>
      <c r="G4943" s="282"/>
      <c r="H4943" s="280"/>
      <c r="I4943" s="280"/>
      <c r="J4943" s="280"/>
    </row>
    <row r="4944" spans="1:10" ht="14.4" x14ac:dyDescent="0.3">
      <c r="A4944" s="290" t="str">
        <f t="shared" si="201"/>
        <v>7/2013</v>
      </c>
      <c r="B4944" s="279" t="s">
        <v>5067</v>
      </c>
      <c r="C4944" s="294">
        <v>238</v>
      </c>
      <c r="D4944" s="279">
        <f t="shared" si="197"/>
        <v>10</v>
      </c>
      <c r="E4944" s="279">
        <f t="shared" si="198"/>
        <v>7</v>
      </c>
      <c r="F4944" s="281" t="str">
        <f t="shared" si="202"/>
        <v/>
      </c>
      <c r="G4944" s="282"/>
      <c r="H4944" s="280"/>
      <c r="I4944" s="280"/>
      <c r="J4944" s="280"/>
    </row>
    <row r="4945" spans="1:10" ht="14.4" x14ac:dyDescent="0.3">
      <c r="A4945" s="290" t="str">
        <f t="shared" si="201"/>
        <v>7/2013</v>
      </c>
      <c r="B4945" s="279" t="s">
        <v>5068</v>
      </c>
      <c r="C4945" s="294">
        <v>239</v>
      </c>
      <c r="D4945" s="279">
        <f t="shared" si="197"/>
        <v>11</v>
      </c>
      <c r="E4945" s="279">
        <f t="shared" si="198"/>
        <v>7</v>
      </c>
      <c r="F4945" s="281" t="str">
        <f t="shared" si="202"/>
        <v/>
      </c>
      <c r="G4945" s="282"/>
      <c r="H4945" s="280"/>
      <c r="I4945" s="280"/>
      <c r="J4945" s="280"/>
    </row>
    <row r="4946" spans="1:10" ht="14.4" x14ac:dyDescent="0.3">
      <c r="A4946" s="290" t="str">
        <f t="shared" si="201"/>
        <v>7/2013</v>
      </c>
      <c r="B4946" s="279" t="s">
        <v>5069</v>
      </c>
      <c r="C4946" s="294">
        <v>234</v>
      </c>
      <c r="D4946" s="279">
        <f t="shared" si="197"/>
        <v>12</v>
      </c>
      <c r="E4946" s="279">
        <f t="shared" si="198"/>
        <v>7</v>
      </c>
      <c r="F4946" s="281" t="str">
        <f t="shared" si="202"/>
        <v/>
      </c>
      <c r="G4946" s="282"/>
      <c r="H4946" s="280"/>
      <c r="I4946" s="280"/>
      <c r="J4946" s="280"/>
    </row>
    <row r="4947" spans="1:10" ht="14.4" x14ac:dyDescent="0.3">
      <c r="A4947" s="290" t="str">
        <f t="shared" si="201"/>
        <v>7/2013</v>
      </c>
      <c r="B4947" s="279" t="s">
        <v>5070</v>
      </c>
      <c r="C4947" s="294"/>
      <c r="D4947" s="279">
        <f t="shared" si="197"/>
        <v>13</v>
      </c>
      <c r="E4947" s="279">
        <f t="shared" si="198"/>
        <v>7</v>
      </c>
      <c r="F4947" s="281" t="str">
        <f t="shared" si="202"/>
        <v/>
      </c>
      <c r="G4947" s="282"/>
      <c r="H4947" s="280"/>
      <c r="I4947" s="280"/>
      <c r="J4947" s="280"/>
    </row>
    <row r="4948" spans="1:10" ht="14.4" x14ac:dyDescent="0.3">
      <c r="A4948" s="290" t="str">
        <f t="shared" si="201"/>
        <v>7/2013</v>
      </c>
      <c r="B4948" s="279" t="s">
        <v>5071</v>
      </c>
      <c r="C4948" s="294"/>
      <c r="D4948" s="279">
        <f t="shared" si="197"/>
        <v>14</v>
      </c>
      <c r="E4948" s="279">
        <f t="shared" si="198"/>
        <v>7</v>
      </c>
      <c r="F4948" s="281" t="str">
        <f t="shared" si="202"/>
        <v/>
      </c>
      <c r="G4948" s="282"/>
      <c r="H4948" s="280"/>
      <c r="I4948" s="280"/>
      <c r="J4948" s="280"/>
    </row>
    <row r="4949" spans="1:10" ht="14.4" x14ac:dyDescent="0.3">
      <c r="A4949" s="290" t="str">
        <f t="shared" si="201"/>
        <v>7/2013</v>
      </c>
      <c r="B4949" s="279" t="s">
        <v>5072</v>
      </c>
      <c r="C4949" s="294">
        <v>224</v>
      </c>
      <c r="D4949" s="279">
        <f t="shared" si="197"/>
        <v>15</v>
      </c>
      <c r="E4949" s="279">
        <f t="shared" si="198"/>
        <v>7</v>
      </c>
      <c r="F4949" s="281" t="str">
        <f t="shared" si="202"/>
        <v/>
      </c>
      <c r="G4949" s="282"/>
      <c r="H4949" s="280"/>
      <c r="I4949" s="280"/>
      <c r="J4949" s="280"/>
    </row>
    <row r="4950" spans="1:10" ht="14.4" x14ac:dyDescent="0.3">
      <c r="A4950" s="290" t="str">
        <f t="shared" si="201"/>
        <v>7/2013</v>
      </c>
      <c r="B4950" s="279" t="s">
        <v>5073</v>
      </c>
      <c r="C4950" s="294">
        <v>221</v>
      </c>
      <c r="D4950" s="279">
        <f t="shared" si="197"/>
        <v>16</v>
      </c>
      <c r="E4950" s="279">
        <f t="shared" si="198"/>
        <v>7</v>
      </c>
      <c r="F4950" s="281" t="str">
        <f t="shared" si="202"/>
        <v/>
      </c>
      <c r="G4950" s="282"/>
      <c r="H4950" s="280"/>
      <c r="I4950" s="280"/>
      <c r="J4950" s="280"/>
    </row>
    <row r="4951" spans="1:10" ht="14.4" x14ac:dyDescent="0.3">
      <c r="A4951" s="290" t="str">
        <f t="shared" si="201"/>
        <v>7/2013</v>
      </c>
      <c r="B4951" s="279" t="s">
        <v>5074</v>
      </c>
      <c r="C4951" s="294">
        <v>211</v>
      </c>
      <c r="D4951" s="279">
        <f t="shared" si="197"/>
        <v>17</v>
      </c>
      <c r="E4951" s="279">
        <f t="shared" si="198"/>
        <v>7</v>
      </c>
      <c r="F4951" s="281" t="str">
        <f t="shared" si="202"/>
        <v/>
      </c>
      <c r="G4951" s="282"/>
      <c r="H4951" s="280"/>
      <c r="I4951" s="280"/>
      <c r="J4951" s="280"/>
    </row>
    <row r="4952" spans="1:10" ht="14.4" x14ac:dyDescent="0.3">
      <c r="A4952" s="290" t="str">
        <f t="shared" si="201"/>
        <v>7/2013</v>
      </c>
      <c r="B4952" s="279" t="s">
        <v>5075</v>
      </c>
      <c r="C4952" s="294">
        <v>203</v>
      </c>
      <c r="D4952" s="279">
        <f t="shared" si="197"/>
        <v>18</v>
      </c>
      <c r="E4952" s="279">
        <f t="shared" si="198"/>
        <v>7</v>
      </c>
      <c r="F4952" s="281" t="str">
        <f t="shared" si="202"/>
        <v/>
      </c>
      <c r="G4952" s="282"/>
      <c r="H4952" s="280"/>
      <c r="I4952" s="280"/>
      <c r="J4952" s="280"/>
    </row>
    <row r="4953" spans="1:10" ht="14.4" x14ac:dyDescent="0.3">
      <c r="A4953" s="290" t="str">
        <f t="shared" si="201"/>
        <v>7/2013</v>
      </c>
      <c r="B4953" s="279" t="s">
        <v>5076</v>
      </c>
      <c r="C4953" s="294">
        <v>207</v>
      </c>
      <c r="D4953" s="279">
        <f t="shared" si="197"/>
        <v>19</v>
      </c>
      <c r="E4953" s="279">
        <f t="shared" si="198"/>
        <v>7</v>
      </c>
      <c r="F4953" s="281" t="str">
        <f t="shared" si="202"/>
        <v/>
      </c>
      <c r="G4953" s="282"/>
      <c r="H4953" s="280"/>
      <c r="I4953" s="280"/>
      <c r="J4953" s="280"/>
    </row>
    <row r="4954" spans="1:10" ht="14.4" x14ac:dyDescent="0.3">
      <c r="A4954" s="290" t="str">
        <f t="shared" si="201"/>
        <v>7/2013</v>
      </c>
      <c r="B4954" s="279" t="s">
        <v>5077</v>
      </c>
      <c r="C4954" s="294"/>
      <c r="D4954" s="279">
        <f t="shared" si="197"/>
        <v>20</v>
      </c>
      <c r="E4954" s="279">
        <f t="shared" si="198"/>
        <v>7</v>
      </c>
      <c r="F4954" s="281" t="str">
        <f t="shared" si="202"/>
        <v/>
      </c>
      <c r="G4954" s="282"/>
      <c r="H4954" s="280"/>
      <c r="I4954" s="280"/>
      <c r="J4954" s="280"/>
    </row>
    <row r="4955" spans="1:10" ht="14.4" x14ac:dyDescent="0.3">
      <c r="A4955" s="290" t="str">
        <f t="shared" si="201"/>
        <v>7/2013</v>
      </c>
      <c r="B4955" s="279" t="s">
        <v>5078</v>
      </c>
      <c r="C4955" s="294"/>
      <c r="D4955" s="279">
        <f t="shared" si="197"/>
        <v>21</v>
      </c>
      <c r="E4955" s="279">
        <f t="shared" si="198"/>
        <v>7</v>
      </c>
      <c r="F4955" s="281" t="str">
        <f t="shared" si="202"/>
        <v/>
      </c>
      <c r="G4955" s="282"/>
      <c r="H4955" s="280"/>
      <c r="I4955" s="280"/>
      <c r="J4955" s="280"/>
    </row>
    <row r="4956" spans="1:10" ht="14.4" x14ac:dyDescent="0.3">
      <c r="A4956" s="290" t="str">
        <f t="shared" si="201"/>
        <v>7/2013</v>
      </c>
      <c r="B4956" s="279" t="s">
        <v>5079</v>
      </c>
      <c r="C4956" s="294">
        <v>207</v>
      </c>
      <c r="D4956" s="279">
        <f t="shared" si="197"/>
        <v>22</v>
      </c>
      <c r="E4956" s="279">
        <f t="shared" si="198"/>
        <v>7</v>
      </c>
      <c r="F4956" s="281" t="str">
        <f t="shared" si="202"/>
        <v/>
      </c>
      <c r="G4956" s="282"/>
      <c r="H4956" s="280"/>
      <c r="I4956" s="280"/>
      <c r="J4956" s="280"/>
    </row>
    <row r="4957" spans="1:10" ht="14.4" x14ac:dyDescent="0.3">
      <c r="A4957" s="290" t="str">
        <f t="shared" si="201"/>
        <v>7/2013</v>
      </c>
      <c r="B4957" s="279" t="s">
        <v>5080</v>
      </c>
      <c r="C4957" s="294">
        <v>208</v>
      </c>
      <c r="D4957" s="279">
        <f t="shared" si="197"/>
        <v>23</v>
      </c>
      <c r="E4957" s="279">
        <f t="shared" si="198"/>
        <v>7</v>
      </c>
      <c r="F4957" s="281" t="str">
        <f t="shared" si="202"/>
        <v/>
      </c>
      <c r="G4957" s="282"/>
      <c r="H4957" s="280"/>
      <c r="I4957" s="280"/>
      <c r="J4957" s="280"/>
    </row>
    <row r="4958" spans="1:10" ht="14.4" x14ac:dyDescent="0.3">
      <c r="A4958" s="290" t="str">
        <f t="shared" si="201"/>
        <v>7/2013</v>
      </c>
      <c r="B4958" s="279" t="s">
        <v>5081</v>
      </c>
      <c r="C4958" s="294">
        <v>211</v>
      </c>
      <c r="D4958" s="279">
        <f t="shared" si="197"/>
        <v>24</v>
      </c>
      <c r="E4958" s="279">
        <f t="shared" si="198"/>
        <v>7</v>
      </c>
      <c r="F4958" s="281" t="str">
        <f t="shared" si="202"/>
        <v/>
      </c>
      <c r="G4958" s="282"/>
      <c r="H4958" s="280"/>
      <c r="I4958" s="280"/>
      <c r="J4958" s="280"/>
    </row>
    <row r="4959" spans="1:10" ht="14.4" x14ac:dyDescent="0.3">
      <c r="A4959" s="290" t="str">
        <f t="shared" si="201"/>
        <v>7/2013</v>
      </c>
      <c r="B4959" s="279" t="s">
        <v>5082</v>
      </c>
      <c r="C4959" s="294">
        <v>217</v>
      </c>
      <c r="D4959" s="279">
        <f t="shared" si="197"/>
        <v>25</v>
      </c>
      <c r="E4959" s="279">
        <f t="shared" si="198"/>
        <v>7</v>
      </c>
      <c r="F4959" s="281" t="str">
        <f t="shared" si="202"/>
        <v/>
      </c>
      <c r="G4959" s="282"/>
      <c r="H4959" s="280"/>
      <c r="I4959" s="280"/>
      <c r="J4959" s="280"/>
    </row>
    <row r="4960" spans="1:10" ht="14.4" x14ac:dyDescent="0.3">
      <c r="A4960" s="290" t="str">
        <f t="shared" si="201"/>
        <v>7/2013</v>
      </c>
      <c r="B4960" s="279" t="s">
        <v>5083</v>
      </c>
      <c r="C4960" s="294">
        <v>230</v>
      </c>
      <c r="D4960" s="279">
        <f t="shared" si="197"/>
        <v>26</v>
      </c>
      <c r="E4960" s="279">
        <f t="shared" si="198"/>
        <v>7</v>
      </c>
      <c r="F4960" s="281" t="str">
        <f t="shared" si="202"/>
        <v/>
      </c>
      <c r="G4960" s="282"/>
      <c r="H4960" s="280"/>
      <c r="I4960" s="280"/>
      <c r="J4960" s="280"/>
    </row>
    <row r="4961" spans="1:10" ht="14.4" x14ac:dyDescent="0.3">
      <c r="A4961" s="290" t="str">
        <f t="shared" si="201"/>
        <v>7/2013</v>
      </c>
      <c r="B4961" s="279" t="s">
        <v>5084</v>
      </c>
      <c r="C4961" s="294"/>
      <c r="D4961" s="279">
        <f t="shared" si="197"/>
        <v>27</v>
      </c>
      <c r="E4961" s="279">
        <f t="shared" si="198"/>
        <v>7</v>
      </c>
      <c r="F4961" s="281" t="str">
        <f t="shared" si="202"/>
        <v/>
      </c>
      <c r="G4961" s="282"/>
      <c r="H4961" s="280"/>
      <c r="I4961" s="280"/>
      <c r="J4961" s="280"/>
    </row>
    <row r="4962" spans="1:10" ht="14.4" x14ac:dyDescent="0.3">
      <c r="A4962" s="290" t="str">
        <f t="shared" si="201"/>
        <v>7/2013</v>
      </c>
      <c r="B4962" s="279" t="s">
        <v>5085</v>
      </c>
      <c r="C4962" s="294"/>
      <c r="D4962" s="279">
        <f t="shared" si="197"/>
        <v>28</v>
      </c>
      <c r="E4962" s="279">
        <f t="shared" si="198"/>
        <v>7</v>
      </c>
      <c r="F4962" s="281" t="str">
        <f t="shared" si="202"/>
        <v/>
      </c>
      <c r="G4962" s="282"/>
      <c r="H4962" s="280"/>
      <c r="I4962" s="280"/>
      <c r="J4962" s="280"/>
    </row>
    <row r="4963" spans="1:10" ht="14.4" x14ac:dyDescent="0.3">
      <c r="A4963" s="290" t="str">
        <f t="shared" si="201"/>
        <v>7/2013</v>
      </c>
      <c r="B4963" s="279" t="s">
        <v>5086</v>
      </c>
      <c r="C4963" s="294">
        <v>233</v>
      </c>
      <c r="D4963" s="279">
        <f t="shared" si="197"/>
        <v>29</v>
      </c>
      <c r="E4963" s="279">
        <f t="shared" si="198"/>
        <v>7</v>
      </c>
      <c r="F4963" s="281" t="str">
        <f t="shared" si="202"/>
        <v/>
      </c>
      <c r="G4963" s="282"/>
      <c r="H4963" s="280"/>
      <c r="I4963" s="280"/>
      <c r="J4963" s="280"/>
    </row>
    <row r="4964" spans="1:10" ht="14.4" x14ac:dyDescent="0.3">
      <c r="A4964" s="290" t="str">
        <f t="shared" si="201"/>
        <v>7/2013</v>
      </c>
      <c r="B4964" s="279" t="s">
        <v>5087</v>
      </c>
      <c r="C4964" s="294">
        <v>236</v>
      </c>
      <c r="D4964" s="279">
        <f t="shared" si="197"/>
        <v>30</v>
      </c>
      <c r="E4964" s="279">
        <f t="shared" si="198"/>
        <v>7</v>
      </c>
      <c r="F4964" s="281" t="str">
        <f t="shared" si="202"/>
        <v/>
      </c>
      <c r="G4964" s="282"/>
      <c r="H4964" s="280"/>
      <c r="I4964" s="280"/>
      <c r="J4964" s="280"/>
    </row>
    <row r="4965" spans="1:10" ht="14.4" x14ac:dyDescent="0.3">
      <c r="A4965" s="290" t="str">
        <f t="shared" si="201"/>
        <v>7/2013</v>
      </c>
      <c r="B4965" s="279" t="s">
        <v>5088</v>
      </c>
      <c r="C4965" s="294">
        <v>235</v>
      </c>
      <c r="D4965" s="279">
        <f t="shared" si="197"/>
        <v>31</v>
      </c>
      <c r="E4965" s="279">
        <f t="shared" si="198"/>
        <v>7</v>
      </c>
      <c r="F4965" s="281">
        <f t="shared" si="202"/>
        <v>2.35E-2</v>
      </c>
      <c r="G4965" s="282"/>
      <c r="H4965" s="280"/>
      <c r="I4965" s="280"/>
      <c r="J4965" s="280"/>
    </row>
    <row r="4966" spans="1:10" ht="14.4" x14ac:dyDescent="0.3">
      <c r="A4966" s="290" t="str">
        <f t="shared" si="201"/>
        <v>8/2013</v>
      </c>
      <c r="B4966" s="279" t="s">
        <v>5089</v>
      </c>
      <c r="C4966" s="294">
        <v>233</v>
      </c>
      <c r="D4966" s="279">
        <f t="shared" si="197"/>
        <v>1</v>
      </c>
      <c r="E4966" s="279">
        <f t="shared" si="198"/>
        <v>8</v>
      </c>
      <c r="F4966" s="281" t="str">
        <f t="shared" si="202"/>
        <v/>
      </c>
      <c r="G4966" s="282"/>
      <c r="H4966" s="280"/>
      <c r="I4966" s="280"/>
      <c r="J4966" s="280"/>
    </row>
    <row r="4967" spans="1:10" ht="14.4" x14ac:dyDescent="0.3">
      <c r="A4967" s="290" t="str">
        <f t="shared" si="201"/>
        <v>8/2013</v>
      </c>
      <c r="B4967" s="279" t="s">
        <v>5090</v>
      </c>
      <c r="C4967" s="294">
        <v>236</v>
      </c>
      <c r="D4967" s="279">
        <f t="shared" si="197"/>
        <v>2</v>
      </c>
      <c r="E4967" s="279">
        <f t="shared" si="198"/>
        <v>8</v>
      </c>
      <c r="F4967" s="281" t="str">
        <f t="shared" si="202"/>
        <v/>
      </c>
      <c r="G4967" s="282"/>
      <c r="H4967" s="280"/>
      <c r="I4967" s="280"/>
      <c r="J4967" s="280"/>
    </row>
    <row r="4968" spans="1:10" ht="14.4" x14ac:dyDescent="0.3">
      <c r="A4968" s="290" t="str">
        <f t="shared" si="201"/>
        <v>8/2013</v>
      </c>
      <c r="B4968" s="279" t="s">
        <v>5091</v>
      </c>
      <c r="C4968" s="294"/>
      <c r="D4968" s="279">
        <f t="shared" si="197"/>
        <v>3</v>
      </c>
      <c r="E4968" s="279">
        <f t="shared" si="198"/>
        <v>8</v>
      </c>
      <c r="F4968" s="281" t="str">
        <f t="shared" si="202"/>
        <v/>
      </c>
      <c r="G4968" s="282"/>
      <c r="H4968" s="280"/>
      <c r="I4968" s="280"/>
      <c r="J4968" s="280"/>
    </row>
    <row r="4969" spans="1:10" ht="14.4" x14ac:dyDescent="0.3">
      <c r="A4969" s="290" t="str">
        <f t="shared" si="201"/>
        <v>8/2013</v>
      </c>
      <c r="B4969" s="279" t="s">
        <v>5092</v>
      </c>
      <c r="C4969" s="294"/>
      <c r="D4969" s="279">
        <f t="shared" si="197"/>
        <v>4</v>
      </c>
      <c r="E4969" s="279">
        <f t="shared" si="198"/>
        <v>8</v>
      </c>
      <c r="F4969" s="281" t="str">
        <f t="shared" si="202"/>
        <v/>
      </c>
      <c r="G4969" s="282"/>
      <c r="H4969" s="280"/>
      <c r="I4969" s="280"/>
      <c r="J4969" s="280"/>
    </row>
    <row r="4970" spans="1:10" ht="14.4" x14ac:dyDescent="0.3">
      <c r="A4970" s="290" t="str">
        <f t="shared" si="201"/>
        <v>8/2013</v>
      </c>
      <c r="B4970" s="279" t="s">
        <v>5093</v>
      </c>
      <c r="C4970" s="294">
        <v>233</v>
      </c>
      <c r="D4970" s="279">
        <f t="shared" si="197"/>
        <v>5</v>
      </c>
      <c r="E4970" s="279">
        <f t="shared" si="198"/>
        <v>8</v>
      </c>
      <c r="F4970" s="281" t="str">
        <f t="shared" si="202"/>
        <v/>
      </c>
      <c r="G4970" s="282"/>
      <c r="H4970" s="280"/>
      <c r="I4970" s="280"/>
      <c r="J4970" s="280"/>
    </row>
    <row r="4971" spans="1:10" ht="14.4" x14ac:dyDescent="0.3">
      <c r="A4971" s="290" t="str">
        <f t="shared" si="201"/>
        <v>8/2013</v>
      </c>
      <c r="B4971" s="279" t="s">
        <v>5094</v>
      </c>
      <c r="C4971" s="294">
        <v>232</v>
      </c>
      <c r="D4971" s="279">
        <f t="shared" si="197"/>
        <v>6</v>
      </c>
      <c r="E4971" s="279">
        <f t="shared" si="198"/>
        <v>8</v>
      </c>
      <c r="F4971" s="281" t="str">
        <f t="shared" si="202"/>
        <v/>
      </c>
      <c r="G4971" s="282"/>
      <c r="H4971" s="280"/>
      <c r="I4971" s="280"/>
      <c r="J4971" s="280"/>
    </row>
    <row r="4972" spans="1:10" ht="14.4" x14ac:dyDescent="0.3">
      <c r="A4972" s="290" t="str">
        <f t="shared" si="201"/>
        <v>8/2013</v>
      </c>
      <c r="B4972" s="279" t="s">
        <v>5095</v>
      </c>
      <c r="C4972" s="294">
        <v>237</v>
      </c>
      <c r="D4972" s="279">
        <f t="shared" si="197"/>
        <v>7</v>
      </c>
      <c r="E4972" s="279">
        <f t="shared" si="198"/>
        <v>8</v>
      </c>
      <c r="F4972" s="281" t="str">
        <f t="shared" si="202"/>
        <v/>
      </c>
      <c r="G4972" s="282"/>
      <c r="H4972" s="280"/>
      <c r="I4972" s="280"/>
      <c r="J4972" s="280"/>
    </row>
    <row r="4973" spans="1:10" ht="14.4" x14ac:dyDescent="0.3">
      <c r="A4973" s="290" t="str">
        <f t="shared" si="201"/>
        <v>8/2013</v>
      </c>
      <c r="B4973" s="279" t="s">
        <v>5096</v>
      </c>
      <c r="C4973" s="294">
        <v>234</v>
      </c>
      <c r="D4973" s="279">
        <f t="shared" si="197"/>
        <v>8</v>
      </c>
      <c r="E4973" s="279">
        <f t="shared" si="198"/>
        <v>8</v>
      </c>
      <c r="F4973" s="281" t="str">
        <f t="shared" si="202"/>
        <v/>
      </c>
      <c r="G4973" s="282"/>
      <c r="H4973" s="280"/>
      <c r="I4973" s="280"/>
      <c r="J4973" s="280"/>
    </row>
    <row r="4974" spans="1:10" ht="14.4" x14ac:dyDescent="0.3">
      <c r="A4974" s="290" t="str">
        <f t="shared" si="201"/>
        <v>8/2013</v>
      </c>
      <c r="B4974" s="279" t="s">
        <v>5097</v>
      </c>
      <c r="C4974" s="294">
        <v>236</v>
      </c>
      <c r="D4974" s="279">
        <f t="shared" si="197"/>
        <v>9</v>
      </c>
      <c r="E4974" s="279">
        <f t="shared" si="198"/>
        <v>8</v>
      </c>
      <c r="F4974" s="281" t="str">
        <f t="shared" si="202"/>
        <v/>
      </c>
      <c r="G4974" s="282"/>
      <c r="H4974" s="280"/>
      <c r="I4974" s="280"/>
      <c r="J4974" s="280"/>
    </row>
    <row r="4975" spans="1:10" ht="14.4" x14ac:dyDescent="0.3">
      <c r="A4975" s="290" t="str">
        <f t="shared" si="201"/>
        <v>8/2013</v>
      </c>
      <c r="B4975" s="279" t="s">
        <v>5098</v>
      </c>
      <c r="C4975" s="294"/>
      <c r="D4975" s="279">
        <f t="shared" si="197"/>
        <v>10</v>
      </c>
      <c r="E4975" s="279">
        <f t="shared" si="198"/>
        <v>8</v>
      </c>
      <c r="F4975" s="281" t="str">
        <f t="shared" si="202"/>
        <v/>
      </c>
      <c r="G4975" s="282"/>
      <c r="H4975" s="280"/>
      <c r="I4975" s="280"/>
      <c r="J4975" s="280"/>
    </row>
    <row r="4976" spans="1:10" ht="14.4" x14ac:dyDescent="0.3">
      <c r="A4976" s="290" t="str">
        <f t="shared" si="201"/>
        <v>8/2013</v>
      </c>
      <c r="B4976" s="279" t="s">
        <v>5099</v>
      </c>
      <c r="C4976" s="294"/>
      <c r="D4976" s="279">
        <f t="shared" si="197"/>
        <v>11</v>
      </c>
      <c r="E4976" s="279">
        <f t="shared" si="198"/>
        <v>8</v>
      </c>
      <c r="F4976" s="281" t="str">
        <f t="shared" si="202"/>
        <v/>
      </c>
      <c r="G4976" s="282"/>
      <c r="H4976" s="280"/>
      <c r="I4976" s="280"/>
      <c r="J4976" s="280"/>
    </row>
    <row r="4977" spans="1:10" ht="14.4" x14ac:dyDescent="0.3">
      <c r="A4977" s="290" t="str">
        <f t="shared" si="201"/>
        <v>8/2013</v>
      </c>
      <c r="B4977" s="279" t="s">
        <v>5100</v>
      </c>
      <c r="C4977" s="294">
        <v>230</v>
      </c>
      <c r="D4977" s="279">
        <f t="shared" si="197"/>
        <v>12</v>
      </c>
      <c r="E4977" s="279">
        <f t="shared" si="198"/>
        <v>8</v>
      </c>
      <c r="F4977" s="281" t="str">
        <f t="shared" si="202"/>
        <v/>
      </c>
      <c r="G4977" s="282"/>
      <c r="H4977" s="280"/>
      <c r="I4977" s="280"/>
      <c r="J4977" s="280"/>
    </row>
    <row r="4978" spans="1:10" ht="14.4" x14ac:dyDescent="0.3">
      <c r="A4978" s="290" t="str">
        <f t="shared" si="201"/>
        <v>8/2013</v>
      </c>
      <c r="B4978" s="279" t="s">
        <v>5101</v>
      </c>
      <c r="C4978" s="294">
        <v>222</v>
      </c>
      <c r="D4978" s="279">
        <f t="shared" si="197"/>
        <v>13</v>
      </c>
      <c r="E4978" s="279">
        <f t="shared" si="198"/>
        <v>8</v>
      </c>
      <c r="F4978" s="281" t="str">
        <f t="shared" si="202"/>
        <v/>
      </c>
      <c r="G4978" s="282"/>
      <c r="H4978" s="280"/>
      <c r="I4978" s="280"/>
      <c r="J4978" s="280"/>
    </row>
    <row r="4979" spans="1:10" ht="14.4" x14ac:dyDescent="0.3">
      <c r="A4979" s="290" t="str">
        <f t="shared" si="201"/>
        <v>8/2013</v>
      </c>
      <c r="B4979" s="279" t="s">
        <v>5102</v>
      </c>
      <c r="C4979" s="294">
        <v>226</v>
      </c>
      <c r="D4979" s="279">
        <f t="shared" si="197"/>
        <v>14</v>
      </c>
      <c r="E4979" s="279">
        <f t="shared" si="198"/>
        <v>8</v>
      </c>
      <c r="F4979" s="281" t="str">
        <f t="shared" si="202"/>
        <v/>
      </c>
      <c r="G4979" s="282"/>
      <c r="H4979" s="280"/>
      <c r="I4979" s="280"/>
      <c r="J4979" s="280"/>
    </row>
    <row r="4980" spans="1:10" ht="14.4" x14ac:dyDescent="0.3">
      <c r="A4980" s="290" t="str">
        <f t="shared" si="201"/>
        <v>8/2013</v>
      </c>
      <c r="B4980" s="279" t="s">
        <v>5103</v>
      </c>
      <c r="C4980" s="294">
        <v>228</v>
      </c>
      <c r="D4980" s="279">
        <f t="shared" si="197"/>
        <v>15</v>
      </c>
      <c r="E4980" s="279">
        <f t="shared" si="198"/>
        <v>8</v>
      </c>
      <c r="F4980" s="281" t="str">
        <f t="shared" si="202"/>
        <v/>
      </c>
      <c r="G4980" s="282"/>
      <c r="H4980" s="280"/>
      <c r="I4980" s="280"/>
      <c r="J4980" s="280"/>
    </row>
    <row r="4981" spans="1:10" ht="14.4" x14ac:dyDescent="0.3">
      <c r="A4981" s="290" t="str">
        <f t="shared" si="201"/>
        <v>8/2013</v>
      </c>
      <c r="B4981" s="279" t="s">
        <v>5104</v>
      </c>
      <c r="C4981" s="294">
        <v>232</v>
      </c>
      <c r="D4981" s="279">
        <f t="shared" si="197"/>
        <v>16</v>
      </c>
      <c r="E4981" s="279">
        <f t="shared" si="198"/>
        <v>8</v>
      </c>
      <c r="F4981" s="281" t="str">
        <f t="shared" si="202"/>
        <v/>
      </c>
      <c r="G4981" s="282"/>
      <c r="H4981" s="280"/>
      <c r="I4981" s="280"/>
      <c r="J4981" s="280"/>
    </row>
    <row r="4982" spans="1:10" ht="14.4" x14ac:dyDescent="0.3">
      <c r="A4982" s="290" t="str">
        <f t="shared" si="201"/>
        <v>8/2013</v>
      </c>
      <c r="B4982" s="279" t="s">
        <v>5105</v>
      </c>
      <c r="C4982" s="294"/>
      <c r="D4982" s="279">
        <f t="shared" si="197"/>
        <v>17</v>
      </c>
      <c r="E4982" s="279">
        <f t="shared" si="198"/>
        <v>8</v>
      </c>
      <c r="F4982" s="281" t="str">
        <f t="shared" si="202"/>
        <v/>
      </c>
      <c r="G4982" s="282"/>
      <c r="H4982" s="280"/>
      <c r="I4982" s="280"/>
      <c r="J4982" s="280"/>
    </row>
    <row r="4983" spans="1:10" ht="14.4" x14ac:dyDescent="0.3">
      <c r="A4983" s="290" t="str">
        <f t="shared" si="201"/>
        <v>8/2013</v>
      </c>
      <c r="B4983" s="279" t="s">
        <v>5106</v>
      </c>
      <c r="C4983" s="294"/>
      <c r="D4983" s="279">
        <f t="shared" si="197"/>
        <v>18</v>
      </c>
      <c r="E4983" s="279">
        <f t="shared" si="198"/>
        <v>8</v>
      </c>
      <c r="F4983" s="281" t="str">
        <f t="shared" si="202"/>
        <v/>
      </c>
      <c r="G4983" s="282"/>
      <c r="H4983" s="280"/>
      <c r="I4983" s="280"/>
      <c r="J4983" s="280"/>
    </row>
    <row r="4984" spans="1:10" ht="14.4" x14ac:dyDescent="0.3">
      <c r="A4984" s="290" t="str">
        <f t="shared" si="201"/>
        <v>8/2013</v>
      </c>
      <c r="B4984" s="279" t="s">
        <v>5107</v>
      </c>
      <c r="C4984" s="294">
        <v>240</v>
      </c>
      <c r="D4984" s="279">
        <f t="shared" si="197"/>
        <v>19</v>
      </c>
      <c r="E4984" s="279">
        <f t="shared" si="198"/>
        <v>8</v>
      </c>
      <c r="F4984" s="281" t="str">
        <f t="shared" si="202"/>
        <v/>
      </c>
      <c r="G4984" s="282"/>
      <c r="H4984" s="280"/>
      <c r="I4984" s="280"/>
      <c r="J4984" s="280"/>
    </row>
    <row r="4985" spans="1:10" ht="14.4" x14ac:dyDescent="0.3">
      <c r="A4985" s="290" t="str">
        <f t="shared" si="201"/>
        <v>8/2013</v>
      </c>
      <c r="B4985" s="279" t="s">
        <v>5108</v>
      </c>
      <c r="C4985" s="294">
        <v>241</v>
      </c>
      <c r="D4985" s="279">
        <f t="shared" si="197"/>
        <v>20</v>
      </c>
      <c r="E4985" s="279">
        <f t="shared" si="198"/>
        <v>8</v>
      </c>
      <c r="F4985" s="281" t="str">
        <f t="shared" si="202"/>
        <v/>
      </c>
      <c r="G4985" s="282"/>
      <c r="H4985" s="280"/>
      <c r="I4985" s="280"/>
      <c r="J4985" s="280"/>
    </row>
    <row r="4986" spans="1:10" ht="14.4" x14ac:dyDescent="0.3">
      <c r="A4986" s="290" t="str">
        <f t="shared" si="201"/>
        <v>8/2013</v>
      </c>
      <c r="B4986" s="279" t="s">
        <v>5109</v>
      </c>
      <c r="C4986" s="294">
        <v>246</v>
      </c>
      <c r="D4986" s="279">
        <f t="shared" si="197"/>
        <v>21</v>
      </c>
      <c r="E4986" s="279">
        <f t="shared" si="198"/>
        <v>8</v>
      </c>
      <c r="F4986" s="281" t="str">
        <f t="shared" si="202"/>
        <v/>
      </c>
      <c r="G4986" s="282"/>
      <c r="H4986" s="280"/>
      <c r="I4986" s="280"/>
      <c r="J4986" s="280"/>
    </row>
    <row r="4987" spans="1:10" ht="14.4" x14ac:dyDescent="0.3">
      <c r="A4987" s="290" t="str">
        <f t="shared" si="201"/>
        <v>8/2013</v>
      </c>
      <c r="B4987" s="279" t="s">
        <v>5110</v>
      </c>
      <c r="C4987" s="294">
        <v>238</v>
      </c>
      <c r="D4987" s="279">
        <f t="shared" si="197"/>
        <v>22</v>
      </c>
      <c r="E4987" s="279">
        <f t="shared" si="198"/>
        <v>8</v>
      </c>
      <c r="F4987" s="281" t="str">
        <f t="shared" si="202"/>
        <v/>
      </c>
      <c r="G4987" s="282"/>
      <c r="H4987" s="280"/>
      <c r="I4987" s="280"/>
      <c r="J4987" s="280"/>
    </row>
    <row r="4988" spans="1:10" ht="14.4" x14ac:dyDescent="0.3">
      <c r="A4988" s="290" t="str">
        <f t="shared" si="201"/>
        <v>8/2013</v>
      </c>
      <c r="B4988" s="279" t="s">
        <v>5111</v>
      </c>
      <c r="C4988" s="294">
        <v>242</v>
      </c>
      <c r="D4988" s="279">
        <f t="shared" si="197"/>
        <v>23</v>
      </c>
      <c r="E4988" s="279">
        <f t="shared" si="198"/>
        <v>8</v>
      </c>
      <c r="F4988" s="281" t="str">
        <f t="shared" si="202"/>
        <v/>
      </c>
      <c r="G4988" s="282"/>
      <c r="H4988" s="280"/>
      <c r="I4988" s="280"/>
      <c r="J4988" s="280"/>
    </row>
    <row r="4989" spans="1:10" ht="14.4" x14ac:dyDescent="0.3">
      <c r="A4989" s="290" t="str">
        <f t="shared" si="201"/>
        <v>8/2013</v>
      </c>
      <c r="B4989" s="279" t="s">
        <v>5112</v>
      </c>
      <c r="C4989" s="294"/>
      <c r="D4989" s="279">
        <f t="shared" si="197"/>
        <v>24</v>
      </c>
      <c r="E4989" s="279">
        <f t="shared" si="198"/>
        <v>8</v>
      </c>
      <c r="F4989" s="281" t="str">
        <f t="shared" si="202"/>
        <v/>
      </c>
      <c r="G4989" s="282"/>
      <c r="H4989" s="280"/>
      <c r="I4989" s="280"/>
      <c r="J4989" s="280"/>
    </row>
    <row r="4990" spans="1:10" ht="14.4" x14ac:dyDescent="0.3">
      <c r="A4990" s="290" t="str">
        <f t="shared" si="201"/>
        <v>8/2013</v>
      </c>
      <c r="B4990" s="279" t="s">
        <v>5113</v>
      </c>
      <c r="C4990" s="294"/>
      <c r="D4990" s="279">
        <f t="shared" si="197"/>
        <v>25</v>
      </c>
      <c r="E4990" s="279">
        <f t="shared" si="198"/>
        <v>8</v>
      </c>
      <c r="F4990" s="281" t="str">
        <f t="shared" si="202"/>
        <v/>
      </c>
      <c r="G4990" s="282"/>
      <c r="H4990" s="280"/>
      <c r="I4990" s="280"/>
      <c r="J4990" s="280"/>
    </row>
    <row r="4991" spans="1:10" ht="14.4" x14ac:dyDescent="0.3">
      <c r="A4991" s="290" t="str">
        <f t="shared" si="201"/>
        <v>8/2013</v>
      </c>
      <c r="B4991" s="279" t="s">
        <v>5114</v>
      </c>
      <c r="C4991" s="294">
        <v>242</v>
      </c>
      <c r="D4991" s="279">
        <f t="shared" si="197"/>
        <v>26</v>
      </c>
      <c r="E4991" s="279">
        <f t="shared" si="198"/>
        <v>8</v>
      </c>
      <c r="F4991" s="281" t="str">
        <f t="shared" si="202"/>
        <v/>
      </c>
      <c r="G4991" s="282"/>
      <c r="H4991" s="280"/>
      <c r="I4991" s="280"/>
      <c r="J4991" s="280"/>
    </row>
    <row r="4992" spans="1:10" ht="14.4" x14ac:dyDescent="0.3">
      <c r="A4992" s="290" t="str">
        <f t="shared" si="201"/>
        <v>8/2013</v>
      </c>
      <c r="B4992" s="279" t="s">
        <v>5115</v>
      </c>
      <c r="C4992" s="294">
        <v>249</v>
      </c>
      <c r="D4992" s="279">
        <f t="shared" si="197"/>
        <v>27</v>
      </c>
      <c r="E4992" s="279">
        <f t="shared" si="198"/>
        <v>8</v>
      </c>
      <c r="F4992" s="281" t="str">
        <f t="shared" si="202"/>
        <v/>
      </c>
      <c r="G4992" s="282"/>
      <c r="H4992" s="280"/>
      <c r="I4992" s="280"/>
      <c r="J4992" s="280"/>
    </row>
    <row r="4993" spans="1:10" ht="14.4" x14ac:dyDescent="0.3">
      <c r="A4993" s="290" t="str">
        <f t="shared" si="201"/>
        <v>8/2013</v>
      </c>
      <c r="B4993" s="279" t="s">
        <v>5116</v>
      </c>
      <c r="C4993" s="294">
        <v>248</v>
      </c>
      <c r="D4993" s="279">
        <f t="shared" si="197"/>
        <v>28</v>
      </c>
      <c r="E4993" s="279">
        <f t="shared" si="198"/>
        <v>8</v>
      </c>
      <c r="F4993" s="281" t="str">
        <f t="shared" si="202"/>
        <v/>
      </c>
      <c r="G4993" s="282"/>
      <c r="H4993" s="280"/>
      <c r="I4993" s="280"/>
      <c r="J4993" s="280"/>
    </row>
    <row r="4994" spans="1:10" ht="14.4" x14ac:dyDescent="0.3">
      <c r="A4994" s="290" t="str">
        <f t="shared" si="201"/>
        <v>8/2013</v>
      </c>
      <c r="B4994" s="279" t="s">
        <v>5117</v>
      </c>
      <c r="C4994" s="294">
        <v>251</v>
      </c>
      <c r="D4994" s="279">
        <f t="shared" si="197"/>
        <v>29</v>
      </c>
      <c r="E4994" s="279">
        <f t="shared" si="198"/>
        <v>8</v>
      </c>
      <c r="F4994" s="281" t="str">
        <f t="shared" si="202"/>
        <v/>
      </c>
      <c r="G4994" s="282"/>
      <c r="H4994" s="280"/>
      <c r="I4994" s="280"/>
      <c r="J4994" s="280"/>
    </row>
    <row r="4995" spans="1:10" ht="14.4" x14ac:dyDescent="0.3">
      <c r="A4995" s="290" t="str">
        <f t="shared" si="201"/>
        <v>8/2013</v>
      </c>
      <c r="B4995" s="279" t="s">
        <v>5118</v>
      </c>
      <c r="C4995" s="294">
        <v>251</v>
      </c>
      <c r="D4995" s="279">
        <f t="shared" si="197"/>
        <v>30</v>
      </c>
      <c r="E4995" s="279">
        <f t="shared" si="198"/>
        <v>8</v>
      </c>
      <c r="F4995" s="281" t="str">
        <f t="shared" si="202"/>
        <v/>
      </c>
      <c r="G4995" s="282"/>
      <c r="H4995" s="280"/>
      <c r="I4995" s="280"/>
      <c r="J4995" s="280"/>
    </row>
    <row r="4996" spans="1:10" ht="14.4" x14ac:dyDescent="0.3">
      <c r="A4996" s="290" t="str">
        <f t="shared" si="201"/>
        <v>8/2013</v>
      </c>
      <c r="B4996" s="279" t="s">
        <v>5119</v>
      </c>
      <c r="C4996" s="294"/>
      <c r="D4996" s="279">
        <f t="shared" si="197"/>
        <v>31</v>
      </c>
      <c r="E4996" s="279">
        <f t="shared" si="198"/>
        <v>8</v>
      </c>
      <c r="F4996" s="281">
        <f t="shared" si="202"/>
        <v>2.5100000000000001E-2</v>
      </c>
      <c r="G4996" s="282"/>
      <c r="H4996" s="280"/>
      <c r="I4996" s="280"/>
      <c r="J4996" s="280"/>
    </row>
    <row r="4997" spans="1:10" ht="14.4" x14ac:dyDescent="0.3">
      <c r="A4997" s="290" t="str">
        <f t="shared" si="201"/>
        <v>9/2013</v>
      </c>
      <c r="B4997" s="279" t="s">
        <v>5120</v>
      </c>
      <c r="C4997" s="294"/>
      <c r="D4997" s="279">
        <f t="shared" si="197"/>
        <v>1</v>
      </c>
      <c r="E4997" s="279">
        <f t="shared" si="198"/>
        <v>9</v>
      </c>
      <c r="F4997" s="281" t="str">
        <f t="shared" si="202"/>
        <v/>
      </c>
      <c r="G4997" s="282"/>
      <c r="H4997" s="280"/>
      <c r="I4997" s="280"/>
      <c r="J4997" s="280"/>
    </row>
    <row r="4998" spans="1:10" ht="14.4" x14ac:dyDescent="0.3">
      <c r="A4998" s="290" t="str">
        <f t="shared" ref="A4998:A5061" si="203">CONCATENATE(MONTH(B4998),"/",YEAR(B4998))</f>
        <v>9/2013</v>
      </c>
      <c r="B4998" s="279" t="s">
        <v>5121</v>
      </c>
      <c r="C4998" s="294"/>
      <c r="D4998" s="279">
        <f t="shared" si="197"/>
        <v>2</v>
      </c>
      <c r="E4998" s="279">
        <f t="shared" si="198"/>
        <v>9</v>
      </c>
      <c r="F4998" s="281" t="str">
        <f t="shared" si="202"/>
        <v/>
      </c>
      <c r="G4998" s="282"/>
      <c r="H4998" s="280"/>
      <c r="I4998" s="280"/>
      <c r="J4998" s="280"/>
    </row>
    <row r="4999" spans="1:10" ht="14.4" x14ac:dyDescent="0.3">
      <c r="A4999" s="290" t="str">
        <f t="shared" si="203"/>
        <v>9/2013</v>
      </c>
      <c r="B4999" s="279" t="s">
        <v>5122</v>
      </c>
      <c r="C4999" s="294">
        <v>248</v>
      </c>
      <c r="D4999" s="279">
        <f t="shared" si="197"/>
        <v>3</v>
      </c>
      <c r="E4999" s="279">
        <f t="shared" si="198"/>
        <v>9</v>
      </c>
      <c r="F4999" s="281" t="str">
        <f t="shared" si="202"/>
        <v/>
      </c>
      <c r="G4999" s="282"/>
      <c r="H4999" s="280"/>
      <c r="I4999" s="280"/>
      <c r="J4999" s="280"/>
    </row>
    <row r="5000" spans="1:10" ht="14.4" x14ac:dyDescent="0.3">
      <c r="A5000" s="290" t="str">
        <f t="shared" si="203"/>
        <v>9/2013</v>
      </c>
      <c r="B5000" s="279" t="s">
        <v>5123</v>
      </c>
      <c r="C5000" s="294">
        <v>250</v>
      </c>
      <c r="D5000" s="279">
        <f t="shared" si="197"/>
        <v>4</v>
      </c>
      <c r="E5000" s="279">
        <f t="shared" si="198"/>
        <v>9</v>
      </c>
      <c r="F5000" s="281" t="str">
        <f t="shared" si="202"/>
        <v/>
      </c>
      <c r="G5000" s="282"/>
      <c r="H5000" s="280"/>
      <c r="I5000" s="280"/>
      <c r="J5000" s="280"/>
    </row>
    <row r="5001" spans="1:10" ht="14.4" x14ac:dyDescent="0.3">
      <c r="A5001" s="290" t="str">
        <f t="shared" si="203"/>
        <v>9/2013</v>
      </c>
      <c r="B5001" s="279" t="s">
        <v>5124</v>
      </c>
      <c r="C5001" s="294">
        <v>243</v>
      </c>
      <c r="D5001" s="279">
        <f t="shared" si="197"/>
        <v>5</v>
      </c>
      <c r="E5001" s="279">
        <f t="shared" si="198"/>
        <v>9</v>
      </c>
      <c r="F5001" s="281" t="str">
        <f t="shared" si="202"/>
        <v/>
      </c>
      <c r="G5001" s="282"/>
      <c r="H5001" s="280"/>
      <c r="I5001" s="280"/>
      <c r="J5001" s="280"/>
    </row>
    <row r="5002" spans="1:10" ht="14.4" x14ac:dyDescent="0.3">
      <c r="A5002" s="290" t="str">
        <f t="shared" si="203"/>
        <v>9/2013</v>
      </c>
      <c r="B5002" s="279" t="s">
        <v>5125</v>
      </c>
      <c r="C5002" s="294">
        <v>237</v>
      </c>
      <c r="D5002" s="279">
        <f t="shared" si="197"/>
        <v>6</v>
      </c>
      <c r="E5002" s="279">
        <f t="shared" si="198"/>
        <v>9</v>
      </c>
      <c r="F5002" s="281" t="str">
        <f t="shared" si="202"/>
        <v/>
      </c>
      <c r="G5002" s="282"/>
      <c r="H5002" s="280"/>
      <c r="I5002" s="280"/>
      <c r="J5002" s="280"/>
    </row>
    <row r="5003" spans="1:10" ht="14.4" x14ac:dyDescent="0.3">
      <c r="A5003" s="290" t="str">
        <f t="shared" si="203"/>
        <v>9/2013</v>
      </c>
      <c r="B5003" s="279" t="s">
        <v>5126</v>
      </c>
      <c r="C5003" s="294"/>
      <c r="D5003" s="279">
        <f t="shared" si="197"/>
        <v>7</v>
      </c>
      <c r="E5003" s="279">
        <f t="shared" si="198"/>
        <v>9</v>
      </c>
      <c r="F5003" s="281" t="str">
        <f t="shared" si="202"/>
        <v/>
      </c>
      <c r="G5003" s="282"/>
      <c r="H5003" s="280"/>
      <c r="I5003" s="280"/>
      <c r="J5003" s="280"/>
    </row>
    <row r="5004" spans="1:10" ht="14.4" x14ac:dyDescent="0.3">
      <c r="A5004" s="290" t="str">
        <f t="shared" si="203"/>
        <v>9/2013</v>
      </c>
      <c r="B5004" s="279" t="s">
        <v>5127</v>
      </c>
      <c r="C5004" s="294"/>
      <c r="D5004" s="279">
        <f t="shared" si="197"/>
        <v>8</v>
      </c>
      <c r="E5004" s="279">
        <f t="shared" si="198"/>
        <v>9</v>
      </c>
      <c r="F5004" s="281" t="str">
        <f t="shared" si="202"/>
        <v/>
      </c>
      <c r="G5004" s="282"/>
      <c r="H5004" s="280"/>
      <c r="I5004" s="280"/>
      <c r="J5004" s="280"/>
    </row>
    <row r="5005" spans="1:10" ht="14.4" x14ac:dyDescent="0.3">
      <c r="A5005" s="290" t="str">
        <f t="shared" si="203"/>
        <v>9/2013</v>
      </c>
      <c r="B5005" s="279" t="s">
        <v>5128</v>
      </c>
      <c r="C5005" s="294">
        <v>230</v>
      </c>
      <c r="D5005" s="279">
        <f t="shared" si="197"/>
        <v>9</v>
      </c>
      <c r="E5005" s="279">
        <f t="shared" si="198"/>
        <v>9</v>
      </c>
      <c r="F5005" s="281" t="str">
        <f t="shared" ref="F5005:F5068" si="204">IF(D5005=(D5006-1),"",IF(AND(C5005="",C5004="",C5003=""),C5002/10000,(IF(AND(C5005="",C5004=""),C5003/10000,IF(C5005="",C5004/10000,C5005/10000)))))</f>
        <v/>
      </c>
      <c r="G5005" s="282"/>
      <c r="H5005" s="280"/>
      <c r="I5005" s="280"/>
      <c r="J5005" s="280"/>
    </row>
    <row r="5006" spans="1:10" ht="14.4" x14ac:dyDescent="0.3">
      <c r="A5006" s="290" t="str">
        <f t="shared" si="203"/>
        <v>9/2013</v>
      </c>
      <c r="B5006" s="279" t="s">
        <v>5129</v>
      </c>
      <c r="C5006" s="294">
        <v>235</v>
      </c>
      <c r="D5006" s="279">
        <f t="shared" si="197"/>
        <v>10</v>
      </c>
      <c r="E5006" s="279">
        <f t="shared" si="198"/>
        <v>9</v>
      </c>
      <c r="F5006" s="281" t="str">
        <f t="shared" si="204"/>
        <v/>
      </c>
      <c r="G5006" s="282"/>
      <c r="H5006" s="280"/>
      <c r="I5006" s="280"/>
      <c r="J5006" s="280"/>
    </row>
    <row r="5007" spans="1:10" ht="14.4" x14ac:dyDescent="0.3">
      <c r="A5007" s="290" t="str">
        <f t="shared" si="203"/>
        <v>9/2013</v>
      </c>
      <c r="B5007" s="279" t="s">
        <v>5130</v>
      </c>
      <c r="C5007" s="294">
        <v>230</v>
      </c>
      <c r="D5007" s="279">
        <f t="shared" si="197"/>
        <v>11</v>
      </c>
      <c r="E5007" s="279">
        <f t="shared" si="198"/>
        <v>9</v>
      </c>
      <c r="F5007" s="281" t="str">
        <f t="shared" si="204"/>
        <v/>
      </c>
      <c r="G5007" s="282"/>
      <c r="H5007" s="280"/>
      <c r="I5007" s="280"/>
      <c r="J5007" s="280"/>
    </row>
    <row r="5008" spans="1:10" ht="14.4" x14ac:dyDescent="0.3">
      <c r="A5008" s="290" t="str">
        <f t="shared" si="203"/>
        <v>9/2013</v>
      </c>
      <c r="B5008" s="279" t="s">
        <v>5131</v>
      </c>
      <c r="C5008" s="294">
        <v>231</v>
      </c>
      <c r="D5008" s="279">
        <f t="shared" si="197"/>
        <v>12</v>
      </c>
      <c r="E5008" s="279">
        <f t="shared" si="198"/>
        <v>9</v>
      </c>
      <c r="F5008" s="281" t="str">
        <f t="shared" si="204"/>
        <v/>
      </c>
      <c r="G5008" s="282"/>
      <c r="H5008" s="280"/>
      <c r="I5008" s="280"/>
      <c r="J5008" s="280"/>
    </row>
    <row r="5009" spans="1:10" ht="14.4" x14ac:dyDescent="0.3">
      <c r="A5009" s="290" t="str">
        <f t="shared" si="203"/>
        <v>9/2013</v>
      </c>
      <c r="B5009" s="279" t="s">
        <v>5132</v>
      </c>
      <c r="C5009" s="294">
        <v>229</v>
      </c>
      <c r="D5009" s="279">
        <f t="shared" si="197"/>
        <v>13</v>
      </c>
      <c r="E5009" s="279">
        <f t="shared" si="198"/>
        <v>9</v>
      </c>
      <c r="F5009" s="281" t="str">
        <f t="shared" si="204"/>
        <v/>
      </c>
      <c r="G5009" s="282"/>
      <c r="H5009" s="280"/>
      <c r="I5009" s="280"/>
      <c r="J5009" s="280"/>
    </row>
    <row r="5010" spans="1:10" ht="14.4" x14ac:dyDescent="0.3">
      <c r="A5010" s="290" t="str">
        <f t="shared" si="203"/>
        <v>9/2013</v>
      </c>
      <c r="B5010" s="279" t="s">
        <v>5133</v>
      </c>
      <c r="C5010" s="294"/>
      <c r="D5010" s="279">
        <f t="shared" si="197"/>
        <v>14</v>
      </c>
      <c r="E5010" s="279">
        <f t="shared" si="198"/>
        <v>9</v>
      </c>
      <c r="F5010" s="281" t="str">
        <f t="shared" si="204"/>
        <v/>
      </c>
      <c r="G5010" s="282"/>
      <c r="H5010" s="280"/>
      <c r="I5010" s="280"/>
      <c r="J5010" s="280"/>
    </row>
    <row r="5011" spans="1:10" ht="14.4" x14ac:dyDescent="0.3">
      <c r="A5011" s="290" t="str">
        <f t="shared" si="203"/>
        <v>9/2013</v>
      </c>
      <c r="B5011" s="279" t="s">
        <v>5134</v>
      </c>
      <c r="C5011" s="294"/>
      <c r="D5011" s="279">
        <f t="shared" si="197"/>
        <v>15</v>
      </c>
      <c r="E5011" s="279">
        <f t="shared" si="198"/>
        <v>9</v>
      </c>
      <c r="F5011" s="281" t="str">
        <f t="shared" si="204"/>
        <v/>
      </c>
      <c r="G5011" s="282"/>
      <c r="H5011" s="280"/>
      <c r="I5011" s="280"/>
      <c r="J5011" s="280"/>
    </row>
    <row r="5012" spans="1:10" ht="14.4" x14ac:dyDescent="0.3">
      <c r="A5012" s="290" t="str">
        <f t="shared" si="203"/>
        <v>9/2013</v>
      </c>
      <c r="B5012" s="279" t="s">
        <v>5135</v>
      </c>
      <c r="C5012" s="294">
        <v>222</v>
      </c>
      <c r="D5012" s="279">
        <f t="shared" si="197"/>
        <v>16</v>
      </c>
      <c r="E5012" s="279">
        <f t="shared" si="198"/>
        <v>9</v>
      </c>
      <c r="F5012" s="281" t="str">
        <f t="shared" si="204"/>
        <v/>
      </c>
      <c r="G5012" s="282"/>
      <c r="H5012" s="280"/>
      <c r="I5012" s="280"/>
      <c r="J5012" s="280"/>
    </row>
    <row r="5013" spans="1:10" ht="14.4" x14ac:dyDescent="0.3">
      <c r="A5013" s="290" t="str">
        <f t="shared" si="203"/>
        <v>9/2013</v>
      </c>
      <c r="B5013" s="279" t="s">
        <v>5136</v>
      </c>
      <c r="C5013" s="294">
        <v>217</v>
      </c>
      <c r="D5013" s="279">
        <f t="shared" si="197"/>
        <v>17</v>
      </c>
      <c r="E5013" s="279">
        <f t="shared" si="198"/>
        <v>9</v>
      </c>
      <c r="F5013" s="281" t="str">
        <f t="shared" si="204"/>
        <v/>
      </c>
      <c r="G5013" s="282"/>
      <c r="H5013" s="280"/>
      <c r="I5013" s="280"/>
      <c r="J5013" s="280"/>
    </row>
    <row r="5014" spans="1:10" ht="14.4" x14ac:dyDescent="0.3">
      <c r="A5014" s="290" t="str">
        <f t="shared" si="203"/>
        <v>9/2013</v>
      </c>
      <c r="B5014" s="279" t="s">
        <v>5137</v>
      </c>
      <c r="C5014" s="294">
        <v>211</v>
      </c>
      <c r="D5014" s="279">
        <f t="shared" si="197"/>
        <v>18</v>
      </c>
      <c r="E5014" s="279">
        <f t="shared" si="198"/>
        <v>9</v>
      </c>
      <c r="F5014" s="281" t="str">
        <f t="shared" si="204"/>
        <v/>
      </c>
      <c r="G5014" s="282"/>
      <c r="H5014" s="280"/>
      <c r="I5014" s="280"/>
      <c r="J5014" s="280"/>
    </row>
    <row r="5015" spans="1:10" ht="14.4" x14ac:dyDescent="0.3">
      <c r="A5015" s="290" t="str">
        <f t="shared" si="203"/>
        <v>9/2013</v>
      </c>
      <c r="B5015" s="279" t="s">
        <v>5138</v>
      </c>
      <c r="C5015" s="294">
        <v>208</v>
      </c>
      <c r="D5015" s="279">
        <f t="shared" si="197"/>
        <v>19</v>
      </c>
      <c r="E5015" s="279">
        <f t="shared" si="198"/>
        <v>9</v>
      </c>
      <c r="F5015" s="281" t="str">
        <f t="shared" si="204"/>
        <v/>
      </c>
      <c r="G5015" s="282"/>
      <c r="H5015" s="280"/>
      <c r="I5015" s="280"/>
      <c r="J5015" s="280"/>
    </row>
    <row r="5016" spans="1:10" ht="14.4" x14ac:dyDescent="0.3">
      <c r="A5016" s="290" t="str">
        <f t="shared" si="203"/>
        <v>9/2013</v>
      </c>
      <c r="B5016" s="279" t="s">
        <v>5139</v>
      </c>
      <c r="C5016" s="294">
        <v>213</v>
      </c>
      <c r="D5016" s="279">
        <f t="shared" si="197"/>
        <v>20</v>
      </c>
      <c r="E5016" s="279">
        <f t="shared" si="198"/>
        <v>9</v>
      </c>
      <c r="F5016" s="281" t="str">
        <f t="shared" si="204"/>
        <v/>
      </c>
      <c r="G5016" s="282"/>
      <c r="H5016" s="280"/>
      <c r="I5016" s="280"/>
      <c r="J5016" s="280"/>
    </row>
    <row r="5017" spans="1:10" ht="14.4" x14ac:dyDescent="0.3">
      <c r="A5017" s="290" t="str">
        <f t="shared" si="203"/>
        <v>9/2013</v>
      </c>
      <c r="B5017" s="279" t="s">
        <v>5140</v>
      </c>
      <c r="C5017" s="294"/>
      <c r="D5017" s="279">
        <f t="shared" si="197"/>
        <v>21</v>
      </c>
      <c r="E5017" s="279">
        <f t="shared" si="198"/>
        <v>9</v>
      </c>
      <c r="F5017" s="281" t="str">
        <f t="shared" si="204"/>
        <v/>
      </c>
      <c r="G5017" s="282"/>
      <c r="H5017" s="280"/>
      <c r="I5017" s="280"/>
      <c r="J5017" s="280"/>
    </row>
    <row r="5018" spans="1:10" ht="14.4" x14ac:dyDescent="0.3">
      <c r="A5018" s="290" t="str">
        <f t="shared" si="203"/>
        <v>9/2013</v>
      </c>
      <c r="B5018" s="279" t="s">
        <v>5141</v>
      </c>
      <c r="C5018" s="294"/>
      <c r="D5018" s="279">
        <f t="shared" si="197"/>
        <v>22</v>
      </c>
      <c r="E5018" s="279">
        <f t="shared" si="198"/>
        <v>9</v>
      </c>
      <c r="F5018" s="281" t="str">
        <f t="shared" si="204"/>
        <v/>
      </c>
      <c r="G5018" s="282"/>
      <c r="H5018" s="280"/>
      <c r="I5018" s="280"/>
      <c r="J5018" s="280"/>
    </row>
    <row r="5019" spans="1:10" ht="14.4" x14ac:dyDescent="0.3">
      <c r="A5019" s="290" t="str">
        <f t="shared" si="203"/>
        <v>9/2013</v>
      </c>
      <c r="B5019" s="279" t="s">
        <v>5142</v>
      </c>
      <c r="C5019" s="294">
        <v>213</v>
      </c>
      <c r="D5019" s="279">
        <f t="shared" si="197"/>
        <v>23</v>
      </c>
      <c r="E5019" s="279">
        <f t="shared" si="198"/>
        <v>9</v>
      </c>
      <c r="F5019" s="281" t="str">
        <f t="shared" si="204"/>
        <v/>
      </c>
      <c r="G5019" s="282"/>
      <c r="H5019" s="280"/>
      <c r="I5019" s="280"/>
      <c r="J5019" s="280"/>
    </row>
    <row r="5020" spans="1:10" ht="14.4" x14ac:dyDescent="0.3">
      <c r="A5020" s="290" t="str">
        <f t="shared" si="203"/>
        <v>9/2013</v>
      </c>
      <c r="B5020" s="279" t="s">
        <v>5143</v>
      </c>
      <c r="C5020" s="294">
        <v>221</v>
      </c>
      <c r="D5020" s="279">
        <f t="shared" si="197"/>
        <v>24</v>
      </c>
      <c r="E5020" s="279">
        <f t="shared" si="198"/>
        <v>9</v>
      </c>
      <c r="F5020" s="281" t="str">
        <f t="shared" si="204"/>
        <v/>
      </c>
      <c r="G5020" s="282"/>
      <c r="H5020" s="280"/>
      <c r="I5020" s="280"/>
      <c r="J5020" s="280"/>
    </row>
    <row r="5021" spans="1:10" ht="14.4" x14ac:dyDescent="0.3">
      <c r="A5021" s="290" t="str">
        <f t="shared" si="203"/>
        <v>9/2013</v>
      </c>
      <c r="B5021" s="279" t="s">
        <v>5144</v>
      </c>
      <c r="C5021" s="294">
        <v>221</v>
      </c>
      <c r="D5021" s="279">
        <f t="shared" si="197"/>
        <v>25</v>
      </c>
      <c r="E5021" s="279">
        <f t="shared" si="198"/>
        <v>9</v>
      </c>
      <c r="F5021" s="281" t="str">
        <f t="shared" si="204"/>
        <v/>
      </c>
      <c r="G5021" s="282"/>
      <c r="H5021" s="280"/>
      <c r="I5021" s="280"/>
      <c r="J5021" s="280"/>
    </row>
    <row r="5022" spans="1:10" ht="14.4" x14ac:dyDescent="0.3">
      <c r="A5022" s="290" t="str">
        <f t="shared" si="203"/>
        <v>9/2013</v>
      </c>
      <c r="B5022" s="279" t="s">
        <v>5145</v>
      </c>
      <c r="C5022" s="294">
        <v>228</v>
      </c>
      <c r="D5022" s="279">
        <f t="shared" si="197"/>
        <v>26</v>
      </c>
      <c r="E5022" s="279">
        <f t="shared" si="198"/>
        <v>9</v>
      </c>
      <c r="F5022" s="281" t="str">
        <f t="shared" si="204"/>
        <v/>
      </c>
      <c r="G5022" s="282"/>
      <c r="H5022" s="280"/>
      <c r="I5022" s="280"/>
      <c r="J5022" s="280"/>
    </row>
    <row r="5023" spans="1:10" ht="14.4" x14ac:dyDescent="0.3">
      <c r="A5023" s="290" t="str">
        <f t="shared" si="203"/>
        <v>9/2013</v>
      </c>
      <c r="B5023" s="279" t="s">
        <v>5146</v>
      </c>
      <c r="C5023" s="294">
        <v>231</v>
      </c>
      <c r="D5023" s="279">
        <f t="shared" si="197"/>
        <v>27</v>
      </c>
      <c r="E5023" s="279">
        <f t="shared" si="198"/>
        <v>9</v>
      </c>
      <c r="F5023" s="281" t="str">
        <f t="shared" si="204"/>
        <v/>
      </c>
      <c r="G5023" s="282"/>
      <c r="H5023" s="280"/>
      <c r="I5023" s="280"/>
      <c r="J5023" s="280"/>
    </row>
    <row r="5024" spans="1:10" ht="14.4" x14ac:dyDescent="0.3">
      <c r="A5024" s="290" t="str">
        <f t="shared" si="203"/>
        <v>9/2013</v>
      </c>
      <c r="B5024" s="279" t="s">
        <v>5147</v>
      </c>
      <c r="C5024" s="294"/>
      <c r="D5024" s="279">
        <f t="shared" si="197"/>
        <v>28</v>
      </c>
      <c r="E5024" s="279">
        <f t="shared" si="198"/>
        <v>9</v>
      </c>
      <c r="F5024" s="281" t="str">
        <f t="shared" si="204"/>
        <v/>
      </c>
      <c r="G5024" s="282"/>
      <c r="H5024" s="280"/>
      <c r="I5024" s="280"/>
      <c r="J5024" s="280"/>
    </row>
    <row r="5025" spans="1:10" ht="14.4" x14ac:dyDescent="0.3">
      <c r="A5025" s="290" t="str">
        <f t="shared" si="203"/>
        <v>9/2013</v>
      </c>
      <c r="B5025" s="279" t="s">
        <v>5148</v>
      </c>
      <c r="C5025" s="294"/>
      <c r="D5025" s="279">
        <f t="shared" si="197"/>
        <v>29</v>
      </c>
      <c r="E5025" s="279">
        <f t="shared" si="198"/>
        <v>9</v>
      </c>
      <c r="F5025" s="281" t="str">
        <f t="shared" si="204"/>
        <v/>
      </c>
      <c r="G5025" s="282"/>
      <c r="H5025" s="280"/>
      <c r="I5025" s="280"/>
      <c r="J5025" s="280"/>
    </row>
    <row r="5026" spans="1:10" ht="14.4" x14ac:dyDescent="0.3">
      <c r="A5026" s="290" t="str">
        <f t="shared" si="203"/>
        <v>9/2013</v>
      </c>
      <c r="B5026" s="279" t="s">
        <v>5149</v>
      </c>
      <c r="C5026" s="294">
        <v>236</v>
      </c>
      <c r="D5026" s="279">
        <f t="shared" si="197"/>
        <v>30</v>
      </c>
      <c r="E5026" s="279">
        <f t="shared" si="198"/>
        <v>9</v>
      </c>
      <c r="F5026" s="281">
        <f t="shared" si="204"/>
        <v>2.3599999999999999E-2</v>
      </c>
      <c r="G5026" s="282"/>
      <c r="H5026" s="280"/>
      <c r="I5026" s="280"/>
      <c r="J5026" s="280"/>
    </row>
    <row r="5027" spans="1:10" ht="14.4" x14ac:dyDescent="0.3">
      <c r="A5027" s="290" t="str">
        <f t="shared" si="203"/>
        <v>10/2013</v>
      </c>
      <c r="B5027" s="279" t="s">
        <v>5150</v>
      </c>
      <c r="C5027" s="294">
        <v>234</v>
      </c>
      <c r="D5027" s="279">
        <f t="shared" si="197"/>
        <v>1</v>
      </c>
      <c r="E5027" s="279">
        <f t="shared" si="198"/>
        <v>10</v>
      </c>
      <c r="F5027" s="281" t="str">
        <f t="shared" si="204"/>
        <v/>
      </c>
      <c r="G5027" s="282"/>
      <c r="H5027" s="280"/>
      <c r="I5027" s="280"/>
      <c r="J5027" s="280"/>
    </row>
    <row r="5028" spans="1:10" ht="14.4" x14ac:dyDescent="0.3">
      <c r="A5028" s="290" t="str">
        <f t="shared" si="203"/>
        <v>10/2013</v>
      </c>
      <c r="B5028" s="279" t="s">
        <v>5151</v>
      </c>
      <c r="C5028" s="294">
        <v>234</v>
      </c>
      <c r="D5028" s="279">
        <f t="shared" si="197"/>
        <v>2</v>
      </c>
      <c r="E5028" s="279">
        <f t="shared" si="198"/>
        <v>10</v>
      </c>
      <c r="F5028" s="281" t="str">
        <f t="shared" si="204"/>
        <v/>
      </c>
      <c r="G5028" s="282"/>
      <c r="H5028" s="280"/>
      <c r="I5028" s="280"/>
      <c r="J5028" s="280"/>
    </row>
    <row r="5029" spans="1:10" ht="14.4" x14ac:dyDescent="0.3">
      <c r="A5029" s="290" t="str">
        <f t="shared" si="203"/>
        <v>10/2013</v>
      </c>
      <c r="B5029" s="279" t="s">
        <v>5152</v>
      </c>
      <c r="C5029" s="294">
        <v>234</v>
      </c>
      <c r="D5029" s="279">
        <f t="shared" si="197"/>
        <v>3</v>
      </c>
      <c r="E5029" s="279">
        <f t="shared" si="198"/>
        <v>10</v>
      </c>
      <c r="F5029" s="281" t="str">
        <f t="shared" si="204"/>
        <v/>
      </c>
      <c r="G5029" s="282"/>
      <c r="H5029" s="280"/>
      <c r="I5029" s="280"/>
      <c r="J5029" s="280"/>
    </row>
    <row r="5030" spans="1:10" ht="14.4" x14ac:dyDescent="0.3">
      <c r="A5030" s="290" t="str">
        <f t="shared" si="203"/>
        <v>10/2013</v>
      </c>
      <c r="B5030" s="279" t="s">
        <v>5153</v>
      </c>
      <c r="C5030" s="294">
        <v>230</v>
      </c>
      <c r="D5030" s="279">
        <f t="shared" si="197"/>
        <v>4</v>
      </c>
      <c r="E5030" s="279">
        <f t="shared" si="198"/>
        <v>10</v>
      </c>
      <c r="F5030" s="281" t="str">
        <f t="shared" si="204"/>
        <v/>
      </c>
      <c r="G5030" s="282"/>
      <c r="H5030" s="280"/>
      <c r="I5030" s="280"/>
      <c r="J5030" s="280"/>
    </row>
    <row r="5031" spans="1:10" ht="14.4" x14ac:dyDescent="0.3">
      <c r="A5031" s="290" t="str">
        <f t="shared" si="203"/>
        <v>10/2013</v>
      </c>
      <c r="B5031" s="279" t="s">
        <v>5154</v>
      </c>
      <c r="C5031" s="294"/>
      <c r="D5031" s="279">
        <f t="shared" si="197"/>
        <v>5</v>
      </c>
      <c r="E5031" s="279">
        <f t="shared" si="198"/>
        <v>10</v>
      </c>
      <c r="F5031" s="281" t="str">
        <f t="shared" si="204"/>
        <v/>
      </c>
      <c r="G5031" s="282"/>
      <c r="H5031" s="280"/>
      <c r="I5031" s="280"/>
      <c r="J5031" s="280"/>
    </row>
    <row r="5032" spans="1:10" ht="14.4" x14ac:dyDescent="0.3">
      <c r="A5032" s="290" t="str">
        <f t="shared" si="203"/>
        <v>10/2013</v>
      </c>
      <c r="B5032" s="279" t="s">
        <v>5155</v>
      </c>
      <c r="C5032" s="294"/>
      <c r="D5032" s="279">
        <f t="shared" si="197"/>
        <v>6</v>
      </c>
      <c r="E5032" s="279">
        <f t="shared" si="198"/>
        <v>10</v>
      </c>
      <c r="F5032" s="281" t="str">
        <f t="shared" si="204"/>
        <v/>
      </c>
      <c r="G5032" s="282"/>
      <c r="H5032" s="280"/>
      <c r="I5032" s="280"/>
      <c r="J5032" s="280"/>
    </row>
    <row r="5033" spans="1:10" ht="14.4" x14ac:dyDescent="0.3">
      <c r="A5033" s="290" t="str">
        <f t="shared" si="203"/>
        <v>10/2013</v>
      </c>
      <c r="B5033" s="279" t="s">
        <v>5156</v>
      </c>
      <c r="C5033" s="294">
        <v>228</v>
      </c>
      <c r="D5033" s="279">
        <f t="shared" si="197"/>
        <v>7</v>
      </c>
      <c r="E5033" s="279">
        <f t="shared" si="198"/>
        <v>10</v>
      </c>
      <c r="F5033" s="281" t="str">
        <f t="shared" si="204"/>
        <v/>
      </c>
      <c r="G5033" s="282"/>
      <c r="H5033" s="280"/>
      <c r="I5033" s="280"/>
      <c r="J5033" s="280"/>
    </row>
    <row r="5034" spans="1:10" ht="14.4" x14ac:dyDescent="0.3">
      <c r="A5034" s="290" t="str">
        <f t="shared" si="203"/>
        <v>10/2013</v>
      </c>
      <c r="B5034" s="279" t="s">
        <v>5157</v>
      </c>
      <c r="C5034" s="294">
        <v>225</v>
      </c>
      <c r="D5034" s="279">
        <f t="shared" si="197"/>
        <v>8</v>
      </c>
      <c r="E5034" s="279">
        <f t="shared" si="198"/>
        <v>10</v>
      </c>
      <c r="F5034" s="281" t="str">
        <f t="shared" si="204"/>
        <v/>
      </c>
      <c r="G5034" s="282"/>
      <c r="H5034" s="280"/>
      <c r="I5034" s="280"/>
      <c r="J5034" s="280"/>
    </row>
    <row r="5035" spans="1:10" ht="14.4" x14ac:dyDescent="0.3">
      <c r="A5035" s="290" t="str">
        <f t="shared" si="203"/>
        <v>10/2013</v>
      </c>
      <c r="B5035" s="279" t="s">
        <v>5158</v>
      </c>
      <c r="C5035" s="294">
        <v>222</v>
      </c>
      <c r="D5035" s="279">
        <f t="shared" si="197"/>
        <v>9</v>
      </c>
      <c r="E5035" s="279">
        <f t="shared" si="198"/>
        <v>10</v>
      </c>
      <c r="F5035" s="281" t="str">
        <f t="shared" si="204"/>
        <v/>
      </c>
      <c r="G5035" s="282"/>
      <c r="H5035" s="280"/>
      <c r="I5035" s="280"/>
      <c r="J5035" s="280"/>
    </row>
    <row r="5036" spans="1:10" ht="14.4" x14ac:dyDescent="0.3">
      <c r="A5036" s="290" t="str">
        <f t="shared" si="203"/>
        <v>10/2013</v>
      </c>
      <c r="B5036" s="279" t="s">
        <v>5159</v>
      </c>
      <c r="C5036" s="294">
        <v>219</v>
      </c>
      <c r="D5036" s="279">
        <f t="shared" si="197"/>
        <v>10</v>
      </c>
      <c r="E5036" s="279">
        <f t="shared" si="198"/>
        <v>10</v>
      </c>
      <c r="F5036" s="281" t="str">
        <f t="shared" si="204"/>
        <v/>
      </c>
      <c r="G5036" s="282"/>
      <c r="H5036" s="280"/>
      <c r="I5036" s="280"/>
      <c r="J5036" s="280"/>
    </row>
    <row r="5037" spans="1:10" ht="14.4" x14ac:dyDescent="0.3">
      <c r="A5037" s="290" t="str">
        <f t="shared" si="203"/>
        <v>10/2013</v>
      </c>
      <c r="B5037" s="279" t="s">
        <v>5160</v>
      </c>
      <c r="C5037" s="294">
        <v>213</v>
      </c>
      <c r="D5037" s="279">
        <f t="shared" si="197"/>
        <v>11</v>
      </c>
      <c r="E5037" s="279">
        <f t="shared" si="198"/>
        <v>10</v>
      </c>
      <c r="F5037" s="281" t="str">
        <f t="shared" si="204"/>
        <v/>
      </c>
      <c r="G5037" s="282"/>
      <c r="H5037" s="280"/>
      <c r="I5037" s="280"/>
      <c r="J5037" s="280"/>
    </row>
    <row r="5038" spans="1:10" ht="14.4" x14ac:dyDescent="0.3">
      <c r="A5038" s="290" t="str">
        <f t="shared" si="203"/>
        <v>10/2013</v>
      </c>
      <c r="B5038" s="279" t="s">
        <v>5161</v>
      </c>
      <c r="C5038" s="294"/>
      <c r="D5038" s="279">
        <f t="shared" si="197"/>
        <v>12</v>
      </c>
      <c r="E5038" s="279">
        <f t="shared" si="198"/>
        <v>10</v>
      </c>
      <c r="F5038" s="281" t="str">
        <f t="shared" si="204"/>
        <v/>
      </c>
      <c r="G5038" s="282"/>
      <c r="H5038" s="280"/>
      <c r="I5038" s="280"/>
      <c r="J5038" s="280"/>
    </row>
    <row r="5039" spans="1:10" ht="14.4" x14ac:dyDescent="0.3">
      <c r="A5039" s="290" t="str">
        <f t="shared" si="203"/>
        <v>10/2013</v>
      </c>
      <c r="B5039" s="279" t="s">
        <v>5162</v>
      </c>
      <c r="C5039" s="294"/>
      <c r="D5039" s="279">
        <f t="shared" si="197"/>
        <v>13</v>
      </c>
      <c r="E5039" s="279">
        <f t="shared" si="198"/>
        <v>10</v>
      </c>
      <c r="F5039" s="281" t="str">
        <f t="shared" si="204"/>
        <v/>
      </c>
      <c r="G5039" s="282"/>
      <c r="H5039" s="280"/>
      <c r="I5039" s="280"/>
      <c r="J5039" s="280"/>
    </row>
    <row r="5040" spans="1:10" ht="14.4" x14ac:dyDescent="0.3">
      <c r="A5040" s="290" t="str">
        <f t="shared" si="203"/>
        <v>10/2013</v>
      </c>
      <c r="B5040" s="279" t="s">
        <v>5163</v>
      </c>
      <c r="C5040" s="294"/>
      <c r="D5040" s="279">
        <f t="shared" si="197"/>
        <v>14</v>
      </c>
      <c r="E5040" s="279">
        <f t="shared" si="198"/>
        <v>10</v>
      </c>
      <c r="F5040" s="281" t="str">
        <f t="shared" si="204"/>
        <v/>
      </c>
      <c r="G5040" s="282"/>
      <c r="H5040" s="280"/>
      <c r="I5040" s="280"/>
      <c r="J5040" s="280"/>
    </row>
    <row r="5041" spans="1:10" ht="14.4" x14ac:dyDescent="0.3">
      <c r="A5041" s="290" t="str">
        <f t="shared" si="203"/>
        <v>10/2013</v>
      </c>
      <c r="B5041" s="279" t="s">
        <v>5164</v>
      </c>
      <c r="C5041" s="294">
        <v>207</v>
      </c>
      <c r="D5041" s="279">
        <f t="shared" si="197"/>
        <v>15</v>
      </c>
      <c r="E5041" s="279">
        <f t="shared" si="198"/>
        <v>10</v>
      </c>
      <c r="F5041" s="281" t="str">
        <f t="shared" si="204"/>
        <v/>
      </c>
      <c r="G5041" s="282"/>
      <c r="H5041" s="280"/>
      <c r="I5041" s="280"/>
      <c r="J5041" s="280"/>
    </row>
    <row r="5042" spans="1:10" ht="14.4" x14ac:dyDescent="0.3">
      <c r="A5042" s="290" t="str">
        <f t="shared" si="203"/>
        <v>10/2013</v>
      </c>
      <c r="B5042" s="279" t="s">
        <v>5165</v>
      </c>
      <c r="C5042" s="294">
        <v>211</v>
      </c>
      <c r="D5042" s="279">
        <f t="shared" si="197"/>
        <v>16</v>
      </c>
      <c r="E5042" s="279">
        <f t="shared" si="198"/>
        <v>10</v>
      </c>
      <c r="F5042" s="281" t="str">
        <f t="shared" si="204"/>
        <v/>
      </c>
      <c r="G5042" s="282"/>
      <c r="H5042" s="280"/>
      <c r="I5042" s="280"/>
      <c r="J5042" s="280"/>
    </row>
    <row r="5043" spans="1:10" ht="14.4" x14ac:dyDescent="0.3">
      <c r="A5043" s="290" t="str">
        <f t="shared" si="203"/>
        <v>10/2013</v>
      </c>
      <c r="B5043" s="279" t="s">
        <v>5166</v>
      </c>
      <c r="C5043" s="294">
        <v>214</v>
      </c>
      <c r="D5043" s="279">
        <f t="shared" si="197"/>
        <v>17</v>
      </c>
      <c r="E5043" s="279">
        <f t="shared" si="198"/>
        <v>10</v>
      </c>
      <c r="F5043" s="281" t="str">
        <f t="shared" si="204"/>
        <v/>
      </c>
      <c r="G5043" s="282"/>
      <c r="H5043" s="280"/>
      <c r="I5043" s="280"/>
      <c r="J5043" s="280"/>
    </row>
    <row r="5044" spans="1:10" ht="14.4" x14ac:dyDescent="0.3">
      <c r="A5044" s="290" t="str">
        <f t="shared" si="203"/>
        <v>10/2013</v>
      </c>
      <c r="B5044" s="279" t="s">
        <v>5167</v>
      </c>
      <c r="C5044" s="294">
        <v>206</v>
      </c>
      <c r="D5044" s="279">
        <f t="shared" si="197"/>
        <v>18</v>
      </c>
      <c r="E5044" s="279">
        <f t="shared" si="198"/>
        <v>10</v>
      </c>
      <c r="F5044" s="281" t="str">
        <f t="shared" si="204"/>
        <v/>
      </c>
      <c r="G5044" s="282"/>
      <c r="H5044" s="280"/>
      <c r="I5044" s="280"/>
      <c r="J5044" s="280"/>
    </row>
    <row r="5045" spans="1:10" ht="14.4" x14ac:dyDescent="0.3">
      <c r="A5045" s="290" t="str">
        <f t="shared" si="203"/>
        <v>10/2013</v>
      </c>
      <c r="B5045" s="279" t="s">
        <v>5168</v>
      </c>
      <c r="C5045" s="294"/>
      <c r="D5045" s="279">
        <f t="shared" si="197"/>
        <v>19</v>
      </c>
      <c r="E5045" s="279">
        <f t="shared" si="198"/>
        <v>10</v>
      </c>
      <c r="F5045" s="281" t="str">
        <f t="shared" si="204"/>
        <v/>
      </c>
      <c r="G5045" s="282"/>
      <c r="H5045" s="280"/>
      <c r="I5045" s="280"/>
      <c r="J5045" s="280"/>
    </row>
    <row r="5046" spans="1:10" ht="14.4" x14ac:dyDescent="0.3">
      <c r="A5046" s="290" t="str">
        <f t="shared" si="203"/>
        <v>10/2013</v>
      </c>
      <c r="B5046" s="279" t="s">
        <v>5169</v>
      </c>
      <c r="C5046" s="294"/>
      <c r="D5046" s="279">
        <f t="shared" si="197"/>
        <v>20</v>
      </c>
      <c r="E5046" s="279">
        <f t="shared" si="198"/>
        <v>10</v>
      </c>
      <c r="F5046" s="281" t="str">
        <f t="shared" si="204"/>
        <v/>
      </c>
      <c r="G5046" s="282"/>
      <c r="H5046" s="280"/>
      <c r="I5046" s="280"/>
      <c r="J5046" s="280"/>
    </row>
    <row r="5047" spans="1:10" ht="14.4" x14ac:dyDescent="0.3">
      <c r="A5047" s="290" t="str">
        <f t="shared" si="203"/>
        <v>10/2013</v>
      </c>
      <c r="B5047" s="279" t="s">
        <v>5170</v>
      </c>
      <c r="C5047" s="294">
        <v>211</v>
      </c>
      <c r="D5047" s="279">
        <f t="shared" si="197"/>
        <v>21</v>
      </c>
      <c r="E5047" s="279">
        <f t="shared" si="198"/>
        <v>10</v>
      </c>
      <c r="F5047" s="281" t="str">
        <f t="shared" si="204"/>
        <v/>
      </c>
      <c r="G5047" s="282"/>
      <c r="H5047" s="280"/>
      <c r="I5047" s="280"/>
      <c r="J5047" s="280"/>
    </row>
    <row r="5048" spans="1:10" ht="14.4" x14ac:dyDescent="0.3">
      <c r="A5048" s="290" t="str">
        <f t="shared" si="203"/>
        <v>10/2013</v>
      </c>
      <c r="B5048" s="279" t="s">
        <v>5171</v>
      </c>
      <c r="C5048" s="294">
        <v>213</v>
      </c>
      <c r="D5048" s="279">
        <f t="shared" si="197"/>
        <v>22</v>
      </c>
      <c r="E5048" s="279">
        <f t="shared" si="198"/>
        <v>10</v>
      </c>
      <c r="F5048" s="281" t="str">
        <f t="shared" si="204"/>
        <v/>
      </c>
      <c r="G5048" s="282"/>
      <c r="H5048" s="280"/>
      <c r="I5048" s="280"/>
      <c r="J5048" s="280"/>
    </row>
    <row r="5049" spans="1:10" ht="14.4" x14ac:dyDescent="0.3">
      <c r="A5049" s="290" t="str">
        <f t="shared" si="203"/>
        <v>10/2013</v>
      </c>
      <c r="B5049" s="279" t="s">
        <v>5172</v>
      </c>
      <c r="C5049" s="294">
        <v>213</v>
      </c>
      <c r="D5049" s="279">
        <f t="shared" si="197"/>
        <v>23</v>
      </c>
      <c r="E5049" s="279">
        <f t="shared" si="198"/>
        <v>10</v>
      </c>
      <c r="F5049" s="281" t="str">
        <f t="shared" si="204"/>
        <v/>
      </c>
      <c r="G5049" s="282"/>
      <c r="H5049" s="280"/>
      <c r="I5049" s="280"/>
      <c r="J5049" s="280"/>
    </row>
    <row r="5050" spans="1:10" ht="14.4" x14ac:dyDescent="0.3">
      <c r="A5050" s="290" t="str">
        <f t="shared" si="203"/>
        <v>10/2013</v>
      </c>
      <c r="B5050" s="279" t="s">
        <v>5173</v>
      </c>
      <c r="C5050" s="294">
        <v>215</v>
      </c>
      <c r="D5050" s="279">
        <f t="shared" si="197"/>
        <v>24</v>
      </c>
      <c r="E5050" s="279">
        <f t="shared" si="198"/>
        <v>10</v>
      </c>
      <c r="F5050" s="281" t="str">
        <f t="shared" si="204"/>
        <v/>
      </c>
      <c r="G5050" s="282"/>
      <c r="H5050" s="280"/>
      <c r="I5050" s="280"/>
      <c r="J5050" s="280"/>
    </row>
    <row r="5051" spans="1:10" ht="14.4" x14ac:dyDescent="0.3">
      <c r="A5051" s="290" t="str">
        <f t="shared" si="203"/>
        <v>10/2013</v>
      </c>
      <c r="B5051" s="279" t="s">
        <v>5174</v>
      </c>
      <c r="C5051" s="294">
        <v>219</v>
      </c>
      <c r="D5051" s="279">
        <f t="shared" si="197"/>
        <v>25</v>
      </c>
      <c r="E5051" s="279">
        <f t="shared" si="198"/>
        <v>10</v>
      </c>
      <c r="F5051" s="281" t="str">
        <f t="shared" si="204"/>
        <v/>
      </c>
      <c r="G5051" s="282"/>
      <c r="H5051" s="280"/>
      <c r="I5051" s="280"/>
      <c r="J5051" s="280"/>
    </row>
    <row r="5052" spans="1:10" ht="14.4" x14ac:dyDescent="0.3">
      <c r="A5052" s="290" t="str">
        <f t="shared" si="203"/>
        <v>10/2013</v>
      </c>
      <c r="B5052" s="279" t="s">
        <v>5175</v>
      </c>
      <c r="C5052" s="294"/>
      <c r="D5052" s="279">
        <f t="shared" si="197"/>
        <v>26</v>
      </c>
      <c r="E5052" s="279">
        <f t="shared" si="198"/>
        <v>10</v>
      </c>
      <c r="F5052" s="281" t="str">
        <f t="shared" si="204"/>
        <v/>
      </c>
      <c r="G5052" s="282"/>
      <c r="H5052" s="280"/>
      <c r="I5052" s="280"/>
      <c r="J5052" s="280"/>
    </row>
    <row r="5053" spans="1:10" ht="14.4" x14ac:dyDescent="0.3">
      <c r="A5053" s="290" t="str">
        <f t="shared" si="203"/>
        <v>10/2013</v>
      </c>
      <c r="B5053" s="279" t="s">
        <v>5176</v>
      </c>
      <c r="C5053" s="294"/>
      <c r="D5053" s="279">
        <f t="shared" si="197"/>
        <v>27</v>
      </c>
      <c r="E5053" s="279">
        <f t="shared" si="198"/>
        <v>10</v>
      </c>
      <c r="F5053" s="281" t="str">
        <f t="shared" si="204"/>
        <v/>
      </c>
      <c r="G5053" s="282"/>
      <c r="H5053" s="280"/>
      <c r="I5053" s="280"/>
      <c r="J5053" s="280"/>
    </row>
    <row r="5054" spans="1:10" ht="14.4" x14ac:dyDescent="0.3">
      <c r="A5054" s="290" t="str">
        <f t="shared" si="203"/>
        <v>10/2013</v>
      </c>
      <c r="B5054" s="279" t="s">
        <v>5177</v>
      </c>
      <c r="C5054" s="294">
        <v>219</v>
      </c>
      <c r="D5054" s="279">
        <f t="shared" si="197"/>
        <v>28</v>
      </c>
      <c r="E5054" s="279">
        <f t="shared" si="198"/>
        <v>10</v>
      </c>
      <c r="F5054" s="281" t="str">
        <f t="shared" si="204"/>
        <v/>
      </c>
      <c r="G5054" s="282"/>
      <c r="H5054" s="280"/>
      <c r="I5054" s="280"/>
      <c r="J5054" s="280"/>
    </row>
    <row r="5055" spans="1:10" ht="14.4" x14ac:dyDescent="0.3">
      <c r="A5055" s="290" t="str">
        <f t="shared" si="203"/>
        <v>10/2013</v>
      </c>
      <c r="B5055" s="279" t="s">
        <v>5178</v>
      </c>
      <c r="C5055" s="294">
        <v>219</v>
      </c>
      <c r="D5055" s="279">
        <f t="shared" si="197"/>
        <v>29</v>
      </c>
      <c r="E5055" s="279">
        <f t="shared" si="198"/>
        <v>10</v>
      </c>
      <c r="F5055" s="281" t="str">
        <f t="shared" si="204"/>
        <v/>
      </c>
      <c r="G5055" s="282"/>
      <c r="H5055" s="280"/>
      <c r="I5055" s="280"/>
      <c r="J5055" s="280"/>
    </row>
    <row r="5056" spans="1:10" ht="14.4" x14ac:dyDescent="0.3">
      <c r="A5056" s="290" t="str">
        <f t="shared" si="203"/>
        <v>10/2013</v>
      </c>
      <c r="B5056" s="279" t="s">
        <v>5179</v>
      </c>
      <c r="C5056" s="294">
        <v>216</v>
      </c>
      <c r="D5056" s="279">
        <f t="shared" si="197"/>
        <v>30</v>
      </c>
      <c r="E5056" s="279">
        <f t="shared" si="198"/>
        <v>10</v>
      </c>
      <c r="F5056" s="281" t="str">
        <f t="shared" si="204"/>
        <v/>
      </c>
      <c r="G5056" s="282"/>
      <c r="H5056" s="280"/>
      <c r="I5056" s="280"/>
      <c r="J5056" s="280"/>
    </row>
    <row r="5057" spans="1:10" ht="14.4" x14ac:dyDescent="0.3">
      <c r="A5057" s="290" t="str">
        <f t="shared" si="203"/>
        <v>10/2013</v>
      </c>
      <c r="B5057" s="279" t="s">
        <v>5180</v>
      </c>
      <c r="C5057" s="294">
        <v>220</v>
      </c>
      <c r="D5057" s="279">
        <f t="shared" si="197"/>
        <v>31</v>
      </c>
      <c r="E5057" s="279">
        <f t="shared" si="198"/>
        <v>10</v>
      </c>
      <c r="F5057" s="281">
        <f t="shared" si="204"/>
        <v>2.1999999999999999E-2</v>
      </c>
      <c r="G5057" s="282"/>
      <c r="H5057" s="280"/>
      <c r="I5057" s="280"/>
      <c r="J5057" s="280"/>
    </row>
    <row r="5058" spans="1:10" ht="14.4" x14ac:dyDescent="0.3">
      <c r="A5058" s="290" t="str">
        <f t="shared" si="203"/>
        <v>11/2013</v>
      </c>
      <c r="B5058" s="279" t="s">
        <v>5181</v>
      </c>
      <c r="C5058" s="294">
        <v>224</v>
      </c>
      <c r="D5058" s="279">
        <f t="shared" si="197"/>
        <v>1</v>
      </c>
      <c r="E5058" s="279">
        <f t="shared" si="198"/>
        <v>11</v>
      </c>
      <c r="F5058" s="281" t="str">
        <f t="shared" si="204"/>
        <v/>
      </c>
      <c r="G5058" s="282"/>
      <c r="H5058" s="280"/>
      <c r="I5058" s="280"/>
      <c r="J5058" s="280"/>
    </row>
    <row r="5059" spans="1:10" ht="14.4" x14ac:dyDescent="0.3">
      <c r="A5059" s="290" t="str">
        <f t="shared" si="203"/>
        <v>11/2013</v>
      </c>
      <c r="B5059" s="279" t="s">
        <v>5182</v>
      </c>
      <c r="C5059" s="294"/>
      <c r="D5059" s="279">
        <f t="shared" si="197"/>
        <v>2</v>
      </c>
      <c r="E5059" s="279">
        <f t="shared" si="198"/>
        <v>11</v>
      </c>
      <c r="F5059" s="281" t="str">
        <f t="shared" si="204"/>
        <v/>
      </c>
      <c r="G5059" s="282"/>
      <c r="H5059" s="280"/>
      <c r="I5059" s="280"/>
      <c r="J5059" s="280"/>
    </row>
    <row r="5060" spans="1:10" ht="14.4" x14ac:dyDescent="0.3">
      <c r="A5060" s="290" t="str">
        <f t="shared" si="203"/>
        <v>11/2013</v>
      </c>
      <c r="B5060" s="279" t="s">
        <v>5183</v>
      </c>
      <c r="C5060" s="294"/>
      <c r="D5060" s="279">
        <f t="shared" si="197"/>
        <v>3</v>
      </c>
      <c r="E5060" s="279">
        <f t="shared" si="198"/>
        <v>11</v>
      </c>
      <c r="F5060" s="281" t="str">
        <f t="shared" si="204"/>
        <v/>
      </c>
      <c r="G5060" s="282"/>
      <c r="H5060" s="280"/>
      <c r="I5060" s="280"/>
      <c r="J5060" s="280"/>
    </row>
    <row r="5061" spans="1:10" ht="14.4" x14ac:dyDescent="0.3">
      <c r="A5061" s="290" t="str">
        <f t="shared" si="203"/>
        <v>11/2013</v>
      </c>
      <c r="B5061" s="279" t="s">
        <v>5184</v>
      </c>
      <c r="C5061" s="294">
        <v>223</v>
      </c>
      <c r="D5061" s="279">
        <f t="shared" si="197"/>
        <v>4</v>
      </c>
      <c r="E5061" s="279">
        <f t="shared" si="198"/>
        <v>11</v>
      </c>
      <c r="F5061" s="281" t="str">
        <f t="shared" si="204"/>
        <v/>
      </c>
      <c r="G5061" s="282"/>
      <c r="H5061" s="280"/>
      <c r="I5061" s="280"/>
      <c r="J5061" s="280"/>
    </row>
    <row r="5062" spans="1:10" ht="14.4" x14ac:dyDescent="0.3">
      <c r="A5062" s="290" t="str">
        <f t="shared" ref="A5062:A5125" si="205">CONCATENATE(MONTH(B5062),"/",YEAR(B5062))</f>
        <v>11/2013</v>
      </c>
      <c r="B5062" s="279" t="s">
        <v>5185</v>
      </c>
      <c r="C5062" s="294">
        <v>224</v>
      </c>
      <c r="D5062" s="279">
        <f t="shared" si="197"/>
        <v>5</v>
      </c>
      <c r="E5062" s="279">
        <f t="shared" si="198"/>
        <v>11</v>
      </c>
      <c r="F5062" s="281" t="str">
        <f t="shared" si="204"/>
        <v/>
      </c>
      <c r="G5062" s="282"/>
      <c r="H5062" s="280"/>
      <c r="I5062" s="280"/>
      <c r="J5062" s="280"/>
    </row>
    <row r="5063" spans="1:10" ht="14.4" x14ac:dyDescent="0.3">
      <c r="A5063" s="290" t="str">
        <f t="shared" si="205"/>
        <v>11/2013</v>
      </c>
      <c r="B5063" s="279" t="s">
        <v>5186</v>
      </c>
      <c r="C5063" s="294">
        <v>226</v>
      </c>
      <c r="D5063" s="279">
        <f t="shared" si="197"/>
        <v>6</v>
      </c>
      <c r="E5063" s="279">
        <f t="shared" si="198"/>
        <v>11</v>
      </c>
      <c r="F5063" s="281" t="str">
        <f t="shared" si="204"/>
        <v/>
      </c>
      <c r="G5063" s="282"/>
      <c r="H5063" s="280"/>
      <c r="I5063" s="280"/>
      <c r="J5063" s="280"/>
    </row>
    <row r="5064" spans="1:10" ht="14.4" x14ac:dyDescent="0.3">
      <c r="A5064" s="290" t="str">
        <f t="shared" si="205"/>
        <v>11/2013</v>
      </c>
      <c r="B5064" s="279" t="s">
        <v>5187</v>
      </c>
      <c r="C5064" s="294">
        <v>233</v>
      </c>
      <c r="D5064" s="279">
        <f t="shared" si="197"/>
        <v>7</v>
      </c>
      <c r="E5064" s="279">
        <f t="shared" si="198"/>
        <v>11</v>
      </c>
      <c r="F5064" s="281" t="str">
        <f t="shared" si="204"/>
        <v/>
      </c>
      <c r="G5064" s="282"/>
      <c r="H5064" s="280"/>
      <c r="I5064" s="280"/>
      <c r="J5064" s="280"/>
    </row>
    <row r="5065" spans="1:10" ht="14.4" x14ac:dyDescent="0.3">
      <c r="A5065" s="290" t="str">
        <f t="shared" si="205"/>
        <v>11/2013</v>
      </c>
      <c r="B5065" s="279" t="s">
        <v>5188</v>
      </c>
      <c r="C5065" s="294">
        <v>237</v>
      </c>
      <c r="D5065" s="279">
        <f t="shared" si="197"/>
        <v>8</v>
      </c>
      <c r="E5065" s="279">
        <f t="shared" si="198"/>
        <v>11</v>
      </c>
      <c r="F5065" s="281" t="str">
        <f t="shared" si="204"/>
        <v/>
      </c>
      <c r="G5065" s="282"/>
      <c r="H5065" s="280"/>
      <c r="I5065" s="280"/>
      <c r="J5065" s="280"/>
    </row>
    <row r="5066" spans="1:10" ht="14.4" x14ac:dyDescent="0.3">
      <c r="A5066" s="290" t="str">
        <f t="shared" si="205"/>
        <v>11/2013</v>
      </c>
      <c r="B5066" s="279" t="s">
        <v>5189</v>
      </c>
      <c r="C5066" s="294"/>
      <c r="D5066" s="279">
        <f t="shared" si="197"/>
        <v>9</v>
      </c>
      <c r="E5066" s="279">
        <f t="shared" si="198"/>
        <v>11</v>
      </c>
      <c r="F5066" s="281" t="str">
        <f t="shared" si="204"/>
        <v/>
      </c>
      <c r="G5066" s="282"/>
      <c r="H5066" s="280"/>
      <c r="I5066" s="280"/>
      <c r="J5066" s="280"/>
    </row>
    <row r="5067" spans="1:10" ht="14.4" x14ac:dyDescent="0.3">
      <c r="A5067" s="290" t="str">
        <f t="shared" si="205"/>
        <v>11/2013</v>
      </c>
      <c r="B5067" s="279" t="s">
        <v>5190</v>
      </c>
      <c r="C5067" s="294"/>
      <c r="D5067" s="279">
        <f t="shared" si="197"/>
        <v>10</v>
      </c>
      <c r="E5067" s="279">
        <f t="shared" si="198"/>
        <v>11</v>
      </c>
      <c r="F5067" s="281" t="str">
        <f t="shared" si="204"/>
        <v/>
      </c>
      <c r="G5067" s="282"/>
      <c r="H5067" s="280"/>
      <c r="I5067" s="280"/>
      <c r="J5067" s="280"/>
    </row>
    <row r="5068" spans="1:10" ht="14.4" x14ac:dyDescent="0.3">
      <c r="A5068" s="290" t="str">
        <f t="shared" si="205"/>
        <v>11/2013</v>
      </c>
      <c r="B5068" s="279" t="s">
        <v>5191</v>
      </c>
      <c r="C5068" s="294"/>
      <c r="D5068" s="279">
        <f t="shared" si="197"/>
        <v>11</v>
      </c>
      <c r="E5068" s="279">
        <f t="shared" si="198"/>
        <v>11</v>
      </c>
      <c r="F5068" s="281" t="str">
        <f t="shared" si="204"/>
        <v/>
      </c>
      <c r="G5068" s="282"/>
      <c r="H5068" s="280"/>
      <c r="I5068" s="280"/>
      <c r="J5068" s="280"/>
    </row>
    <row r="5069" spans="1:10" ht="14.4" x14ac:dyDescent="0.3">
      <c r="A5069" s="290" t="str">
        <f t="shared" si="205"/>
        <v>11/2013</v>
      </c>
      <c r="B5069" s="279" t="s">
        <v>5192</v>
      </c>
      <c r="C5069" s="294">
        <v>242</v>
      </c>
      <c r="D5069" s="279">
        <f t="shared" si="197"/>
        <v>12</v>
      </c>
      <c r="E5069" s="279">
        <f t="shared" si="198"/>
        <v>11</v>
      </c>
      <c r="F5069" s="281" t="str">
        <f t="shared" ref="F5069:F5132" si="206">IF(D5069=(D5070-1),"",IF(AND(C5069="",C5068="",C5067=""),C5066/10000,(IF(AND(C5069="",C5068=""),C5067/10000,IF(C5069="",C5068/10000,C5069/10000)))))</f>
        <v/>
      </c>
      <c r="G5069" s="282"/>
      <c r="H5069" s="280"/>
      <c r="I5069" s="280"/>
      <c r="J5069" s="280"/>
    </row>
    <row r="5070" spans="1:10" ht="14.4" x14ac:dyDescent="0.3">
      <c r="A5070" s="290" t="str">
        <f t="shared" si="205"/>
        <v>11/2013</v>
      </c>
      <c r="B5070" s="279" t="s">
        <v>5193</v>
      </c>
      <c r="C5070" s="294"/>
      <c r="D5070" s="279">
        <f t="shared" si="197"/>
        <v>13</v>
      </c>
      <c r="E5070" s="279">
        <f t="shared" si="198"/>
        <v>11</v>
      </c>
      <c r="F5070" s="281" t="str">
        <f t="shared" si="206"/>
        <v/>
      </c>
      <c r="G5070" s="282"/>
      <c r="H5070" s="280"/>
      <c r="I5070" s="280"/>
      <c r="J5070" s="280"/>
    </row>
    <row r="5071" spans="1:10" ht="14.4" x14ac:dyDescent="0.3">
      <c r="A5071" s="290" t="str">
        <f t="shared" si="205"/>
        <v>11/2013</v>
      </c>
      <c r="B5071" s="279" t="s">
        <v>5194</v>
      </c>
      <c r="C5071" s="294">
        <v>235</v>
      </c>
      <c r="D5071" s="279">
        <f t="shared" si="197"/>
        <v>14</v>
      </c>
      <c r="E5071" s="279">
        <f t="shared" si="198"/>
        <v>11</v>
      </c>
      <c r="F5071" s="281" t="str">
        <f t="shared" si="206"/>
        <v/>
      </c>
      <c r="G5071" s="282"/>
      <c r="H5071" s="280"/>
      <c r="I5071" s="280"/>
      <c r="J5071" s="280"/>
    </row>
    <row r="5072" spans="1:10" ht="14.4" x14ac:dyDescent="0.3">
      <c r="A5072" s="290" t="str">
        <f t="shared" si="205"/>
        <v>11/2013</v>
      </c>
      <c r="B5072" s="279" t="s">
        <v>5195</v>
      </c>
      <c r="C5072" s="294">
        <v>233</v>
      </c>
      <c r="D5072" s="279">
        <f t="shared" si="197"/>
        <v>15</v>
      </c>
      <c r="E5072" s="279">
        <f t="shared" si="198"/>
        <v>11</v>
      </c>
      <c r="F5072" s="281" t="str">
        <f t="shared" si="206"/>
        <v/>
      </c>
      <c r="G5072" s="282"/>
      <c r="H5072" s="280"/>
      <c r="I5072" s="280"/>
      <c r="J5072" s="280"/>
    </row>
    <row r="5073" spans="1:10" ht="14.4" x14ac:dyDescent="0.3">
      <c r="A5073" s="290" t="str">
        <f t="shared" si="205"/>
        <v>11/2013</v>
      </c>
      <c r="B5073" s="279" t="s">
        <v>5196</v>
      </c>
      <c r="C5073" s="294"/>
      <c r="D5073" s="279">
        <f t="shared" si="197"/>
        <v>16</v>
      </c>
      <c r="E5073" s="279">
        <f t="shared" si="198"/>
        <v>11</v>
      </c>
      <c r="F5073" s="281" t="str">
        <f t="shared" si="206"/>
        <v/>
      </c>
      <c r="G5073" s="282"/>
      <c r="H5073" s="280"/>
      <c r="I5073" s="280"/>
      <c r="J5073" s="280"/>
    </row>
    <row r="5074" spans="1:10" ht="14.4" x14ac:dyDescent="0.3">
      <c r="A5074" s="290" t="str">
        <f t="shared" si="205"/>
        <v>11/2013</v>
      </c>
      <c r="B5074" s="279" t="s">
        <v>5197</v>
      </c>
      <c r="C5074" s="294"/>
      <c r="D5074" s="279">
        <f t="shared" si="197"/>
        <v>17</v>
      </c>
      <c r="E5074" s="279">
        <f t="shared" si="198"/>
        <v>11</v>
      </c>
      <c r="F5074" s="281" t="str">
        <f t="shared" si="206"/>
        <v/>
      </c>
      <c r="G5074" s="282"/>
      <c r="H5074" s="280"/>
      <c r="I5074" s="280"/>
      <c r="J5074" s="280"/>
    </row>
    <row r="5075" spans="1:10" ht="14.4" x14ac:dyDescent="0.3">
      <c r="A5075" s="290" t="str">
        <f t="shared" si="205"/>
        <v>11/2013</v>
      </c>
      <c r="B5075" s="279" t="s">
        <v>5198</v>
      </c>
      <c r="C5075" s="294">
        <v>232</v>
      </c>
      <c r="D5075" s="279">
        <f t="shared" si="197"/>
        <v>18</v>
      </c>
      <c r="E5075" s="279">
        <f t="shared" si="198"/>
        <v>11</v>
      </c>
      <c r="F5075" s="281" t="str">
        <f t="shared" si="206"/>
        <v/>
      </c>
      <c r="G5075" s="282"/>
      <c r="H5075" s="280"/>
      <c r="I5075" s="280"/>
      <c r="J5075" s="280"/>
    </row>
    <row r="5076" spans="1:10" ht="14.4" x14ac:dyDescent="0.3">
      <c r="A5076" s="290" t="str">
        <f t="shared" si="205"/>
        <v>11/2013</v>
      </c>
      <c r="B5076" s="279" t="s">
        <v>5199</v>
      </c>
      <c r="C5076" s="294">
        <v>236</v>
      </c>
      <c r="D5076" s="279">
        <f t="shared" si="197"/>
        <v>19</v>
      </c>
      <c r="E5076" s="279">
        <f t="shared" si="198"/>
        <v>11</v>
      </c>
      <c r="F5076" s="281" t="str">
        <f t="shared" si="206"/>
        <v/>
      </c>
      <c r="G5076" s="282"/>
      <c r="H5076" s="280"/>
      <c r="I5076" s="280"/>
      <c r="J5076" s="280"/>
    </row>
    <row r="5077" spans="1:10" ht="14.4" x14ac:dyDescent="0.3">
      <c r="A5077" s="290" t="str">
        <f t="shared" si="205"/>
        <v>11/2013</v>
      </c>
      <c r="B5077" s="279" t="s">
        <v>5200</v>
      </c>
      <c r="C5077" s="294">
        <v>235</v>
      </c>
      <c r="D5077" s="279">
        <f t="shared" si="197"/>
        <v>20</v>
      </c>
      <c r="E5077" s="279">
        <f t="shared" si="198"/>
        <v>11</v>
      </c>
      <c r="F5077" s="281" t="str">
        <f t="shared" si="206"/>
        <v/>
      </c>
      <c r="G5077" s="282"/>
      <c r="H5077" s="280"/>
      <c r="I5077" s="280"/>
      <c r="J5077" s="280"/>
    </row>
    <row r="5078" spans="1:10" ht="14.4" x14ac:dyDescent="0.3">
      <c r="A5078" s="290" t="str">
        <f t="shared" si="205"/>
        <v>11/2013</v>
      </c>
      <c r="B5078" s="279" t="s">
        <v>5201</v>
      </c>
      <c r="C5078" s="294">
        <v>236</v>
      </c>
      <c r="D5078" s="279">
        <f t="shared" si="197"/>
        <v>21</v>
      </c>
      <c r="E5078" s="279">
        <f t="shared" si="198"/>
        <v>11</v>
      </c>
      <c r="F5078" s="281" t="str">
        <f t="shared" si="206"/>
        <v/>
      </c>
      <c r="G5078" s="282"/>
      <c r="H5078" s="280"/>
      <c r="I5078" s="280"/>
      <c r="J5078" s="280"/>
    </row>
    <row r="5079" spans="1:10" ht="14.4" x14ac:dyDescent="0.3">
      <c r="A5079" s="290" t="str">
        <f t="shared" si="205"/>
        <v>11/2013</v>
      </c>
      <c r="B5079" s="279" t="s">
        <v>5202</v>
      </c>
      <c r="C5079" s="294">
        <v>237</v>
      </c>
      <c r="D5079" s="279">
        <f t="shared" si="197"/>
        <v>22</v>
      </c>
      <c r="E5079" s="279">
        <f t="shared" si="198"/>
        <v>11</v>
      </c>
      <c r="F5079" s="281" t="str">
        <f t="shared" si="206"/>
        <v/>
      </c>
      <c r="G5079" s="282"/>
      <c r="H5079" s="280"/>
      <c r="I5079" s="280"/>
      <c r="J5079" s="280"/>
    </row>
    <row r="5080" spans="1:10" ht="14.4" x14ac:dyDescent="0.3">
      <c r="A5080" s="290" t="str">
        <f t="shared" si="205"/>
        <v>11/2013</v>
      </c>
      <c r="B5080" s="279" t="s">
        <v>5203</v>
      </c>
      <c r="C5080" s="294"/>
      <c r="D5080" s="279">
        <f t="shared" si="197"/>
        <v>23</v>
      </c>
      <c r="E5080" s="279">
        <f t="shared" si="198"/>
        <v>11</v>
      </c>
      <c r="F5080" s="281" t="str">
        <f t="shared" si="206"/>
        <v/>
      </c>
      <c r="G5080" s="282"/>
      <c r="H5080" s="280"/>
      <c r="I5080" s="280"/>
      <c r="J5080" s="280"/>
    </row>
    <row r="5081" spans="1:10" ht="14.4" x14ac:dyDescent="0.3">
      <c r="A5081" s="290" t="str">
        <f t="shared" si="205"/>
        <v>11/2013</v>
      </c>
      <c r="B5081" s="279" t="s">
        <v>5204</v>
      </c>
      <c r="C5081" s="294"/>
      <c r="D5081" s="279">
        <f t="shared" si="197"/>
        <v>24</v>
      </c>
      <c r="E5081" s="279">
        <f t="shared" si="198"/>
        <v>11</v>
      </c>
      <c r="F5081" s="281" t="str">
        <f t="shared" si="206"/>
        <v/>
      </c>
      <c r="G5081" s="282"/>
      <c r="H5081" s="280"/>
      <c r="I5081" s="280"/>
      <c r="J5081" s="280"/>
    </row>
    <row r="5082" spans="1:10" ht="14.4" x14ac:dyDescent="0.3">
      <c r="A5082" s="290" t="str">
        <f t="shared" si="205"/>
        <v>11/2013</v>
      </c>
      <c r="B5082" s="279" t="s">
        <v>5205</v>
      </c>
      <c r="C5082" s="294">
        <v>242</v>
      </c>
      <c r="D5082" s="279">
        <f t="shared" si="197"/>
        <v>25</v>
      </c>
      <c r="E5082" s="279">
        <f t="shared" si="198"/>
        <v>11</v>
      </c>
      <c r="F5082" s="281" t="str">
        <f t="shared" si="206"/>
        <v/>
      </c>
      <c r="G5082" s="282"/>
      <c r="H5082" s="280"/>
      <c r="I5082" s="280"/>
      <c r="J5082" s="280"/>
    </row>
    <row r="5083" spans="1:10" ht="14.4" x14ac:dyDescent="0.3">
      <c r="A5083" s="290" t="str">
        <f t="shared" si="205"/>
        <v>11/2013</v>
      </c>
      <c r="B5083" s="279" t="s">
        <v>5206</v>
      </c>
      <c r="C5083" s="294">
        <v>243</v>
      </c>
      <c r="D5083" s="279">
        <f t="shared" si="197"/>
        <v>26</v>
      </c>
      <c r="E5083" s="279">
        <f t="shared" si="198"/>
        <v>11</v>
      </c>
      <c r="F5083" s="281" t="str">
        <f t="shared" si="206"/>
        <v/>
      </c>
      <c r="G5083" s="282"/>
      <c r="H5083" s="280"/>
      <c r="I5083" s="280"/>
      <c r="J5083" s="280"/>
    </row>
    <row r="5084" spans="1:10" ht="14.4" x14ac:dyDescent="0.3">
      <c r="A5084" s="290" t="str">
        <f t="shared" si="205"/>
        <v>11/2013</v>
      </c>
      <c r="B5084" s="279" t="s">
        <v>5207</v>
      </c>
      <c r="C5084" s="294">
        <v>247</v>
      </c>
      <c r="D5084" s="279">
        <f t="shared" si="197"/>
        <v>27</v>
      </c>
      <c r="E5084" s="279">
        <f t="shared" si="198"/>
        <v>11</v>
      </c>
      <c r="F5084" s="281" t="str">
        <f t="shared" si="206"/>
        <v/>
      </c>
      <c r="G5084" s="282"/>
      <c r="H5084" s="280"/>
      <c r="I5084" s="280"/>
      <c r="J5084" s="280"/>
    </row>
    <row r="5085" spans="1:10" ht="14.4" x14ac:dyDescent="0.3">
      <c r="A5085" s="290" t="str">
        <f t="shared" si="205"/>
        <v>11/2013</v>
      </c>
      <c r="B5085" s="279" t="s">
        <v>5208</v>
      </c>
      <c r="C5085" s="294"/>
      <c r="D5085" s="279">
        <f t="shared" si="197"/>
        <v>28</v>
      </c>
      <c r="E5085" s="279">
        <f t="shared" si="198"/>
        <v>11</v>
      </c>
      <c r="F5085" s="281" t="str">
        <f t="shared" si="206"/>
        <v/>
      </c>
      <c r="G5085" s="282"/>
      <c r="H5085" s="280"/>
      <c r="I5085" s="280"/>
      <c r="J5085" s="280"/>
    </row>
    <row r="5086" spans="1:10" ht="14.4" x14ac:dyDescent="0.3">
      <c r="A5086" s="290" t="str">
        <f t="shared" si="205"/>
        <v>11/2013</v>
      </c>
      <c r="B5086" s="279" t="s">
        <v>5209</v>
      </c>
      <c r="C5086" s="294"/>
      <c r="D5086" s="279">
        <f t="shared" si="197"/>
        <v>29</v>
      </c>
      <c r="E5086" s="279">
        <f t="shared" si="198"/>
        <v>11</v>
      </c>
      <c r="F5086" s="281" t="str">
        <f t="shared" si="206"/>
        <v/>
      </c>
      <c r="G5086" s="282"/>
      <c r="H5086" s="280"/>
      <c r="I5086" s="280"/>
      <c r="J5086" s="280"/>
    </row>
    <row r="5087" spans="1:10" ht="14.4" x14ac:dyDescent="0.3">
      <c r="A5087" s="290" t="str">
        <f t="shared" si="205"/>
        <v>11/2013</v>
      </c>
      <c r="B5087" s="279" t="s">
        <v>5210</v>
      </c>
      <c r="C5087" s="294"/>
      <c r="D5087" s="279">
        <f t="shared" si="197"/>
        <v>30</v>
      </c>
      <c r="E5087" s="279">
        <f t="shared" si="198"/>
        <v>11</v>
      </c>
      <c r="F5087" s="281">
        <f t="shared" si="206"/>
        <v>2.47E-2</v>
      </c>
      <c r="G5087" s="282"/>
      <c r="H5087" s="280"/>
      <c r="I5087" s="280"/>
      <c r="J5087" s="280"/>
    </row>
    <row r="5088" spans="1:10" ht="14.4" x14ac:dyDescent="0.3">
      <c r="A5088" s="290" t="str">
        <f t="shared" si="205"/>
        <v>12/2013</v>
      </c>
      <c r="B5088" s="279" t="s">
        <v>5211</v>
      </c>
      <c r="C5088" s="294"/>
      <c r="D5088" s="279">
        <f t="shared" si="197"/>
        <v>1</v>
      </c>
      <c r="E5088" s="279">
        <f t="shared" si="198"/>
        <v>12</v>
      </c>
      <c r="F5088" s="281" t="str">
        <f t="shared" si="206"/>
        <v/>
      </c>
      <c r="G5088" s="282"/>
      <c r="H5088" s="280"/>
      <c r="I5088" s="280"/>
      <c r="J5088" s="280"/>
    </row>
    <row r="5089" spans="1:10" ht="14.4" x14ac:dyDescent="0.3">
      <c r="A5089" s="290" t="str">
        <f t="shared" si="205"/>
        <v>12/2013</v>
      </c>
      <c r="B5089" s="279" t="s">
        <v>5212</v>
      </c>
      <c r="C5089" s="294">
        <v>255</v>
      </c>
      <c r="D5089" s="279">
        <f t="shared" si="197"/>
        <v>2</v>
      </c>
      <c r="E5089" s="279">
        <f t="shared" si="198"/>
        <v>12</v>
      </c>
      <c r="F5089" s="281" t="str">
        <f t="shared" si="206"/>
        <v/>
      </c>
      <c r="G5089" s="282"/>
      <c r="H5089" s="280"/>
      <c r="I5089" s="280"/>
      <c r="J5089" s="280"/>
    </row>
    <row r="5090" spans="1:10" ht="14.4" x14ac:dyDescent="0.3">
      <c r="A5090" s="290" t="str">
        <f t="shared" si="205"/>
        <v>12/2013</v>
      </c>
      <c r="B5090" s="279" t="s">
        <v>5213</v>
      </c>
      <c r="C5090" s="294">
        <v>259</v>
      </c>
      <c r="D5090" s="279">
        <f t="shared" si="197"/>
        <v>3</v>
      </c>
      <c r="E5090" s="279">
        <f t="shared" si="198"/>
        <v>12</v>
      </c>
      <c r="F5090" s="281" t="str">
        <f t="shared" si="206"/>
        <v/>
      </c>
      <c r="G5090" s="282"/>
      <c r="H5090" s="280"/>
      <c r="I5090" s="280"/>
      <c r="J5090" s="280"/>
    </row>
    <row r="5091" spans="1:10" ht="14.4" x14ac:dyDescent="0.3">
      <c r="A5091" s="290" t="str">
        <f t="shared" si="205"/>
        <v>12/2013</v>
      </c>
      <c r="B5091" s="279" t="s">
        <v>5214</v>
      </c>
      <c r="C5091" s="294">
        <v>257</v>
      </c>
      <c r="D5091" s="279">
        <f t="shared" si="197"/>
        <v>4</v>
      </c>
      <c r="E5091" s="279">
        <f t="shared" si="198"/>
        <v>12</v>
      </c>
      <c r="F5091" s="281" t="str">
        <f t="shared" si="206"/>
        <v/>
      </c>
      <c r="G5091" s="282"/>
      <c r="H5091" s="280"/>
      <c r="I5091" s="280"/>
      <c r="J5091" s="280"/>
    </row>
    <row r="5092" spans="1:10" ht="14.4" x14ac:dyDescent="0.3">
      <c r="A5092" s="290" t="str">
        <f t="shared" si="205"/>
        <v>12/2013</v>
      </c>
      <c r="B5092" s="279" t="s">
        <v>5215</v>
      </c>
      <c r="C5092" s="294">
        <v>255</v>
      </c>
      <c r="D5092" s="279">
        <f t="shared" si="197"/>
        <v>5</v>
      </c>
      <c r="E5092" s="279">
        <f t="shared" si="198"/>
        <v>12</v>
      </c>
      <c r="F5092" s="281" t="str">
        <f t="shared" si="206"/>
        <v/>
      </c>
      <c r="G5092" s="282"/>
      <c r="H5092" s="280"/>
      <c r="I5092" s="280"/>
      <c r="J5092" s="280"/>
    </row>
    <row r="5093" spans="1:10" ht="14.4" x14ac:dyDescent="0.3">
      <c r="A5093" s="290" t="str">
        <f t="shared" si="205"/>
        <v>12/2013</v>
      </c>
      <c r="B5093" s="279" t="s">
        <v>5216</v>
      </c>
      <c r="C5093" s="294">
        <v>246</v>
      </c>
      <c r="D5093" s="279">
        <f t="shared" si="197"/>
        <v>6</v>
      </c>
      <c r="E5093" s="279">
        <f t="shared" si="198"/>
        <v>12</v>
      </c>
      <c r="F5093" s="281" t="str">
        <f t="shared" si="206"/>
        <v/>
      </c>
      <c r="G5093" s="282"/>
      <c r="H5093" s="280"/>
      <c r="I5093" s="280"/>
      <c r="J5093" s="280"/>
    </row>
    <row r="5094" spans="1:10" ht="14.4" x14ac:dyDescent="0.3">
      <c r="A5094" s="290" t="str">
        <f t="shared" si="205"/>
        <v>12/2013</v>
      </c>
      <c r="B5094" s="279" t="s">
        <v>5217</v>
      </c>
      <c r="C5094" s="294"/>
      <c r="D5094" s="279">
        <f t="shared" si="197"/>
        <v>7</v>
      </c>
      <c r="E5094" s="279">
        <f t="shared" si="198"/>
        <v>12</v>
      </c>
      <c r="F5094" s="281" t="str">
        <f t="shared" si="206"/>
        <v/>
      </c>
      <c r="G5094" s="282"/>
      <c r="H5094" s="280"/>
      <c r="I5094" s="280"/>
      <c r="J5094" s="280"/>
    </row>
    <row r="5095" spans="1:10" ht="14.4" x14ac:dyDescent="0.3">
      <c r="A5095" s="290" t="str">
        <f t="shared" si="205"/>
        <v>12/2013</v>
      </c>
      <c r="B5095" s="279" t="s">
        <v>5218</v>
      </c>
      <c r="C5095" s="294"/>
      <c r="D5095" s="279">
        <f t="shared" si="197"/>
        <v>8</v>
      </c>
      <c r="E5095" s="279">
        <f t="shared" si="198"/>
        <v>12</v>
      </c>
      <c r="F5095" s="281" t="str">
        <f t="shared" si="206"/>
        <v/>
      </c>
      <c r="G5095" s="282"/>
      <c r="H5095" s="280"/>
      <c r="I5095" s="280"/>
      <c r="J5095" s="280"/>
    </row>
    <row r="5096" spans="1:10" ht="14.4" x14ac:dyDescent="0.3">
      <c r="A5096" s="290" t="str">
        <f t="shared" si="205"/>
        <v>12/2013</v>
      </c>
      <c r="B5096" s="279" t="s">
        <v>5219</v>
      </c>
      <c r="C5096" s="294">
        <v>246</v>
      </c>
      <c r="D5096" s="279">
        <f t="shared" si="197"/>
        <v>9</v>
      </c>
      <c r="E5096" s="279">
        <f t="shared" si="198"/>
        <v>12</v>
      </c>
      <c r="F5096" s="281" t="str">
        <f t="shared" si="206"/>
        <v/>
      </c>
      <c r="G5096" s="282"/>
      <c r="H5096" s="280"/>
      <c r="I5096" s="280"/>
      <c r="J5096" s="280"/>
    </row>
    <row r="5097" spans="1:10" ht="14.4" x14ac:dyDescent="0.3">
      <c r="A5097" s="290" t="str">
        <f t="shared" si="205"/>
        <v>12/2013</v>
      </c>
      <c r="B5097" s="279" t="s">
        <v>5220</v>
      </c>
      <c r="C5097" s="294">
        <v>247</v>
      </c>
      <c r="D5097" s="279">
        <f t="shared" si="197"/>
        <v>10</v>
      </c>
      <c r="E5097" s="279">
        <f t="shared" si="198"/>
        <v>12</v>
      </c>
      <c r="F5097" s="281" t="str">
        <f t="shared" si="206"/>
        <v/>
      </c>
      <c r="G5097" s="282"/>
      <c r="H5097" s="280"/>
      <c r="I5097" s="280"/>
      <c r="J5097" s="280"/>
    </row>
    <row r="5098" spans="1:10" ht="14.4" x14ac:dyDescent="0.3">
      <c r="A5098" s="290" t="str">
        <f t="shared" si="205"/>
        <v>12/2013</v>
      </c>
      <c r="B5098" s="279" t="s">
        <v>5221</v>
      </c>
      <c r="C5098" s="294">
        <v>243</v>
      </c>
      <c r="D5098" s="279">
        <f t="shared" si="197"/>
        <v>11</v>
      </c>
      <c r="E5098" s="279">
        <f t="shared" si="198"/>
        <v>12</v>
      </c>
      <c r="F5098" s="281" t="str">
        <f t="shared" si="206"/>
        <v/>
      </c>
      <c r="G5098" s="282"/>
      <c r="H5098" s="280"/>
      <c r="I5098" s="280"/>
      <c r="J5098" s="280"/>
    </row>
    <row r="5099" spans="1:10" ht="14.4" x14ac:dyDescent="0.3">
      <c r="A5099" s="290" t="str">
        <f t="shared" si="205"/>
        <v>12/2013</v>
      </c>
      <c r="B5099" s="279" t="s">
        <v>5222</v>
      </c>
      <c r="C5099" s="294">
        <v>235</v>
      </c>
      <c r="D5099" s="279">
        <f t="shared" si="197"/>
        <v>12</v>
      </c>
      <c r="E5099" s="279">
        <f t="shared" si="198"/>
        <v>12</v>
      </c>
      <c r="F5099" s="281" t="str">
        <f t="shared" si="206"/>
        <v/>
      </c>
      <c r="G5099" s="282"/>
      <c r="H5099" s="280"/>
      <c r="I5099" s="280"/>
      <c r="J5099" s="280"/>
    </row>
    <row r="5100" spans="1:10" ht="14.4" x14ac:dyDescent="0.3">
      <c r="A5100" s="290" t="str">
        <f t="shared" si="205"/>
        <v>12/2013</v>
      </c>
      <c r="B5100" s="279" t="s">
        <v>5223</v>
      </c>
      <c r="C5100" s="294">
        <v>234</v>
      </c>
      <c r="D5100" s="279">
        <f t="shared" si="197"/>
        <v>13</v>
      </c>
      <c r="E5100" s="279">
        <f t="shared" si="198"/>
        <v>12</v>
      </c>
      <c r="F5100" s="281" t="str">
        <f t="shared" si="206"/>
        <v/>
      </c>
      <c r="G5100" s="282"/>
      <c r="H5100" s="280"/>
      <c r="I5100" s="280"/>
      <c r="J5100" s="280"/>
    </row>
    <row r="5101" spans="1:10" ht="14.4" x14ac:dyDescent="0.3">
      <c r="A5101" s="290" t="str">
        <f t="shared" si="205"/>
        <v>12/2013</v>
      </c>
      <c r="B5101" s="279" t="s">
        <v>5224</v>
      </c>
      <c r="C5101" s="294"/>
      <c r="D5101" s="279">
        <f t="shared" si="197"/>
        <v>14</v>
      </c>
      <c r="E5101" s="279">
        <f t="shared" si="198"/>
        <v>12</v>
      </c>
      <c r="F5101" s="281" t="str">
        <f t="shared" si="206"/>
        <v/>
      </c>
      <c r="G5101" s="282"/>
      <c r="H5101" s="280"/>
      <c r="I5101" s="280"/>
      <c r="J5101" s="280"/>
    </row>
    <row r="5102" spans="1:10" ht="14.4" x14ac:dyDescent="0.3">
      <c r="A5102" s="290" t="str">
        <f t="shared" si="205"/>
        <v>12/2013</v>
      </c>
      <c r="B5102" s="279" t="s">
        <v>5225</v>
      </c>
      <c r="C5102" s="294"/>
      <c r="D5102" s="279">
        <f t="shared" si="197"/>
        <v>15</v>
      </c>
      <c r="E5102" s="279">
        <f t="shared" si="198"/>
        <v>12</v>
      </c>
      <c r="F5102" s="281" t="str">
        <f t="shared" si="206"/>
        <v/>
      </c>
      <c r="G5102" s="282"/>
      <c r="H5102" s="280"/>
      <c r="I5102" s="280"/>
      <c r="J5102" s="280"/>
    </row>
    <row r="5103" spans="1:10" ht="14.4" x14ac:dyDescent="0.3">
      <c r="A5103" s="290" t="str">
        <f t="shared" si="205"/>
        <v>12/2013</v>
      </c>
      <c r="B5103" s="279" t="s">
        <v>5226</v>
      </c>
      <c r="C5103" s="294">
        <v>232</v>
      </c>
      <c r="D5103" s="279">
        <f t="shared" si="197"/>
        <v>16</v>
      </c>
      <c r="E5103" s="279">
        <f t="shared" si="198"/>
        <v>12</v>
      </c>
      <c r="F5103" s="281" t="str">
        <f t="shared" si="206"/>
        <v/>
      </c>
      <c r="G5103" s="282"/>
      <c r="H5103" s="280"/>
      <c r="I5103" s="280"/>
      <c r="J5103" s="280"/>
    </row>
    <row r="5104" spans="1:10" ht="14.4" x14ac:dyDescent="0.3">
      <c r="A5104" s="290" t="str">
        <f t="shared" si="205"/>
        <v>12/2013</v>
      </c>
      <c r="B5104" s="279" t="s">
        <v>5227</v>
      </c>
      <c r="C5104" s="294">
        <v>238</v>
      </c>
      <c r="D5104" s="279">
        <f t="shared" si="197"/>
        <v>17</v>
      </c>
      <c r="E5104" s="279">
        <f t="shared" si="198"/>
        <v>12</v>
      </c>
      <c r="F5104" s="281" t="str">
        <f t="shared" si="206"/>
        <v/>
      </c>
      <c r="G5104" s="282"/>
      <c r="H5104" s="280"/>
      <c r="I5104" s="280"/>
      <c r="J5104" s="280"/>
    </row>
    <row r="5105" spans="1:10" ht="14.4" x14ac:dyDescent="0.3">
      <c r="A5105" s="290" t="str">
        <f t="shared" si="205"/>
        <v>12/2013</v>
      </c>
      <c r="B5105" s="279" t="s">
        <v>5228</v>
      </c>
      <c r="C5105" s="294">
        <v>235</v>
      </c>
      <c r="D5105" s="279">
        <f t="shared" ref="D5105:D5359" si="207">DAY(B5105)</f>
        <v>18</v>
      </c>
      <c r="E5105" s="279">
        <f t="shared" ref="E5105:E5359" si="208">MONTH(B5105)</f>
        <v>12</v>
      </c>
      <c r="F5105" s="281" t="str">
        <f t="shared" si="206"/>
        <v/>
      </c>
      <c r="G5105" s="282"/>
      <c r="H5105" s="280"/>
      <c r="I5105" s="280"/>
      <c r="J5105" s="280"/>
    </row>
    <row r="5106" spans="1:10" ht="14.4" x14ac:dyDescent="0.3">
      <c r="A5106" s="290" t="str">
        <f t="shared" si="205"/>
        <v>12/2013</v>
      </c>
      <c r="B5106" s="279" t="s">
        <v>5229</v>
      </c>
      <c r="C5106" s="294">
        <v>230</v>
      </c>
      <c r="D5106" s="279">
        <f t="shared" si="207"/>
        <v>19</v>
      </c>
      <c r="E5106" s="279">
        <f t="shared" si="208"/>
        <v>12</v>
      </c>
      <c r="F5106" s="281" t="str">
        <f t="shared" si="206"/>
        <v/>
      </c>
      <c r="G5106" s="282"/>
      <c r="H5106" s="280"/>
      <c r="I5106" s="280"/>
      <c r="J5106" s="280"/>
    </row>
    <row r="5107" spans="1:10" ht="14.4" x14ac:dyDescent="0.3">
      <c r="A5107" s="290" t="str">
        <f t="shared" si="205"/>
        <v>12/2013</v>
      </c>
      <c r="B5107" s="279" t="s">
        <v>5230</v>
      </c>
      <c r="C5107" s="294"/>
      <c r="D5107" s="279">
        <f t="shared" si="207"/>
        <v>20</v>
      </c>
      <c r="E5107" s="279">
        <f t="shared" si="208"/>
        <v>12</v>
      </c>
      <c r="F5107" s="281" t="str">
        <f t="shared" si="206"/>
        <v/>
      </c>
      <c r="G5107" s="282"/>
      <c r="H5107" s="280"/>
      <c r="I5107" s="280"/>
      <c r="J5107" s="280"/>
    </row>
    <row r="5108" spans="1:10" ht="14.4" x14ac:dyDescent="0.3">
      <c r="A5108" s="290" t="str">
        <f t="shared" si="205"/>
        <v>12/2013</v>
      </c>
      <c r="B5108" s="279" t="s">
        <v>5231</v>
      </c>
      <c r="C5108" s="294"/>
      <c r="D5108" s="279">
        <f t="shared" si="207"/>
        <v>21</v>
      </c>
      <c r="E5108" s="279">
        <f t="shared" si="208"/>
        <v>12</v>
      </c>
      <c r="F5108" s="281" t="str">
        <f t="shared" si="206"/>
        <v/>
      </c>
      <c r="G5108" s="282"/>
      <c r="H5108" s="280"/>
      <c r="I5108" s="280"/>
      <c r="J5108" s="280"/>
    </row>
    <row r="5109" spans="1:10" ht="14.4" x14ac:dyDescent="0.3">
      <c r="A5109" s="290" t="str">
        <f t="shared" si="205"/>
        <v>12/2013</v>
      </c>
      <c r="B5109" s="279" t="s">
        <v>5232</v>
      </c>
      <c r="C5109" s="294"/>
      <c r="D5109" s="279">
        <f t="shared" si="207"/>
        <v>22</v>
      </c>
      <c r="E5109" s="279">
        <f t="shared" si="208"/>
        <v>12</v>
      </c>
      <c r="F5109" s="281" t="str">
        <f t="shared" si="206"/>
        <v/>
      </c>
      <c r="G5109" s="282"/>
      <c r="H5109" s="280"/>
      <c r="I5109" s="280"/>
      <c r="J5109" s="280"/>
    </row>
    <row r="5110" spans="1:10" ht="14.4" x14ac:dyDescent="0.3">
      <c r="A5110" s="290" t="str">
        <f t="shared" si="205"/>
        <v>12/2013</v>
      </c>
      <c r="B5110" s="279" t="s">
        <v>5233</v>
      </c>
      <c r="C5110" s="294">
        <v>229</v>
      </c>
      <c r="D5110" s="279">
        <f t="shared" si="207"/>
        <v>23</v>
      </c>
      <c r="E5110" s="279">
        <f t="shared" si="208"/>
        <v>12</v>
      </c>
      <c r="F5110" s="281" t="str">
        <f t="shared" si="206"/>
        <v/>
      </c>
      <c r="G5110" s="282"/>
      <c r="H5110" s="280"/>
      <c r="I5110" s="280"/>
      <c r="J5110" s="280"/>
    </row>
    <row r="5111" spans="1:10" ht="14.4" x14ac:dyDescent="0.3">
      <c r="A5111" s="290" t="str">
        <f t="shared" si="205"/>
        <v>12/2013</v>
      </c>
      <c r="B5111" s="279" t="s">
        <v>5234</v>
      </c>
      <c r="C5111" s="294">
        <v>223</v>
      </c>
      <c r="D5111" s="279">
        <f t="shared" si="207"/>
        <v>24</v>
      </c>
      <c r="E5111" s="279">
        <f t="shared" si="208"/>
        <v>12</v>
      </c>
      <c r="F5111" s="281" t="str">
        <f t="shared" si="206"/>
        <v/>
      </c>
      <c r="G5111" s="282"/>
      <c r="H5111" s="280"/>
      <c r="I5111" s="280"/>
      <c r="J5111" s="280"/>
    </row>
    <row r="5112" spans="1:10" ht="14.4" x14ac:dyDescent="0.3">
      <c r="A5112" s="290" t="str">
        <f t="shared" si="205"/>
        <v>12/2013</v>
      </c>
      <c r="B5112" s="279" t="s">
        <v>5235</v>
      </c>
      <c r="C5112" s="294"/>
      <c r="D5112" s="279">
        <f t="shared" si="207"/>
        <v>25</v>
      </c>
      <c r="E5112" s="279">
        <f t="shared" si="208"/>
        <v>12</v>
      </c>
      <c r="F5112" s="281" t="str">
        <f t="shared" si="206"/>
        <v/>
      </c>
      <c r="G5112" s="282"/>
      <c r="H5112" s="280"/>
      <c r="I5112" s="280"/>
      <c r="J5112" s="280"/>
    </row>
    <row r="5113" spans="1:10" ht="14.4" x14ac:dyDescent="0.3">
      <c r="A5113" s="290" t="str">
        <f t="shared" si="205"/>
        <v>12/2013</v>
      </c>
      <c r="B5113" s="279" t="s">
        <v>5236</v>
      </c>
      <c r="C5113" s="294">
        <v>222</v>
      </c>
      <c r="D5113" s="279">
        <f t="shared" si="207"/>
        <v>26</v>
      </c>
      <c r="E5113" s="279">
        <f t="shared" si="208"/>
        <v>12</v>
      </c>
      <c r="F5113" s="281" t="str">
        <f t="shared" si="206"/>
        <v/>
      </c>
      <c r="G5113" s="282"/>
      <c r="H5113" s="280"/>
      <c r="I5113" s="280"/>
      <c r="J5113" s="280"/>
    </row>
    <row r="5114" spans="1:10" ht="14.4" x14ac:dyDescent="0.3">
      <c r="A5114" s="290" t="str">
        <f t="shared" si="205"/>
        <v>12/2013</v>
      </c>
      <c r="B5114" s="279" t="s">
        <v>5237</v>
      </c>
      <c r="C5114" s="294">
        <v>226</v>
      </c>
      <c r="D5114" s="279">
        <f t="shared" si="207"/>
        <v>27</v>
      </c>
      <c r="E5114" s="279">
        <f t="shared" si="208"/>
        <v>12</v>
      </c>
      <c r="F5114" s="281" t="str">
        <f t="shared" si="206"/>
        <v/>
      </c>
      <c r="G5114" s="282"/>
      <c r="H5114" s="280"/>
      <c r="I5114" s="280"/>
      <c r="J5114" s="280"/>
    </row>
    <row r="5115" spans="1:10" ht="14.4" x14ac:dyDescent="0.3">
      <c r="A5115" s="290" t="str">
        <f t="shared" si="205"/>
        <v>12/2013</v>
      </c>
      <c r="B5115" s="279" t="s">
        <v>5238</v>
      </c>
      <c r="C5115" s="294"/>
      <c r="D5115" s="279">
        <f t="shared" si="207"/>
        <v>28</v>
      </c>
      <c r="E5115" s="279">
        <f t="shared" si="208"/>
        <v>12</v>
      </c>
      <c r="F5115" s="281" t="str">
        <f t="shared" si="206"/>
        <v/>
      </c>
      <c r="G5115" s="282"/>
      <c r="H5115" s="280"/>
      <c r="I5115" s="280"/>
      <c r="J5115" s="280"/>
    </row>
    <row r="5116" spans="1:10" ht="14.4" x14ac:dyDescent="0.3">
      <c r="A5116" s="290" t="str">
        <f t="shared" si="205"/>
        <v>12/2013</v>
      </c>
      <c r="B5116" s="279" t="s">
        <v>5239</v>
      </c>
      <c r="C5116" s="294"/>
      <c r="D5116" s="279">
        <f t="shared" si="207"/>
        <v>29</v>
      </c>
      <c r="E5116" s="279">
        <f t="shared" si="208"/>
        <v>12</v>
      </c>
      <c r="F5116" s="281" t="str">
        <f t="shared" si="206"/>
        <v/>
      </c>
      <c r="G5116" s="282"/>
      <c r="H5116" s="280"/>
      <c r="I5116" s="280"/>
      <c r="J5116" s="280"/>
    </row>
    <row r="5117" spans="1:10" ht="14.4" x14ac:dyDescent="0.3">
      <c r="A5117" s="290" t="str">
        <f t="shared" si="205"/>
        <v>12/2013</v>
      </c>
      <c r="B5117" s="279" t="s">
        <v>5240</v>
      </c>
      <c r="C5117" s="294">
        <v>228</v>
      </c>
      <c r="D5117" s="279">
        <f t="shared" si="207"/>
        <v>30</v>
      </c>
      <c r="E5117" s="279">
        <f t="shared" si="208"/>
        <v>12</v>
      </c>
      <c r="F5117" s="281" t="str">
        <f t="shared" si="206"/>
        <v/>
      </c>
      <c r="G5117" s="282"/>
      <c r="H5117" s="280"/>
      <c r="I5117" s="280"/>
      <c r="J5117" s="280"/>
    </row>
    <row r="5118" spans="1:10" ht="14.4" x14ac:dyDescent="0.3">
      <c r="A5118" s="290" t="str">
        <f t="shared" si="205"/>
        <v>12/2013</v>
      </c>
      <c r="B5118" s="279" t="s">
        <v>5241</v>
      </c>
      <c r="C5118" s="294">
        <v>224</v>
      </c>
      <c r="D5118" s="279">
        <f t="shared" si="207"/>
        <v>31</v>
      </c>
      <c r="E5118" s="279">
        <f t="shared" si="208"/>
        <v>12</v>
      </c>
      <c r="F5118" s="281">
        <f t="shared" si="206"/>
        <v>2.24E-2</v>
      </c>
      <c r="G5118" s="282"/>
      <c r="H5118" s="280"/>
      <c r="I5118" s="280"/>
      <c r="J5118" s="280"/>
    </row>
    <row r="5119" spans="1:10" ht="14.4" x14ac:dyDescent="0.3">
      <c r="A5119" s="290" t="str">
        <f t="shared" si="205"/>
        <v>1/2014</v>
      </c>
      <c r="B5119" s="279" t="s">
        <v>5242</v>
      </c>
      <c r="C5119" s="294"/>
      <c r="D5119" s="279">
        <f t="shared" si="207"/>
        <v>1</v>
      </c>
      <c r="E5119" s="279">
        <f t="shared" si="208"/>
        <v>1</v>
      </c>
      <c r="F5119" s="281" t="str">
        <f t="shared" si="206"/>
        <v/>
      </c>
      <c r="G5119" s="282"/>
      <c r="H5119" s="280"/>
      <c r="I5119" s="280"/>
      <c r="J5119" s="280"/>
    </row>
    <row r="5120" spans="1:10" ht="14.4" x14ac:dyDescent="0.3">
      <c r="A5120" s="290" t="str">
        <f t="shared" si="205"/>
        <v>1/2014</v>
      </c>
      <c r="B5120" s="279" t="s">
        <v>5243</v>
      </c>
      <c r="C5120" s="294">
        <v>230</v>
      </c>
      <c r="D5120" s="279">
        <f t="shared" si="207"/>
        <v>2</v>
      </c>
      <c r="E5120" s="279">
        <f t="shared" si="208"/>
        <v>1</v>
      </c>
      <c r="F5120" s="281" t="str">
        <f t="shared" si="206"/>
        <v/>
      </c>
      <c r="G5120" s="282"/>
      <c r="H5120" s="280"/>
      <c r="I5120" s="280"/>
      <c r="J5120" s="280"/>
    </row>
    <row r="5121" spans="1:10" ht="14.4" x14ac:dyDescent="0.3">
      <c r="A5121" s="290" t="str">
        <f t="shared" si="205"/>
        <v>1/2014</v>
      </c>
      <c r="B5121" s="279" t="s">
        <v>5244</v>
      </c>
      <c r="C5121" s="294">
        <v>229</v>
      </c>
      <c r="D5121" s="279">
        <f t="shared" si="207"/>
        <v>3</v>
      </c>
      <c r="E5121" s="279">
        <f t="shared" si="208"/>
        <v>1</v>
      </c>
      <c r="F5121" s="281" t="str">
        <f t="shared" si="206"/>
        <v/>
      </c>
      <c r="G5121" s="282"/>
      <c r="H5121" s="280"/>
      <c r="I5121" s="280"/>
      <c r="J5121" s="280"/>
    </row>
    <row r="5122" spans="1:10" ht="14.4" x14ac:dyDescent="0.3">
      <c r="A5122" s="290" t="str">
        <f t="shared" si="205"/>
        <v>1/2014</v>
      </c>
      <c r="B5122" s="279" t="s">
        <v>5245</v>
      </c>
      <c r="C5122" s="294"/>
      <c r="D5122" s="279">
        <f t="shared" si="207"/>
        <v>4</v>
      </c>
      <c r="E5122" s="279">
        <f t="shared" si="208"/>
        <v>1</v>
      </c>
      <c r="F5122" s="281" t="str">
        <f t="shared" si="206"/>
        <v/>
      </c>
      <c r="G5122" s="282"/>
      <c r="H5122" s="280"/>
      <c r="I5122" s="280"/>
      <c r="J5122" s="280"/>
    </row>
    <row r="5123" spans="1:10" ht="14.4" x14ac:dyDescent="0.3">
      <c r="A5123" s="290" t="str">
        <f t="shared" si="205"/>
        <v>1/2014</v>
      </c>
      <c r="B5123" s="279" t="s">
        <v>5246</v>
      </c>
      <c r="C5123" s="294"/>
      <c r="D5123" s="279">
        <f t="shared" si="207"/>
        <v>5</v>
      </c>
      <c r="E5123" s="279">
        <f t="shared" si="208"/>
        <v>1</v>
      </c>
      <c r="F5123" s="281" t="str">
        <f t="shared" si="206"/>
        <v/>
      </c>
      <c r="G5123" s="282"/>
      <c r="H5123" s="280"/>
      <c r="I5123" s="280"/>
      <c r="J5123" s="280"/>
    </row>
    <row r="5124" spans="1:10" ht="14.4" x14ac:dyDescent="0.3">
      <c r="A5124" s="290" t="str">
        <f t="shared" si="205"/>
        <v>1/2014</v>
      </c>
      <c r="B5124" s="279" t="s">
        <v>5247</v>
      </c>
      <c r="C5124" s="294">
        <v>236</v>
      </c>
      <c r="D5124" s="279">
        <f t="shared" si="207"/>
        <v>6</v>
      </c>
      <c r="E5124" s="279">
        <f t="shared" si="208"/>
        <v>1</v>
      </c>
      <c r="F5124" s="281" t="str">
        <f t="shared" si="206"/>
        <v/>
      </c>
      <c r="G5124" s="282"/>
      <c r="H5124" s="280"/>
      <c r="I5124" s="280"/>
      <c r="J5124" s="280"/>
    </row>
    <row r="5125" spans="1:10" ht="14.4" x14ac:dyDescent="0.3">
      <c r="A5125" s="290" t="str">
        <f t="shared" si="205"/>
        <v>1/2014</v>
      </c>
      <c r="B5125" s="279" t="s">
        <v>5248</v>
      </c>
      <c r="C5125" s="294">
        <v>245</v>
      </c>
      <c r="D5125" s="279">
        <f t="shared" si="207"/>
        <v>7</v>
      </c>
      <c r="E5125" s="279">
        <f t="shared" si="208"/>
        <v>1</v>
      </c>
      <c r="F5125" s="281" t="str">
        <f t="shared" si="206"/>
        <v/>
      </c>
      <c r="G5125" s="282"/>
      <c r="H5125" s="280"/>
      <c r="I5125" s="280"/>
      <c r="J5125" s="280"/>
    </row>
    <row r="5126" spans="1:10" ht="14.4" x14ac:dyDescent="0.3">
      <c r="A5126" s="290" t="str">
        <f t="shared" ref="A5126:A5189" si="209">CONCATENATE(MONTH(B5126),"/",YEAR(B5126))</f>
        <v>1/2014</v>
      </c>
      <c r="B5126" s="279" t="s">
        <v>5249</v>
      </c>
      <c r="C5126" s="294">
        <v>248</v>
      </c>
      <c r="D5126" s="279">
        <f t="shared" si="207"/>
        <v>8</v>
      </c>
      <c r="E5126" s="279">
        <f t="shared" si="208"/>
        <v>1</v>
      </c>
      <c r="F5126" s="281" t="str">
        <f t="shared" si="206"/>
        <v/>
      </c>
      <c r="G5126" s="282"/>
      <c r="H5126" s="280"/>
      <c r="I5126" s="280"/>
      <c r="J5126" s="280"/>
    </row>
    <row r="5127" spans="1:10" ht="14.4" x14ac:dyDescent="0.3">
      <c r="A5127" s="290" t="str">
        <f t="shared" si="209"/>
        <v>1/2014</v>
      </c>
      <c r="B5127" s="279" t="s">
        <v>5250</v>
      </c>
      <c r="C5127" s="294">
        <v>245</v>
      </c>
      <c r="D5127" s="279">
        <f t="shared" si="207"/>
        <v>9</v>
      </c>
      <c r="E5127" s="279">
        <f t="shared" si="208"/>
        <v>1</v>
      </c>
      <c r="F5127" s="281" t="str">
        <f t="shared" si="206"/>
        <v/>
      </c>
      <c r="G5127" s="282"/>
      <c r="H5127" s="280"/>
      <c r="I5127" s="280"/>
      <c r="J5127" s="280"/>
    </row>
    <row r="5128" spans="1:10" ht="14.4" x14ac:dyDescent="0.3">
      <c r="A5128" s="290" t="str">
        <f t="shared" si="209"/>
        <v>1/2014</v>
      </c>
      <c r="B5128" s="279" t="s">
        <v>5251</v>
      </c>
      <c r="C5128" s="294">
        <v>249</v>
      </c>
      <c r="D5128" s="279">
        <f t="shared" si="207"/>
        <v>10</v>
      </c>
      <c r="E5128" s="279">
        <f t="shared" si="208"/>
        <v>1</v>
      </c>
      <c r="F5128" s="281" t="str">
        <f t="shared" si="206"/>
        <v/>
      </c>
      <c r="G5128" s="282"/>
      <c r="H5128" s="280"/>
      <c r="I5128" s="280"/>
      <c r="J5128" s="280"/>
    </row>
    <row r="5129" spans="1:10" ht="14.4" x14ac:dyDescent="0.3">
      <c r="A5129" s="290" t="str">
        <f t="shared" si="209"/>
        <v>1/2014</v>
      </c>
      <c r="B5129" s="279" t="s">
        <v>5252</v>
      </c>
      <c r="C5129" s="294"/>
      <c r="D5129" s="279">
        <f t="shared" si="207"/>
        <v>11</v>
      </c>
      <c r="E5129" s="279">
        <f t="shared" si="208"/>
        <v>1</v>
      </c>
      <c r="F5129" s="281" t="str">
        <f t="shared" si="206"/>
        <v/>
      </c>
      <c r="G5129" s="282"/>
      <c r="H5129" s="280"/>
      <c r="I5129" s="280"/>
      <c r="J5129" s="280"/>
    </row>
    <row r="5130" spans="1:10" ht="14.4" x14ac:dyDescent="0.3">
      <c r="A5130" s="290" t="str">
        <f t="shared" si="209"/>
        <v>1/2014</v>
      </c>
      <c r="B5130" s="279" t="s">
        <v>5253</v>
      </c>
      <c r="C5130" s="294"/>
      <c r="D5130" s="279">
        <f t="shared" si="207"/>
        <v>12</v>
      </c>
      <c r="E5130" s="279">
        <f t="shared" si="208"/>
        <v>1</v>
      </c>
      <c r="F5130" s="281" t="str">
        <f t="shared" si="206"/>
        <v/>
      </c>
      <c r="G5130" s="282"/>
      <c r="H5130" s="280"/>
      <c r="I5130" s="280"/>
      <c r="J5130" s="280"/>
    </row>
    <row r="5131" spans="1:10" ht="14.4" x14ac:dyDescent="0.3">
      <c r="A5131" s="290" t="str">
        <f t="shared" si="209"/>
        <v>1/2014</v>
      </c>
      <c r="B5131" s="279" t="s">
        <v>5254</v>
      </c>
      <c r="C5131" s="294">
        <v>251</v>
      </c>
      <c r="D5131" s="279">
        <f t="shared" si="207"/>
        <v>13</v>
      </c>
      <c r="E5131" s="279">
        <f t="shared" si="208"/>
        <v>1</v>
      </c>
      <c r="F5131" s="281" t="str">
        <f t="shared" si="206"/>
        <v/>
      </c>
      <c r="G5131" s="282"/>
      <c r="H5131" s="280"/>
      <c r="I5131" s="280"/>
      <c r="J5131" s="280"/>
    </row>
    <row r="5132" spans="1:10" ht="14.4" x14ac:dyDescent="0.3">
      <c r="A5132" s="290" t="str">
        <f t="shared" si="209"/>
        <v>1/2014</v>
      </c>
      <c r="B5132" s="279" t="s">
        <v>5255</v>
      </c>
      <c r="C5132" s="294">
        <v>248</v>
      </c>
      <c r="D5132" s="279">
        <f t="shared" si="207"/>
        <v>14</v>
      </c>
      <c r="E5132" s="279">
        <f t="shared" si="208"/>
        <v>1</v>
      </c>
      <c r="F5132" s="281" t="str">
        <f t="shared" si="206"/>
        <v/>
      </c>
      <c r="G5132" s="282"/>
      <c r="H5132" s="280"/>
      <c r="I5132" s="280"/>
      <c r="J5132" s="280"/>
    </row>
    <row r="5133" spans="1:10" ht="14.4" x14ac:dyDescent="0.3">
      <c r="A5133" s="290" t="str">
        <f t="shared" si="209"/>
        <v>1/2014</v>
      </c>
      <c r="B5133" s="279" t="s">
        <v>5256</v>
      </c>
      <c r="C5133" s="294">
        <v>243</v>
      </c>
      <c r="D5133" s="279">
        <f t="shared" si="207"/>
        <v>15</v>
      </c>
      <c r="E5133" s="279">
        <f t="shared" si="208"/>
        <v>1</v>
      </c>
      <c r="F5133" s="281" t="str">
        <f t="shared" ref="F5133:F5196" si="210">IF(D5133=(D5134-1),"",IF(AND(C5133="",C5132="",C5131=""),C5130/10000,(IF(AND(C5133="",C5132=""),C5131/10000,IF(C5133="",C5132/10000,C5133/10000)))))</f>
        <v/>
      </c>
      <c r="G5133" s="282"/>
      <c r="H5133" s="280"/>
      <c r="I5133" s="280"/>
      <c r="J5133" s="280"/>
    </row>
    <row r="5134" spans="1:10" ht="14.4" x14ac:dyDescent="0.3">
      <c r="A5134" s="290" t="str">
        <f t="shared" si="209"/>
        <v>1/2014</v>
      </c>
      <c r="B5134" s="279" t="s">
        <v>5257</v>
      </c>
      <c r="C5134" s="294">
        <v>246</v>
      </c>
      <c r="D5134" s="279">
        <f t="shared" si="207"/>
        <v>16</v>
      </c>
      <c r="E5134" s="279">
        <f t="shared" si="208"/>
        <v>1</v>
      </c>
      <c r="F5134" s="281" t="str">
        <f t="shared" si="210"/>
        <v/>
      </c>
      <c r="G5134" s="282"/>
      <c r="H5134" s="280"/>
      <c r="I5134" s="280"/>
      <c r="J5134" s="280"/>
    </row>
    <row r="5135" spans="1:10" ht="14.4" x14ac:dyDescent="0.3">
      <c r="A5135" s="290" t="str">
        <f t="shared" si="209"/>
        <v>1/2014</v>
      </c>
      <c r="B5135" s="279" t="s">
        <v>5258</v>
      </c>
      <c r="C5135" s="294">
        <v>248</v>
      </c>
      <c r="D5135" s="279">
        <f t="shared" si="207"/>
        <v>17</v>
      </c>
      <c r="E5135" s="279">
        <f t="shared" si="208"/>
        <v>1</v>
      </c>
      <c r="F5135" s="281" t="str">
        <f t="shared" si="210"/>
        <v/>
      </c>
      <c r="G5135" s="282"/>
      <c r="H5135" s="280"/>
      <c r="I5135" s="280"/>
      <c r="J5135" s="280"/>
    </row>
    <row r="5136" spans="1:10" ht="14.4" x14ac:dyDescent="0.3">
      <c r="A5136" s="290" t="str">
        <f t="shared" si="209"/>
        <v>1/2014</v>
      </c>
      <c r="B5136" s="279" t="s">
        <v>5259</v>
      </c>
      <c r="C5136" s="294"/>
      <c r="D5136" s="279">
        <f t="shared" si="207"/>
        <v>18</v>
      </c>
      <c r="E5136" s="279">
        <f t="shared" si="208"/>
        <v>1</v>
      </c>
      <c r="F5136" s="281" t="str">
        <f t="shared" si="210"/>
        <v/>
      </c>
      <c r="G5136" s="282"/>
      <c r="H5136" s="280"/>
      <c r="I5136" s="280"/>
      <c r="J5136" s="280"/>
    </row>
    <row r="5137" spans="1:10" ht="14.4" x14ac:dyDescent="0.3">
      <c r="A5137" s="290" t="str">
        <f t="shared" si="209"/>
        <v>1/2014</v>
      </c>
      <c r="B5137" s="279" t="s">
        <v>5260</v>
      </c>
      <c r="C5137" s="294"/>
      <c r="D5137" s="279">
        <f t="shared" si="207"/>
        <v>19</v>
      </c>
      <c r="E5137" s="279">
        <f t="shared" si="208"/>
        <v>1</v>
      </c>
      <c r="F5137" s="281" t="str">
        <f t="shared" si="210"/>
        <v/>
      </c>
      <c r="G5137" s="282"/>
      <c r="H5137" s="280"/>
      <c r="I5137" s="280"/>
      <c r="J5137" s="280"/>
    </row>
    <row r="5138" spans="1:10" ht="14.4" x14ac:dyDescent="0.3">
      <c r="A5138" s="290" t="str">
        <f t="shared" si="209"/>
        <v>1/2014</v>
      </c>
      <c r="B5138" s="279" t="s">
        <v>5261</v>
      </c>
      <c r="C5138" s="294"/>
      <c r="D5138" s="279">
        <f t="shared" si="207"/>
        <v>20</v>
      </c>
      <c r="E5138" s="279">
        <f t="shared" si="208"/>
        <v>1</v>
      </c>
      <c r="F5138" s="281" t="str">
        <f t="shared" si="210"/>
        <v/>
      </c>
      <c r="G5138" s="282"/>
      <c r="H5138" s="280"/>
      <c r="I5138" s="280"/>
      <c r="J5138" s="280"/>
    </row>
    <row r="5139" spans="1:10" ht="14.4" x14ac:dyDescent="0.3">
      <c r="A5139" s="290" t="str">
        <f t="shared" si="209"/>
        <v>1/2014</v>
      </c>
      <c r="B5139" s="279" t="s">
        <v>5262</v>
      </c>
      <c r="C5139" s="294">
        <v>248</v>
      </c>
      <c r="D5139" s="279">
        <f t="shared" si="207"/>
        <v>21</v>
      </c>
      <c r="E5139" s="279">
        <f t="shared" si="208"/>
        <v>1</v>
      </c>
      <c r="F5139" s="281" t="str">
        <f t="shared" si="210"/>
        <v/>
      </c>
      <c r="G5139" s="282"/>
      <c r="H5139" s="280"/>
      <c r="I5139" s="280"/>
      <c r="J5139" s="280"/>
    </row>
    <row r="5140" spans="1:10" ht="14.4" x14ac:dyDescent="0.3">
      <c r="A5140" s="290" t="str">
        <f t="shared" si="209"/>
        <v>1/2014</v>
      </c>
      <c r="B5140" s="279" t="s">
        <v>5263</v>
      </c>
      <c r="C5140" s="294">
        <v>252</v>
      </c>
      <c r="D5140" s="279">
        <f t="shared" si="207"/>
        <v>22</v>
      </c>
      <c r="E5140" s="279">
        <f t="shared" si="208"/>
        <v>1</v>
      </c>
      <c r="F5140" s="281" t="str">
        <f t="shared" si="210"/>
        <v/>
      </c>
      <c r="G5140" s="282"/>
      <c r="H5140" s="280"/>
      <c r="I5140" s="280"/>
      <c r="J5140" s="280"/>
    </row>
    <row r="5141" spans="1:10" ht="14.4" x14ac:dyDescent="0.3">
      <c r="A5141" s="290" t="str">
        <f t="shared" si="209"/>
        <v>1/2014</v>
      </c>
      <c r="B5141" s="279" t="s">
        <v>5264</v>
      </c>
      <c r="C5141" s="294">
        <v>261</v>
      </c>
      <c r="D5141" s="279">
        <f t="shared" si="207"/>
        <v>23</v>
      </c>
      <c r="E5141" s="279">
        <f t="shared" si="208"/>
        <v>1</v>
      </c>
      <c r="F5141" s="281" t="str">
        <f t="shared" si="210"/>
        <v/>
      </c>
      <c r="G5141" s="282"/>
      <c r="H5141" s="280"/>
      <c r="I5141" s="280"/>
      <c r="J5141" s="280"/>
    </row>
    <row r="5142" spans="1:10" ht="14.4" x14ac:dyDescent="0.3">
      <c r="A5142" s="290" t="str">
        <f t="shared" si="209"/>
        <v>1/2014</v>
      </c>
      <c r="B5142" s="279" t="s">
        <v>5265</v>
      </c>
      <c r="C5142" s="294">
        <v>264</v>
      </c>
      <c r="D5142" s="279">
        <f t="shared" si="207"/>
        <v>24</v>
      </c>
      <c r="E5142" s="279">
        <f t="shared" si="208"/>
        <v>1</v>
      </c>
      <c r="F5142" s="281" t="str">
        <f t="shared" si="210"/>
        <v/>
      </c>
      <c r="G5142" s="282"/>
      <c r="H5142" s="280"/>
      <c r="I5142" s="280"/>
      <c r="J5142" s="280"/>
    </row>
    <row r="5143" spans="1:10" ht="14.4" x14ac:dyDescent="0.3">
      <c r="A5143" s="290" t="str">
        <f t="shared" si="209"/>
        <v>1/2014</v>
      </c>
      <c r="B5143" s="279" t="s">
        <v>5266</v>
      </c>
      <c r="C5143" s="294"/>
      <c r="D5143" s="279">
        <f t="shared" si="207"/>
        <v>25</v>
      </c>
      <c r="E5143" s="279">
        <f t="shared" si="208"/>
        <v>1</v>
      </c>
      <c r="F5143" s="281" t="str">
        <f t="shared" si="210"/>
        <v/>
      </c>
      <c r="G5143" s="282"/>
      <c r="H5143" s="280"/>
      <c r="I5143" s="280"/>
      <c r="J5143" s="280"/>
    </row>
    <row r="5144" spans="1:10" ht="14.4" x14ac:dyDescent="0.3">
      <c r="A5144" s="290" t="str">
        <f t="shared" si="209"/>
        <v>1/2014</v>
      </c>
      <c r="B5144" s="279" t="s">
        <v>5267</v>
      </c>
      <c r="C5144" s="294"/>
      <c r="D5144" s="279">
        <f t="shared" si="207"/>
        <v>26</v>
      </c>
      <c r="E5144" s="279">
        <f t="shared" si="208"/>
        <v>1</v>
      </c>
      <c r="F5144" s="281" t="str">
        <f t="shared" si="210"/>
        <v/>
      </c>
      <c r="G5144" s="282"/>
      <c r="H5144" s="280"/>
      <c r="I5144" s="280"/>
      <c r="J5144" s="280"/>
    </row>
    <row r="5145" spans="1:10" ht="14.4" x14ac:dyDescent="0.3">
      <c r="A5145" s="290" t="str">
        <f t="shared" si="209"/>
        <v>1/2014</v>
      </c>
      <c r="B5145" s="279" t="s">
        <v>5268</v>
      </c>
      <c r="C5145" s="294">
        <v>264</v>
      </c>
      <c r="D5145" s="279">
        <f t="shared" si="207"/>
        <v>27</v>
      </c>
      <c r="E5145" s="279">
        <f t="shared" si="208"/>
        <v>1</v>
      </c>
      <c r="F5145" s="281" t="str">
        <f t="shared" si="210"/>
        <v/>
      </c>
      <c r="G5145" s="282"/>
      <c r="H5145" s="280"/>
      <c r="I5145" s="280"/>
      <c r="J5145" s="280"/>
    </row>
    <row r="5146" spans="1:10" ht="14.4" x14ac:dyDescent="0.3">
      <c r="A5146" s="290" t="str">
        <f t="shared" si="209"/>
        <v>1/2014</v>
      </c>
      <c r="B5146" s="279" t="s">
        <v>5269</v>
      </c>
      <c r="C5146" s="294">
        <v>264</v>
      </c>
      <c r="D5146" s="279">
        <f t="shared" si="207"/>
        <v>28</v>
      </c>
      <c r="E5146" s="279">
        <f t="shared" si="208"/>
        <v>1</v>
      </c>
      <c r="F5146" s="281" t="str">
        <f t="shared" si="210"/>
        <v/>
      </c>
      <c r="G5146" s="282"/>
      <c r="H5146" s="280"/>
      <c r="I5146" s="280"/>
      <c r="J5146" s="280"/>
    </row>
    <row r="5147" spans="1:10" ht="14.4" x14ac:dyDescent="0.3">
      <c r="A5147" s="290" t="str">
        <f t="shared" si="209"/>
        <v>1/2014</v>
      </c>
      <c r="B5147" s="279" t="s">
        <v>5270</v>
      </c>
      <c r="C5147" s="294">
        <v>273</v>
      </c>
      <c r="D5147" s="279">
        <f t="shared" si="207"/>
        <v>29</v>
      </c>
      <c r="E5147" s="279">
        <f t="shared" si="208"/>
        <v>1</v>
      </c>
      <c r="F5147" s="281" t="str">
        <f t="shared" si="210"/>
        <v/>
      </c>
      <c r="G5147" s="282"/>
      <c r="H5147" s="280"/>
      <c r="I5147" s="280"/>
      <c r="J5147" s="280"/>
    </row>
    <row r="5148" spans="1:10" ht="14.4" x14ac:dyDescent="0.3">
      <c r="A5148" s="290" t="str">
        <f t="shared" si="209"/>
        <v>1/2014</v>
      </c>
      <c r="B5148" s="279" t="s">
        <v>5271</v>
      </c>
      <c r="C5148" s="294">
        <v>273</v>
      </c>
      <c r="D5148" s="279">
        <f t="shared" si="207"/>
        <v>30</v>
      </c>
      <c r="E5148" s="279">
        <f t="shared" si="208"/>
        <v>1</v>
      </c>
      <c r="F5148" s="281" t="str">
        <f t="shared" si="210"/>
        <v/>
      </c>
      <c r="G5148" s="282"/>
      <c r="H5148" s="280"/>
      <c r="I5148" s="280"/>
      <c r="J5148" s="280"/>
    </row>
    <row r="5149" spans="1:10" ht="14.4" x14ac:dyDescent="0.3">
      <c r="A5149" s="290" t="str">
        <f t="shared" si="209"/>
        <v>1/2014</v>
      </c>
      <c r="B5149" s="279" t="s">
        <v>5272</v>
      </c>
      <c r="C5149" s="294">
        <v>272</v>
      </c>
      <c r="D5149" s="279">
        <f t="shared" si="207"/>
        <v>31</v>
      </c>
      <c r="E5149" s="279">
        <f t="shared" si="208"/>
        <v>1</v>
      </c>
      <c r="F5149" s="281">
        <f t="shared" si="210"/>
        <v>2.7199999999999998E-2</v>
      </c>
      <c r="G5149" s="282"/>
      <c r="H5149" s="280"/>
      <c r="I5149" s="280"/>
      <c r="J5149" s="280"/>
    </row>
    <row r="5150" spans="1:10" ht="14.4" x14ac:dyDescent="0.3">
      <c r="A5150" s="290" t="str">
        <f t="shared" si="209"/>
        <v>2/2014</v>
      </c>
      <c r="B5150" s="279" t="s">
        <v>5273</v>
      </c>
      <c r="C5150" s="294"/>
      <c r="D5150" s="279">
        <f t="shared" si="207"/>
        <v>1</v>
      </c>
      <c r="E5150" s="279">
        <f t="shared" si="208"/>
        <v>2</v>
      </c>
      <c r="F5150" s="281" t="str">
        <f t="shared" si="210"/>
        <v/>
      </c>
      <c r="G5150" s="282"/>
      <c r="H5150" s="280"/>
      <c r="I5150" s="280"/>
      <c r="J5150" s="280"/>
    </row>
    <row r="5151" spans="1:10" ht="14.4" x14ac:dyDescent="0.3">
      <c r="A5151" s="290" t="str">
        <f t="shared" si="209"/>
        <v>2/2014</v>
      </c>
      <c r="B5151" s="279" t="s">
        <v>5274</v>
      </c>
      <c r="C5151" s="294"/>
      <c r="D5151" s="279">
        <f t="shared" si="207"/>
        <v>2</v>
      </c>
      <c r="E5151" s="279">
        <f t="shared" si="208"/>
        <v>2</v>
      </c>
      <c r="F5151" s="281" t="str">
        <f t="shared" si="210"/>
        <v/>
      </c>
      <c r="G5151" s="282"/>
      <c r="H5151" s="280"/>
      <c r="I5151" s="280"/>
      <c r="J5151" s="280"/>
    </row>
    <row r="5152" spans="1:10" ht="14.4" x14ac:dyDescent="0.3">
      <c r="A5152" s="290" t="str">
        <f t="shared" si="209"/>
        <v>2/2014</v>
      </c>
      <c r="B5152" s="279" t="s">
        <v>5275</v>
      </c>
      <c r="C5152" s="294">
        <v>278</v>
      </c>
      <c r="D5152" s="279">
        <f t="shared" si="207"/>
        <v>3</v>
      </c>
      <c r="E5152" s="279">
        <f t="shared" si="208"/>
        <v>2</v>
      </c>
      <c r="F5152" s="281" t="str">
        <f t="shared" si="210"/>
        <v/>
      </c>
      <c r="G5152" s="282"/>
      <c r="H5152" s="280"/>
      <c r="I5152" s="280"/>
      <c r="J5152" s="280"/>
    </row>
    <row r="5153" spans="1:10" ht="14.4" x14ac:dyDescent="0.3">
      <c r="A5153" s="290" t="str">
        <f t="shared" si="209"/>
        <v>2/2014</v>
      </c>
      <c r="B5153" s="279" t="s">
        <v>5276</v>
      </c>
      <c r="C5153" s="294">
        <v>268</v>
      </c>
      <c r="D5153" s="279">
        <f t="shared" si="207"/>
        <v>4</v>
      </c>
      <c r="E5153" s="279">
        <f t="shared" si="208"/>
        <v>2</v>
      </c>
      <c r="F5153" s="281" t="str">
        <f t="shared" si="210"/>
        <v/>
      </c>
      <c r="G5153" s="282"/>
      <c r="H5153" s="280"/>
      <c r="I5153" s="280"/>
      <c r="J5153" s="280"/>
    </row>
    <row r="5154" spans="1:10" ht="14.4" x14ac:dyDescent="0.3">
      <c r="A5154" s="290" t="str">
        <f t="shared" si="209"/>
        <v>2/2014</v>
      </c>
      <c r="B5154" s="279" t="s">
        <v>5277</v>
      </c>
      <c r="C5154" s="294">
        <v>260</v>
      </c>
      <c r="D5154" s="279">
        <f t="shared" si="207"/>
        <v>5</v>
      </c>
      <c r="E5154" s="279">
        <f t="shared" si="208"/>
        <v>2</v>
      </c>
      <c r="F5154" s="281" t="str">
        <f t="shared" si="210"/>
        <v/>
      </c>
      <c r="G5154" s="282"/>
      <c r="H5154" s="280"/>
      <c r="I5154" s="280"/>
      <c r="J5154" s="280"/>
    </row>
    <row r="5155" spans="1:10" ht="14.4" x14ac:dyDescent="0.3">
      <c r="A5155" s="290" t="str">
        <f t="shared" si="209"/>
        <v>2/2014</v>
      </c>
      <c r="B5155" s="279" t="s">
        <v>5278</v>
      </c>
      <c r="C5155" s="294">
        <v>254</v>
      </c>
      <c r="D5155" s="279">
        <f t="shared" si="207"/>
        <v>6</v>
      </c>
      <c r="E5155" s="279">
        <f t="shared" si="208"/>
        <v>2</v>
      </c>
      <c r="F5155" s="281" t="str">
        <f t="shared" si="210"/>
        <v/>
      </c>
      <c r="G5155" s="282"/>
      <c r="H5155" s="280"/>
      <c r="I5155" s="280"/>
      <c r="J5155" s="280"/>
    </row>
    <row r="5156" spans="1:10" ht="14.4" x14ac:dyDescent="0.3">
      <c r="A5156" s="290" t="str">
        <f t="shared" si="209"/>
        <v>2/2014</v>
      </c>
      <c r="B5156" s="279" t="s">
        <v>5279</v>
      </c>
      <c r="C5156" s="294">
        <v>252</v>
      </c>
      <c r="D5156" s="279">
        <f t="shared" si="207"/>
        <v>7</v>
      </c>
      <c r="E5156" s="279">
        <f t="shared" si="208"/>
        <v>2</v>
      </c>
      <c r="F5156" s="281" t="str">
        <f t="shared" si="210"/>
        <v/>
      </c>
      <c r="G5156" s="282"/>
      <c r="H5156" s="280"/>
      <c r="I5156" s="280"/>
      <c r="J5156" s="280"/>
    </row>
    <row r="5157" spans="1:10" ht="14.4" x14ac:dyDescent="0.3">
      <c r="A5157" s="290" t="str">
        <f t="shared" si="209"/>
        <v>2/2014</v>
      </c>
      <c r="B5157" s="279" t="s">
        <v>5280</v>
      </c>
      <c r="C5157" s="294"/>
      <c r="D5157" s="279">
        <f t="shared" si="207"/>
        <v>8</v>
      </c>
      <c r="E5157" s="279">
        <f t="shared" si="208"/>
        <v>2</v>
      </c>
      <c r="F5157" s="281" t="str">
        <f t="shared" si="210"/>
        <v/>
      </c>
      <c r="G5157" s="282"/>
      <c r="H5157" s="280"/>
      <c r="I5157" s="280"/>
      <c r="J5157" s="280"/>
    </row>
    <row r="5158" spans="1:10" ht="14.4" x14ac:dyDescent="0.3">
      <c r="A5158" s="290" t="str">
        <f t="shared" si="209"/>
        <v>2/2014</v>
      </c>
      <c r="B5158" s="279" t="s">
        <v>5281</v>
      </c>
      <c r="C5158" s="294"/>
      <c r="D5158" s="279">
        <f t="shared" si="207"/>
        <v>9</v>
      </c>
      <c r="E5158" s="279">
        <f t="shared" si="208"/>
        <v>2</v>
      </c>
      <c r="F5158" s="281" t="str">
        <f t="shared" si="210"/>
        <v/>
      </c>
      <c r="G5158" s="282"/>
      <c r="H5158" s="280"/>
      <c r="I5158" s="280"/>
      <c r="J5158" s="280"/>
    </row>
    <row r="5159" spans="1:10" ht="14.4" x14ac:dyDescent="0.3">
      <c r="A5159" s="290" t="str">
        <f t="shared" si="209"/>
        <v>2/2014</v>
      </c>
      <c r="B5159" s="279" t="s">
        <v>5282</v>
      </c>
      <c r="C5159" s="294">
        <v>256</v>
      </c>
      <c r="D5159" s="279">
        <f t="shared" si="207"/>
        <v>10</v>
      </c>
      <c r="E5159" s="279">
        <f t="shared" si="208"/>
        <v>2</v>
      </c>
      <c r="F5159" s="281" t="str">
        <f t="shared" si="210"/>
        <v/>
      </c>
      <c r="G5159" s="282"/>
      <c r="H5159" s="280"/>
      <c r="I5159" s="280"/>
      <c r="J5159" s="280"/>
    </row>
    <row r="5160" spans="1:10" ht="14.4" x14ac:dyDescent="0.3">
      <c r="A5160" s="290" t="str">
        <f t="shared" si="209"/>
        <v>2/2014</v>
      </c>
      <c r="B5160" s="279" t="s">
        <v>5283</v>
      </c>
      <c r="C5160" s="294">
        <v>255</v>
      </c>
      <c r="D5160" s="279">
        <f t="shared" si="207"/>
        <v>11</v>
      </c>
      <c r="E5160" s="279">
        <f t="shared" si="208"/>
        <v>2</v>
      </c>
      <c r="F5160" s="281" t="str">
        <f t="shared" si="210"/>
        <v/>
      </c>
      <c r="G5160" s="282"/>
      <c r="H5160" s="280"/>
      <c r="I5160" s="280"/>
      <c r="J5160" s="280"/>
    </row>
    <row r="5161" spans="1:10" ht="14.4" x14ac:dyDescent="0.3">
      <c r="A5161" s="290" t="str">
        <f t="shared" si="209"/>
        <v>2/2014</v>
      </c>
      <c r="B5161" s="279" t="s">
        <v>5284</v>
      </c>
      <c r="C5161" s="294">
        <v>255</v>
      </c>
      <c r="D5161" s="279">
        <f t="shared" si="207"/>
        <v>12</v>
      </c>
      <c r="E5161" s="279">
        <f t="shared" si="208"/>
        <v>2</v>
      </c>
      <c r="F5161" s="281" t="str">
        <f t="shared" si="210"/>
        <v/>
      </c>
      <c r="G5161" s="282"/>
      <c r="H5161" s="280"/>
      <c r="I5161" s="280"/>
      <c r="J5161" s="280"/>
    </row>
    <row r="5162" spans="1:10" ht="14.4" x14ac:dyDescent="0.3">
      <c r="A5162" s="290" t="str">
        <f t="shared" si="209"/>
        <v>2/2014</v>
      </c>
      <c r="B5162" s="279" t="s">
        <v>5285</v>
      </c>
      <c r="C5162" s="294">
        <v>257</v>
      </c>
      <c r="D5162" s="279">
        <f t="shared" si="207"/>
        <v>13</v>
      </c>
      <c r="E5162" s="279">
        <f t="shared" si="208"/>
        <v>2</v>
      </c>
      <c r="F5162" s="281" t="str">
        <f t="shared" si="210"/>
        <v/>
      </c>
      <c r="G5162" s="282"/>
      <c r="H5162" s="280"/>
      <c r="I5162" s="280"/>
      <c r="J5162" s="280"/>
    </row>
    <row r="5163" spans="1:10" ht="14.4" x14ac:dyDescent="0.3">
      <c r="A5163" s="290" t="str">
        <f t="shared" si="209"/>
        <v>2/2014</v>
      </c>
      <c r="B5163" s="279" t="s">
        <v>5286</v>
      </c>
      <c r="C5163" s="294">
        <v>256</v>
      </c>
      <c r="D5163" s="279">
        <f t="shared" si="207"/>
        <v>14</v>
      </c>
      <c r="E5163" s="279">
        <f t="shared" si="208"/>
        <v>2</v>
      </c>
      <c r="F5163" s="281" t="str">
        <f t="shared" si="210"/>
        <v/>
      </c>
      <c r="G5163" s="282"/>
      <c r="H5163" s="280"/>
      <c r="I5163" s="280"/>
      <c r="J5163" s="280"/>
    </row>
    <row r="5164" spans="1:10" ht="14.4" x14ac:dyDescent="0.3">
      <c r="A5164" s="290" t="str">
        <f t="shared" si="209"/>
        <v>2/2014</v>
      </c>
      <c r="B5164" s="279" t="s">
        <v>5287</v>
      </c>
      <c r="C5164" s="294"/>
      <c r="D5164" s="279">
        <f t="shared" si="207"/>
        <v>15</v>
      </c>
      <c r="E5164" s="279">
        <f t="shared" si="208"/>
        <v>2</v>
      </c>
      <c r="F5164" s="281" t="str">
        <f t="shared" si="210"/>
        <v/>
      </c>
      <c r="G5164" s="282"/>
      <c r="H5164" s="280"/>
      <c r="I5164" s="280"/>
      <c r="J5164" s="280"/>
    </row>
    <row r="5165" spans="1:10" ht="14.4" x14ac:dyDescent="0.3">
      <c r="A5165" s="290" t="str">
        <f t="shared" si="209"/>
        <v>2/2014</v>
      </c>
      <c r="B5165" s="279" t="s">
        <v>5288</v>
      </c>
      <c r="C5165" s="294"/>
      <c r="D5165" s="279">
        <f t="shared" si="207"/>
        <v>16</v>
      </c>
      <c r="E5165" s="279">
        <f t="shared" si="208"/>
        <v>2</v>
      </c>
      <c r="F5165" s="281" t="str">
        <f t="shared" si="210"/>
        <v/>
      </c>
      <c r="G5165" s="282"/>
      <c r="H5165" s="280"/>
      <c r="I5165" s="280"/>
      <c r="J5165" s="280"/>
    </row>
    <row r="5166" spans="1:10" ht="14.4" x14ac:dyDescent="0.3">
      <c r="A5166" s="290" t="str">
        <f t="shared" si="209"/>
        <v>2/2014</v>
      </c>
      <c r="B5166" s="279" t="s">
        <v>5289</v>
      </c>
      <c r="C5166" s="294"/>
      <c r="D5166" s="279">
        <f t="shared" si="207"/>
        <v>17</v>
      </c>
      <c r="E5166" s="279">
        <f t="shared" si="208"/>
        <v>2</v>
      </c>
      <c r="F5166" s="281" t="str">
        <f t="shared" si="210"/>
        <v/>
      </c>
      <c r="G5166" s="282"/>
      <c r="H5166" s="280"/>
      <c r="I5166" s="280"/>
      <c r="J5166" s="280"/>
    </row>
    <row r="5167" spans="1:10" ht="14.4" x14ac:dyDescent="0.3">
      <c r="A5167" s="290" t="str">
        <f t="shared" si="209"/>
        <v>2/2014</v>
      </c>
      <c r="B5167" s="279" t="s">
        <v>5290</v>
      </c>
      <c r="C5167" s="294">
        <v>259</v>
      </c>
      <c r="D5167" s="279">
        <f t="shared" si="207"/>
        <v>18</v>
      </c>
      <c r="E5167" s="279">
        <f t="shared" si="208"/>
        <v>2</v>
      </c>
      <c r="F5167" s="281" t="str">
        <f t="shared" si="210"/>
        <v/>
      </c>
      <c r="G5167" s="282"/>
      <c r="H5167" s="280"/>
      <c r="I5167" s="280"/>
      <c r="J5167" s="280"/>
    </row>
    <row r="5168" spans="1:10" ht="14.4" x14ac:dyDescent="0.3">
      <c r="A5168" s="290" t="str">
        <f t="shared" si="209"/>
        <v>2/2014</v>
      </c>
      <c r="B5168" s="279" t="s">
        <v>5291</v>
      </c>
      <c r="C5168" s="294">
        <v>251</v>
      </c>
      <c r="D5168" s="279">
        <f t="shared" si="207"/>
        <v>19</v>
      </c>
      <c r="E5168" s="279">
        <f t="shared" si="208"/>
        <v>2</v>
      </c>
      <c r="F5168" s="281" t="str">
        <f t="shared" si="210"/>
        <v/>
      </c>
      <c r="G5168" s="282"/>
      <c r="H5168" s="280"/>
      <c r="I5168" s="280"/>
      <c r="J5168" s="280"/>
    </row>
    <row r="5169" spans="1:10" ht="14.4" x14ac:dyDescent="0.3">
      <c r="A5169" s="290" t="str">
        <f t="shared" si="209"/>
        <v>2/2014</v>
      </c>
      <c r="B5169" s="279" t="s">
        <v>5292</v>
      </c>
      <c r="C5169" s="294">
        <v>249</v>
      </c>
      <c r="D5169" s="279">
        <f t="shared" si="207"/>
        <v>20</v>
      </c>
      <c r="E5169" s="279">
        <f t="shared" si="208"/>
        <v>2</v>
      </c>
      <c r="F5169" s="281" t="str">
        <f t="shared" si="210"/>
        <v/>
      </c>
      <c r="G5169" s="282"/>
      <c r="H5169" s="280"/>
      <c r="I5169" s="280"/>
      <c r="J5169" s="280"/>
    </row>
    <row r="5170" spans="1:10" ht="14.4" x14ac:dyDescent="0.3">
      <c r="A5170" s="290" t="str">
        <f t="shared" si="209"/>
        <v>2/2014</v>
      </c>
      <c r="B5170" s="279" t="s">
        <v>5293</v>
      </c>
      <c r="C5170" s="294">
        <v>246</v>
      </c>
      <c r="D5170" s="279">
        <f t="shared" si="207"/>
        <v>21</v>
      </c>
      <c r="E5170" s="279">
        <f t="shared" si="208"/>
        <v>2</v>
      </c>
      <c r="F5170" s="281" t="str">
        <f t="shared" si="210"/>
        <v/>
      </c>
      <c r="G5170" s="282"/>
      <c r="H5170" s="280"/>
      <c r="I5170" s="280"/>
      <c r="J5170" s="280"/>
    </row>
    <row r="5171" spans="1:10" ht="14.4" x14ac:dyDescent="0.3">
      <c r="A5171" s="290" t="str">
        <f t="shared" si="209"/>
        <v>2/2014</v>
      </c>
      <c r="B5171" s="279" t="s">
        <v>5294</v>
      </c>
      <c r="C5171" s="294"/>
      <c r="D5171" s="279">
        <f t="shared" si="207"/>
        <v>22</v>
      </c>
      <c r="E5171" s="279">
        <f t="shared" si="208"/>
        <v>2</v>
      </c>
      <c r="F5171" s="281" t="str">
        <f t="shared" si="210"/>
        <v/>
      </c>
      <c r="G5171" s="282"/>
      <c r="H5171" s="280"/>
      <c r="I5171" s="280"/>
      <c r="J5171" s="280"/>
    </row>
    <row r="5172" spans="1:10" ht="14.4" x14ac:dyDescent="0.3">
      <c r="A5172" s="290" t="str">
        <f t="shared" si="209"/>
        <v>2/2014</v>
      </c>
      <c r="B5172" s="279" t="s">
        <v>5295</v>
      </c>
      <c r="C5172" s="294"/>
      <c r="D5172" s="279">
        <f t="shared" si="207"/>
        <v>23</v>
      </c>
      <c r="E5172" s="279">
        <f t="shared" si="208"/>
        <v>2</v>
      </c>
      <c r="F5172" s="281" t="str">
        <f t="shared" si="210"/>
        <v/>
      </c>
      <c r="G5172" s="282"/>
      <c r="H5172" s="280"/>
      <c r="I5172" s="280"/>
      <c r="J5172" s="280"/>
    </row>
    <row r="5173" spans="1:10" ht="14.4" x14ac:dyDescent="0.3">
      <c r="A5173" s="290" t="str">
        <f t="shared" si="209"/>
        <v>2/2014</v>
      </c>
      <c r="B5173" s="279" t="s">
        <v>5296</v>
      </c>
      <c r="C5173" s="294">
        <v>239</v>
      </c>
      <c r="D5173" s="279">
        <f t="shared" si="207"/>
        <v>24</v>
      </c>
      <c r="E5173" s="279">
        <f t="shared" si="208"/>
        <v>2</v>
      </c>
      <c r="F5173" s="281" t="str">
        <f t="shared" si="210"/>
        <v/>
      </c>
      <c r="G5173" s="282"/>
      <c r="H5173" s="280"/>
      <c r="I5173" s="280"/>
      <c r="J5173" s="280"/>
    </row>
    <row r="5174" spans="1:10" ht="14.4" x14ac:dyDescent="0.3">
      <c r="A5174" s="290" t="str">
        <f t="shared" si="209"/>
        <v>2/2014</v>
      </c>
      <c r="B5174" s="279" t="s">
        <v>5297</v>
      </c>
      <c r="C5174" s="294">
        <v>244</v>
      </c>
      <c r="D5174" s="279">
        <f t="shared" si="207"/>
        <v>25</v>
      </c>
      <c r="E5174" s="279">
        <f t="shared" si="208"/>
        <v>2</v>
      </c>
      <c r="F5174" s="281" t="str">
        <f t="shared" si="210"/>
        <v/>
      </c>
      <c r="G5174" s="282"/>
      <c r="H5174" s="280"/>
      <c r="I5174" s="280"/>
      <c r="J5174" s="280"/>
    </row>
    <row r="5175" spans="1:10" ht="14.4" x14ac:dyDescent="0.3">
      <c r="A5175" s="290" t="str">
        <f t="shared" si="209"/>
        <v>2/2014</v>
      </c>
      <c r="B5175" s="279" t="s">
        <v>5298</v>
      </c>
      <c r="C5175" s="294">
        <v>249</v>
      </c>
      <c r="D5175" s="279">
        <f t="shared" si="207"/>
        <v>26</v>
      </c>
      <c r="E5175" s="279">
        <f t="shared" si="208"/>
        <v>2</v>
      </c>
      <c r="F5175" s="281" t="str">
        <f t="shared" si="210"/>
        <v/>
      </c>
      <c r="G5175" s="282"/>
      <c r="H5175" s="280"/>
      <c r="I5175" s="280"/>
      <c r="J5175" s="280"/>
    </row>
    <row r="5176" spans="1:10" ht="14.4" x14ac:dyDescent="0.3">
      <c r="A5176" s="290" t="str">
        <f t="shared" si="209"/>
        <v>2/2014</v>
      </c>
      <c r="B5176" s="279" t="s">
        <v>5299</v>
      </c>
      <c r="C5176" s="294"/>
      <c r="D5176" s="279">
        <f t="shared" si="207"/>
        <v>27</v>
      </c>
      <c r="E5176" s="279">
        <f t="shared" si="208"/>
        <v>2</v>
      </c>
      <c r="F5176" s="281" t="str">
        <f t="shared" si="210"/>
        <v/>
      </c>
      <c r="G5176" s="282"/>
      <c r="H5176" s="280"/>
      <c r="I5176" s="280"/>
      <c r="J5176" s="280"/>
    </row>
    <row r="5177" spans="1:10" ht="14.4" x14ac:dyDescent="0.3">
      <c r="A5177" s="290" t="str">
        <f t="shared" si="209"/>
        <v>2/2014</v>
      </c>
      <c r="B5177" s="279" t="s">
        <v>5300</v>
      </c>
      <c r="C5177" s="294">
        <v>245</v>
      </c>
      <c r="D5177" s="279">
        <f t="shared" si="207"/>
        <v>28</v>
      </c>
      <c r="E5177" s="279">
        <f t="shared" si="208"/>
        <v>2</v>
      </c>
      <c r="F5177" s="281">
        <f t="shared" si="210"/>
        <v>2.4500000000000001E-2</v>
      </c>
      <c r="G5177" s="282"/>
      <c r="H5177" s="280"/>
      <c r="I5177" s="280"/>
      <c r="J5177" s="280"/>
    </row>
    <row r="5178" spans="1:10" ht="14.4" x14ac:dyDescent="0.3">
      <c r="A5178" s="290" t="str">
        <f t="shared" si="209"/>
        <v>3/2014</v>
      </c>
      <c r="B5178" s="279" t="s">
        <v>5301</v>
      </c>
      <c r="C5178" s="294"/>
      <c r="D5178" s="279">
        <f t="shared" si="207"/>
        <v>1</v>
      </c>
      <c r="E5178" s="279">
        <f t="shared" si="208"/>
        <v>3</v>
      </c>
      <c r="F5178" s="281" t="str">
        <f t="shared" si="210"/>
        <v/>
      </c>
      <c r="G5178" s="282"/>
      <c r="H5178" s="280"/>
      <c r="I5178" s="280"/>
      <c r="J5178" s="280"/>
    </row>
    <row r="5179" spans="1:10" ht="14.4" x14ac:dyDescent="0.3">
      <c r="A5179" s="290" t="str">
        <f t="shared" si="209"/>
        <v>3/2014</v>
      </c>
      <c r="B5179" s="279" t="s">
        <v>5302</v>
      </c>
      <c r="C5179" s="294"/>
      <c r="D5179" s="279">
        <f t="shared" si="207"/>
        <v>2</v>
      </c>
      <c r="E5179" s="279">
        <f t="shared" si="208"/>
        <v>3</v>
      </c>
      <c r="F5179" s="281" t="str">
        <f t="shared" si="210"/>
        <v/>
      </c>
      <c r="G5179" s="282"/>
      <c r="H5179" s="280"/>
      <c r="I5179" s="280"/>
      <c r="J5179" s="280"/>
    </row>
    <row r="5180" spans="1:10" ht="14.4" x14ac:dyDescent="0.3">
      <c r="A5180" s="290" t="str">
        <f t="shared" si="209"/>
        <v>3/2014</v>
      </c>
      <c r="B5180" s="279" t="s">
        <v>5303</v>
      </c>
      <c r="C5180" s="294">
        <v>251</v>
      </c>
      <c r="D5180" s="279">
        <f t="shared" si="207"/>
        <v>3</v>
      </c>
      <c r="E5180" s="279">
        <f t="shared" si="208"/>
        <v>3</v>
      </c>
      <c r="F5180" s="281" t="str">
        <f t="shared" si="210"/>
        <v/>
      </c>
      <c r="G5180" s="282"/>
      <c r="H5180" s="280"/>
      <c r="I5180" s="280"/>
      <c r="J5180" s="280"/>
    </row>
    <row r="5181" spans="1:10" ht="14.4" x14ac:dyDescent="0.3">
      <c r="A5181" s="290" t="str">
        <f t="shared" si="209"/>
        <v>3/2014</v>
      </c>
      <c r="B5181" s="279" t="s">
        <v>5304</v>
      </c>
      <c r="C5181" s="294">
        <v>238</v>
      </c>
      <c r="D5181" s="279">
        <f t="shared" si="207"/>
        <v>4</v>
      </c>
      <c r="E5181" s="279">
        <f t="shared" si="208"/>
        <v>3</v>
      </c>
      <c r="F5181" s="281" t="str">
        <f t="shared" si="210"/>
        <v/>
      </c>
      <c r="G5181" s="282"/>
      <c r="H5181" s="280"/>
      <c r="I5181" s="280"/>
      <c r="J5181" s="280"/>
    </row>
    <row r="5182" spans="1:10" ht="14.4" x14ac:dyDescent="0.3">
      <c r="A5182" s="290" t="str">
        <f t="shared" si="209"/>
        <v>3/2014</v>
      </c>
      <c r="B5182" s="279" t="s">
        <v>5305</v>
      </c>
      <c r="C5182" s="294">
        <v>229</v>
      </c>
      <c r="D5182" s="279">
        <f t="shared" si="207"/>
        <v>5</v>
      </c>
      <c r="E5182" s="279">
        <f t="shared" si="208"/>
        <v>3</v>
      </c>
      <c r="F5182" s="281" t="str">
        <f t="shared" si="210"/>
        <v/>
      </c>
      <c r="G5182" s="282"/>
      <c r="H5182" s="280"/>
      <c r="I5182" s="280"/>
      <c r="J5182" s="280"/>
    </row>
    <row r="5183" spans="1:10" ht="14.4" x14ac:dyDescent="0.3">
      <c r="A5183" s="290" t="str">
        <f t="shared" si="209"/>
        <v>3/2014</v>
      </c>
      <c r="B5183" s="279" t="s">
        <v>5306</v>
      </c>
      <c r="C5183" s="294">
        <v>226</v>
      </c>
      <c r="D5183" s="279">
        <f t="shared" si="207"/>
        <v>6</v>
      </c>
      <c r="E5183" s="279">
        <f t="shared" si="208"/>
        <v>3</v>
      </c>
      <c r="F5183" s="281" t="str">
        <f t="shared" si="210"/>
        <v/>
      </c>
      <c r="G5183" s="282"/>
      <c r="H5183" s="280"/>
      <c r="I5183" s="280"/>
      <c r="J5183" s="280"/>
    </row>
    <row r="5184" spans="1:10" ht="14.4" x14ac:dyDescent="0.3">
      <c r="A5184" s="290" t="str">
        <f t="shared" si="209"/>
        <v>3/2014</v>
      </c>
      <c r="B5184" s="279" t="s">
        <v>5307</v>
      </c>
      <c r="C5184" s="294">
        <v>230</v>
      </c>
      <c r="D5184" s="279">
        <f t="shared" si="207"/>
        <v>7</v>
      </c>
      <c r="E5184" s="279">
        <f t="shared" si="208"/>
        <v>3</v>
      </c>
      <c r="F5184" s="281" t="str">
        <f t="shared" si="210"/>
        <v/>
      </c>
      <c r="G5184" s="282"/>
      <c r="H5184" s="280"/>
      <c r="I5184" s="280"/>
      <c r="J5184" s="280"/>
    </row>
    <row r="5185" spans="1:10" ht="14.4" x14ac:dyDescent="0.3">
      <c r="A5185" s="290" t="str">
        <f t="shared" si="209"/>
        <v>3/2014</v>
      </c>
      <c r="B5185" s="279" t="s">
        <v>5308</v>
      </c>
      <c r="C5185" s="294"/>
      <c r="D5185" s="279">
        <f t="shared" si="207"/>
        <v>8</v>
      </c>
      <c r="E5185" s="279">
        <f t="shared" si="208"/>
        <v>3</v>
      </c>
      <c r="F5185" s="281" t="str">
        <f t="shared" si="210"/>
        <v/>
      </c>
      <c r="G5185" s="282"/>
      <c r="H5185" s="280"/>
      <c r="I5185" s="280"/>
      <c r="J5185" s="280"/>
    </row>
    <row r="5186" spans="1:10" ht="14.4" x14ac:dyDescent="0.3">
      <c r="A5186" s="290" t="str">
        <f t="shared" si="209"/>
        <v>3/2014</v>
      </c>
      <c r="B5186" s="279" t="s">
        <v>5309</v>
      </c>
      <c r="C5186" s="294"/>
      <c r="D5186" s="279">
        <f t="shared" si="207"/>
        <v>9</v>
      </c>
      <c r="E5186" s="279">
        <f t="shared" si="208"/>
        <v>3</v>
      </c>
      <c r="F5186" s="281" t="str">
        <f t="shared" si="210"/>
        <v/>
      </c>
      <c r="G5186" s="282"/>
      <c r="H5186" s="280"/>
      <c r="I5186" s="280"/>
      <c r="J5186" s="280"/>
    </row>
    <row r="5187" spans="1:10" ht="14.4" x14ac:dyDescent="0.3">
      <c r="A5187" s="290" t="str">
        <f t="shared" si="209"/>
        <v>3/2014</v>
      </c>
      <c r="B5187" s="279" t="s">
        <v>5310</v>
      </c>
      <c r="C5187" s="294">
        <v>232</v>
      </c>
      <c r="D5187" s="279">
        <f t="shared" si="207"/>
        <v>10</v>
      </c>
      <c r="E5187" s="279">
        <f t="shared" si="208"/>
        <v>3</v>
      </c>
      <c r="F5187" s="281" t="str">
        <f t="shared" si="210"/>
        <v/>
      </c>
      <c r="G5187" s="282"/>
      <c r="H5187" s="280"/>
      <c r="I5187" s="280"/>
      <c r="J5187" s="280"/>
    </row>
    <row r="5188" spans="1:10" ht="14.4" x14ac:dyDescent="0.3">
      <c r="A5188" s="290" t="str">
        <f t="shared" si="209"/>
        <v>3/2014</v>
      </c>
      <c r="B5188" s="279" t="s">
        <v>5311</v>
      </c>
      <c r="C5188" s="294">
        <v>237</v>
      </c>
      <c r="D5188" s="279">
        <f t="shared" si="207"/>
        <v>11</v>
      </c>
      <c r="E5188" s="279">
        <f t="shared" si="208"/>
        <v>3</v>
      </c>
      <c r="F5188" s="281" t="str">
        <f t="shared" si="210"/>
        <v/>
      </c>
      <c r="G5188" s="282"/>
      <c r="H5188" s="280"/>
      <c r="I5188" s="280"/>
      <c r="J5188" s="280"/>
    </row>
    <row r="5189" spans="1:10" ht="14.4" x14ac:dyDescent="0.3">
      <c r="A5189" s="290" t="str">
        <f t="shared" si="209"/>
        <v>3/2014</v>
      </c>
      <c r="B5189" s="279" t="s">
        <v>5312</v>
      </c>
      <c r="C5189" s="294">
        <v>238</v>
      </c>
      <c r="D5189" s="279">
        <f t="shared" si="207"/>
        <v>12</v>
      </c>
      <c r="E5189" s="279">
        <f t="shared" si="208"/>
        <v>3</v>
      </c>
      <c r="F5189" s="281" t="str">
        <f t="shared" si="210"/>
        <v/>
      </c>
      <c r="G5189" s="282"/>
      <c r="H5189" s="280"/>
      <c r="I5189" s="280"/>
      <c r="J5189" s="280"/>
    </row>
    <row r="5190" spans="1:10" ht="14.4" x14ac:dyDescent="0.3">
      <c r="A5190" s="290" t="str">
        <f t="shared" ref="A5190:A5253" si="211">CONCATENATE(MONTH(B5190),"/",YEAR(B5190))</f>
        <v>3/2014</v>
      </c>
      <c r="B5190" s="279" t="s">
        <v>5313</v>
      </c>
      <c r="C5190" s="294">
        <v>245</v>
      </c>
      <c r="D5190" s="279">
        <f t="shared" si="207"/>
        <v>13</v>
      </c>
      <c r="E5190" s="279">
        <f t="shared" si="208"/>
        <v>3</v>
      </c>
      <c r="F5190" s="281" t="str">
        <f t="shared" si="210"/>
        <v/>
      </c>
      <c r="G5190" s="282"/>
      <c r="H5190" s="280"/>
      <c r="I5190" s="280"/>
      <c r="J5190" s="280"/>
    </row>
    <row r="5191" spans="1:10" ht="14.4" x14ac:dyDescent="0.3">
      <c r="A5191" s="290" t="str">
        <f t="shared" si="211"/>
        <v>3/2014</v>
      </c>
      <c r="B5191" s="279" t="s">
        <v>5314</v>
      </c>
      <c r="C5191" s="294">
        <v>245</v>
      </c>
      <c r="D5191" s="279">
        <f t="shared" si="207"/>
        <v>14</v>
      </c>
      <c r="E5191" s="279">
        <f t="shared" si="208"/>
        <v>3</v>
      </c>
      <c r="F5191" s="281" t="str">
        <f t="shared" si="210"/>
        <v/>
      </c>
      <c r="G5191" s="282"/>
      <c r="H5191" s="280"/>
      <c r="I5191" s="280"/>
      <c r="J5191" s="280"/>
    </row>
    <row r="5192" spans="1:10" ht="14.4" x14ac:dyDescent="0.3">
      <c r="A5192" s="290" t="str">
        <f t="shared" si="211"/>
        <v>3/2014</v>
      </c>
      <c r="B5192" s="279" t="s">
        <v>5315</v>
      </c>
      <c r="C5192" s="294"/>
      <c r="D5192" s="279">
        <f t="shared" si="207"/>
        <v>15</v>
      </c>
      <c r="E5192" s="279">
        <f t="shared" si="208"/>
        <v>3</v>
      </c>
      <c r="F5192" s="281" t="str">
        <f t="shared" si="210"/>
        <v/>
      </c>
      <c r="G5192" s="282"/>
      <c r="H5192" s="280"/>
      <c r="I5192" s="280"/>
      <c r="J5192" s="280"/>
    </row>
    <row r="5193" spans="1:10" ht="14.4" x14ac:dyDescent="0.3">
      <c r="A5193" s="290" t="str">
        <f t="shared" si="211"/>
        <v>3/2014</v>
      </c>
      <c r="B5193" s="279" t="s">
        <v>5316</v>
      </c>
      <c r="C5193" s="294"/>
      <c r="D5193" s="279">
        <f t="shared" si="207"/>
        <v>16</v>
      </c>
      <c r="E5193" s="279">
        <f t="shared" si="208"/>
        <v>3</v>
      </c>
      <c r="F5193" s="281" t="str">
        <f t="shared" si="210"/>
        <v/>
      </c>
      <c r="G5193" s="282"/>
      <c r="H5193" s="280"/>
      <c r="I5193" s="280"/>
      <c r="J5193" s="280"/>
    </row>
    <row r="5194" spans="1:10" ht="14.4" x14ac:dyDescent="0.3">
      <c r="A5194" s="290" t="str">
        <f t="shared" si="211"/>
        <v>3/2014</v>
      </c>
      <c r="B5194" s="279" t="s">
        <v>5317</v>
      </c>
      <c r="C5194" s="294">
        <v>240</v>
      </c>
      <c r="D5194" s="279">
        <f t="shared" si="207"/>
        <v>17</v>
      </c>
      <c r="E5194" s="279">
        <f t="shared" si="208"/>
        <v>3</v>
      </c>
      <c r="F5194" s="281" t="str">
        <f t="shared" si="210"/>
        <v/>
      </c>
      <c r="G5194" s="282"/>
      <c r="H5194" s="280"/>
      <c r="I5194" s="280"/>
      <c r="J5194" s="280"/>
    </row>
    <row r="5195" spans="1:10" ht="14.4" x14ac:dyDescent="0.3">
      <c r="A5195" s="290" t="str">
        <f t="shared" si="211"/>
        <v>3/2014</v>
      </c>
      <c r="B5195" s="279" t="s">
        <v>5318</v>
      </c>
      <c r="C5195" s="294">
        <v>234</v>
      </c>
      <c r="D5195" s="279">
        <f t="shared" si="207"/>
        <v>18</v>
      </c>
      <c r="E5195" s="279">
        <f t="shared" si="208"/>
        <v>3</v>
      </c>
      <c r="F5195" s="281" t="str">
        <f t="shared" si="210"/>
        <v/>
      </c>
      <c r="G5195" s="282"/>
      <c r="H5195" s="280"/>
      <c r="I5195" s="280"/>
      <c r="J5195" s="280"/>
    </row>
    <row r="5196" spans="1:10" ht="14.4" x14ac:dyDescent="0.3">
      <c r="A5196" s="290" t="str">
        <f t="shared" si="211"/>
        <v>3/2014</v>
      </c>
      <c r="B5196" s="279" t="s">
        <v>5319</v>
      </c>
      <c r="C5196" s="294">
        <v>232</v>
      </c>
      <c r="D5196" s="279">
        <f t="shared" si="207"/>
        <v>19</v>
      </c>
      <c r="E5196" s="279">
        <f t="shared" si="208"/>
        <v>3</v>
      </c>
      <c r="F5196" s="281" t="str">
        <f t="shared" si="210"/>
        <v/>
      </c>
      <c r="G5196" s="282"/>
      <c r="H5196" s="280"/>
      <c r="I5196" s="280"/>
      <c r="J5196" s="280"/>
    </row>
    <row r="5197" spans="1:10" ht="14.4" x14ac:dyDescent="0.3">
      <c r="A5197" s="290" t="str">
        <f t="shared" si="211"/>
        <v>3/2014</v>
      </c>
      <c r="B5197" s="279" t="s">
        <v>5320</v>
      </c>
      <c r="C5197" s="294">
        <v>236</v>
      </c>
      <c r="D5197" s="279">
        <f t="shared" si="207"/>
        <v>20</v>
      </c>
      <c r="E5197" s="279">
        <f t="shared" si="208"/>
        <v>3</v>
      </c>
      <c r="F5197" s="281" t="str">
        <f t="shared" ref="F5197:F5260" si="212">IF(D5197=(D5198-1),"",IF(AND(C5197="",C5196="",C5195=""),C5194/10000,(IF(AND(C5197="",C5196=""),C5195/10000,IF(C5197="",C5196/10000,C5197/10000)))))</f>
        <v/>
      </c>
      <c r="G5197" s="282"/>
      <c r="H5197" s="280"/>
      <c r="I5197" s="280"/>
      <c r="J5197" s="280"/>
    </row>
    <row r="5198" spans="1:10" ht="14.4" x14ac:dyDescent="0.3">
      <c r="A5198" s="290" t="str">
        <f t="shared" si="211"/>
        <v>3/2014</v>
      </c>
      <c r="B5198" s="279" t="s">
        <v>5321</v>
      </c>
      <c r="C5198" s="294">
        <v>234</v>
      </c>
      <c r="D5198" s="279">
        <f t="shared" si="207"/>
        <v>21</v>
      </c>
      <c r="E5198" s="279">
        <f t="shared" si="208"/>
        <v>3</v>
      </c>
      <c r="F5198" s="281" t="str">
        <f t="shared" si="212"/>
        <v/>
      </c>
      <c r="G5198" s="282"/>
      <c r="H5198" s="280"/>
      <c r="I5198" s="280"/>
      <c r="J5198" s="280"/>
    </row>
    <row r="5199" spans="1:10" ht="14.4" x14ac:dyDescent="0.3">
      <c r="A5199" s="290" t="str">
        <f t="shared" si="211"/>
        <v>3/2014</v>
      </c>
      <c r="B5199" s="279" t="s">
        <v>5322</v>
      </c>
      <c r="C5199" s="294"/>
      <c r="D5199" s="279">
        <f t="shared" si="207"/>
        <v>22</v>
      </c>
      <c r="E5199" s="279">
        <f t="shared" si="208"/>
        <v>3</v>
      </c>
      <c r="F5199" s="281" t="str">
        <f t="shared" si="212"/>
        <v/>
      </c>
      <c r="G5199" s="282"/>
      <c r="H5199" s="280"/>
      <c r="I5199" s="280"/>
      <c r="J5199" s="280"/>
    </row>
    <row r="5200" spans="1:10" ht="14.4" x14ac:dyDescent="0.3">
      <c r="A5200" s="290" t="str">
        <f t="shared" si="211"/>
        <v>3/2014</v>
      </c>
      <c r="B5200" s="279" t="s">
        <v>5323</v>
      </c>
      <c r="C5200" s="294"/>
      <c r="D5200" s="279">
        <f t="shared" si="207"/>
        <v>23</v>
      </c>
      <c r="E5200" s="279">
        <f t="shared" si="208"/>
        <v>3</v>
      </c>
      <c r="F5200" s="281" t="str">
        <f t="shared" si="212"/>
        <v/>
      </c>
      <c r="G5200" s="282"/>
      <c r="H5200" s="280"/>
      <c r="I5200" s="280"/>
      <c r="J5200" s="280"/>
    </row>
    <row r="5201" spans="1:10" ht="14.4" x14ac:dyDescent="0.3">
      <c r="A5201" s="290" t="str">
        <f t="shared" si="211"/>
        <v>3/2014</v>
      </c>
      <c r="B5201" s="279" t="s">
        <v>5324</v>
      </c>
      <c r="C5201" s="294">
        <v>237</v>
      </c>
      <c r="D5201" s="279">
        <f t="shared" si="207"/>
        <v>24</v>
      </c>
      <c r="E5201" s="279">
        <f t="shared" si="208"/>
        <v>3</v>
      </c>
      <c r="F5201" s="281" t="str">
        <f t="shared" si="212"/>
        <v/>
      </c>
      <c r="G5201" s="282"/>
      <c r="H5201" s="280"/>
      <c r="I5201" s="280"/>
      <c r="J5201" s="280"/>
    </row>
    <row r="5202" spans="1:10" ht="14.4" x14ac:dyDescent="0.3">
      <c r="A5202" s="290" t="str">
        <f t="shared" si="211"/>
        <v>3/2014</v>
      </c>
      <c r="B5202" s="279" t="s">
        <v>5325</v>
      </c>
      <c r="C5202" s="294">
        <v>230</v>
      </c>
      <c r="D5202" s="279">
        <f t="shared" si="207"/>
        <v>25</v>
      </c>
      <c r="E5202" s="279">
        <f t="shared" si="208"/>
        <v>3</v>
      </c>
      <c r="F5202" s="281" t="str">
        <f t="shared" si="212"/>
        <v/>
      </c>
      <c r="G5202" s="282"/>
      <c r="H5202" s="280"/>
      <c r="I5202" s="280"/>
      <c r="J5202" s="280"/>
    </row>
    <row r="5203" spans="1:10" ht="14.4" x14ac:dyDescent="0.3">
      <c r="A5203" s="290" t="str">
        <f t="shared" si="211"/>
        <v>3/2014</v>
      </c>
      <c r="B5203" s="279" t="s">
        <v>5326</v>
      </c>
      <c r="C5203" s="294">
        <v>223</v>
      </c>
      <c r="D5203" s="279">
        <f t="shared" si="207"/>
        <v>26</v>
      </c>
      <c r="E5203" s="279">
        <f t="shared" si="208"/>
        <v>3</v>
      </c>
      <c r="F5203" s="281" t="str">
        <f t="shared" si="212"/>
        <v/>
      </c>
      <c r="G5203" s="282"/>
      <c r="H5203" s="280"/>
      <c r="I5203" s="280"/>
      <c r="J5203" s="280"/>
    </row>
    <row r="5204" spans="1:10" ht="14.4" x14ac:dyDescent="0.3">
      <c r="A5204" s="290" t="str">
        <f t="shared" si="211"/>
        <v>3/2014</v>
      </c>
      <c r="B5204" s="279" t="s">
        <v>5327</v>
      </c>
      <c r="C5204" s="294">
        <v>224</v>
      </c>
      <c r="D5204" s="279">
        <f t="shared" si="207"/>
        <v>27</v>
      </c>
      <c r="E5204" s="279">
        <f t="shared" si="208"/>
        <v>3</v>
      </c>
      <c r="F5204" s="281" t="str">
        <f t="shared" si="212"/>
        <v/>
      </c>
      <c r="G5204" s="282"/>
      <c r="H5204" s="280"/>
      <c r="I5204" s="280"/>
      <c r="J5204" s="280"/>
    </row>
    <row r="5205" spans="1:10" ht="14.4" x14ac:dyDescent="0.3">
      <c r="A5205" s="290" t="str">
        <f t="shared" si="211"/>
        <v>3/2014</v>
      </c>
      <c r="B5205" s="279" t="s">
        <v>5328</v>
      </c>
      <c r="C5205" s="294">
        <v>227</v>
      </c>
      <c r="D5205" s="279">
        <f t="shared" si="207"/>
        <v>28</v>
      </c>
      <c r="E5205" s="279">
        <f t="shared" si="208"/>
        <v>3</v>
      </c>
      <c r="F5205" s="281" t="str">
        <f t="shared" si="212"/>
        <v/>
      </c>
      <c r="G5205" s="282"/>
      <c r="H5205" s="280"/>
      <c r="I5205" s="280"/>
      <c r="J5205" s="280"/>
    </row>
    <row r="5206" spans="1:10" ht="14.4" x14ac:dyDescent="0.3">
      <c r="A5206" s="290" t="str">
        <f t="shared" si="211"/>
        <v>3/2014</v>
      </c>
      <c r="B5206" s="279" t="s">
        <v>5329</v>
      </c>
      <c r="C5206" s="294"/>
      <c r="D5206" s="279">
        <f t="shared" si="207"/>
        <v>29</v>
      </c>
      <c r="E5206" s="279">
        <f t="shared" si="208"/>
        <v>3</v>
      </c>
      <c r="F5206" s="281" t="str">
        <f t="shared" si="212"/>
        <v/>
      </c>
      <c r="G5206" s="282"/>
      <c r="H5206" s="280"/>
      <c r="I5206" s="280"/>
      <c r="J5206" s="280"/>
    </row>
    <row r="5207" spans="1:10" ht="14.4" x14ac:dyDescent="0.3">
      <c r="A5207" s="290" t="str">
        <f t="shared" si="211"/>
        <v>3/2014</v>
      </c>
      <c r="B5207" s="279" t="s">
        <v>5330</v>
      </c>
      <c r="C5207" s="294"/>
      <c r="D5207" s="279">
        <f t="shared" si="207"/>
        <v>30</v>
      </c>
      <c r="E5207" s="279">
        <f t="shared" si="208"/>
        <v>3</v>
      </c>
      <c r="F5207" s="281" t="str">
        <f t="shared" si="212"/>
        <v/>
      </c>
      <c r="G5207" s="282"/>
      <c r="H5207" s="280"/>
      <c r="I5207" s="280"/>
      <c r="J5207" s="280"/>
    </row>
    <row r="5208" spans="1:10" ht="14.4" x14ac:dyDescent="0.3">
      <c r="A5208" s="290" t="str">
        <f t="shared" si="211"/>
        <v>3/2014</v>
      </c>
      <c r="B5208" s="279" t="s">
        <v>5331</v>
      </c>
      <c r="C5208" s="294">
        <v>228</v>
      </c>
      <c r="D5208" s="279">
        <f t="shared" si="207"/>
        <v>31</v>
      </c>
      <c r="E5208" s="279">
        <f t="shared" si="208"/>
        <v>3</v>
      </c>
      <c r="F5208" s="281">
        <f t="shared" si="212"/>
        <v>2.2800000000000001E-2</v>
      </c>
      <c r="G5208" s="282"/>
      <c r="H5208" s="280"/>
      <c r="I5208" s="280"/>
      <c r="J5208" s="280"/>
    </row>
    <row r="5209" spans="1:10" ht="14.4" x14ac:dyDescent="0.3">
      <c r="A5209" s="290" t="str">
        <f t="shared" si="211"/>
        <v>4/2014</v>
      </c>
      <c r="B5209" s="279" t="s">
        <v>5332</v>
      </c>
      <c r="C5209" s="294">
        <v>222</v>
      </c>
      <c r="D5209" s="279">
        <f t="shared" si="207"/>
        <v>1</v>
      </c>
      <c r="E5209" s="279">
        <f t="shared" si="208"/>
        <v>4</v>
      </c>
      <c r="F5209" s="281" t="str">
        <f t="shared" si="212"/>
        <v/>
      </c>
      <c r="G5209" s="282"/>
      <c r="H5209" s="280"/>
      <c r="I5209" s="280"/>
      <c r="J5209" s="280"/>
    </row>
    <row r="5210" spans="1:10" ht="14.4" x14ac:dyDescent="0.3">
      <c r="A5210" s="290" t="str">
        <f t="shared" si="211"/>
        <v>4/2014</v>
      </c>
      <c r="B5210" s="279" t="s">
        <v>5333</v>
      </c>
      <c r="C5210" s="294">
        <v>223</v>
      </c>
      <c r="D5210" s="279">
        <f t="shared" si="207"/>
        <v>2</v>
      </c>
      <c r="E5210" s="279">
        <f t="shared" si="208"/>
        <v>4</v>
      </c>
      <c r="F5210" s="281" t="str">
        <f t="shared" si="212"/>
        <v/>
      </c>
      <c r="G5210" s="282"/>
      <c r="H5210" s="280"/>
      <c r="I5210" s="280"/>
      <c r="J5210" s="280"/>
    </row>
    <row r="5211" spans="1:10" ht="14.4" x14ac:dyDescent="0.3">
      <c r="A5211" s="290" t="str">
        <f t="shared" si="211"/>
        <v>4/2014</v>
      </c>
      <c r="B5211" s="279" t="s">
        <v>5334</v>
      </c>
      <c r="C5211" s="294">
        <v>223</v>
      </c>
      <c r="D5211" s="279">
        <f t="shared" si="207"/>
        <v>3</v>
      </c>
      <c r="E5211" s="279">
        <f t="shared" si="208"/>
        <v>4</v>
      </c>
      <c r="F5211" s="281" t="str">
        <f t="shared" si="212"/>
        <v/>
      </c>
      <c r="G5211" s="282"/>
      <c r="H5211" s="280"/>
      <c r="I5211" s="280"/>
      <c r="J5211" s="280"/>
    </row>
    <row r="5212" spans="1:10" ht="14.4" x14ac:dyDescent="0.3">
      <c r="A5212" s="290" t="str">
        <f t="shared" si="211"/>
        <v>4/2014</v>
      </c>
      <c r="B5212" s="279" t="s">
        <v>5335</v>
      </c>
      <c r="C5212" s="294">
        <v>221</v>
      </c>
      <c r="D5212" s="279">
        <f t="shared" si="207"/>
        <v>4</v>
      </c>
      <c r="E5212" s="279">
        <f t="shared" si="208"/>
        <v>4</v>
      </c>
      <c r="F5212" s="281" t="str">
        <f t="shared" si="212"/>
        <v/>
      </c>
      <c r="G5212" s="282"/>
      <c r="H5212" s="280"/>
      <c r="I5212" s="280"/>
      <c r="J5212" s="280"/>
    </row>
    <row r="5213" spans="1:10" ht="14.4" x14ac:dyDescent="0.3">
      <c r="A5213" s="290" t="str">
        <f t="shared" si="211"/>
        <v>4/2014</v>
      </c>
      <c r="B5213" s="279" t="s">
        <v>5336</v>
      </c>
      <c r="C5213" s="294"/>
      <c r="D5213" s="279">
        <f t="shared" si="207"/>
        <v>5</v>
      </c>
      <c r="E5213" s="279">
        <f t="shared" si="208"/>
        <v>4</v>
      </c>
      <c r="F5213" s="281" t="str">
        <f t="shared" si="212"/>
        <v/>
      </c>
      <c r="G5213" s="282"/>
      <c r="H5213" s="280"/>
      <c r="I5213" s="280"/>
      <c r="J5213" s="280"/>
    </row>
    <row r="5214" spans="1:10" ht="14.4" x14ac:dyDescent="0.3">
      <c r="A5214" s="290" t="str">
        <f t="shared" si="211"/>
        <v>4/2014</v>
      </c>
      <c r="B5214" s="279" t="s">
        <v>5337</v>
      </c>
      <c r="C5214" s="294"/>
      <c r="D5214" s="279">
        <f t="shared" si="207"/>
        <v>6</v>
      </c>
      <c r="E5214" s="279">
        <f t="shared" si="208"/>
        <v>4</v>
      </c>
      <c r="F5214" s="281" t="str">
        <f t="shared" si="212"/>
        <v/>
      </c>
      <c r="G5214" s="282"/>
      <c r="H5214" s="280"/>
      <c r="I5214" s="280"/>
      <c r="J5214" s="280"/>
    </row>
    <row r="5215" spans="1:10" ht="14.4" x14ac:dyDescent="0.3">
      <c r="A5215" s="290" t="str">
        <f t="shared" si="211"/>
        <v>4/2014</v>
      </c>
      <c r="B5215" s="279" t="s">
        <v>5338</v>
      </c>
      <c r="C5215" s="294">
        <v>222</v>
      </c>
      <c r="D5215" s="279">
        <f t="shared" si="207"/>
        <v>7</v>
      </c>
      <c r="E5215" s="279">
        <f t="shared" si="208"/>
        <v>4</v>
      </c>
      <c r="F5215" s="281" t="str">
        <f t="shared" si="212"/>
        <v/>
      </c>
      <c r="G5215" s="282"/>
      <c r="H5215" s="280"/>
      <c r="I5215" s="280"/>
      <c r="J5215" s="280"/>
    </row>
    <row r="5216" spans="1:10" ht="14.4" x14ac:dyDescent="0.3">
      <c r="A5216" s="290" t="str">
        <f t="shared" si="211"/>
        <v>4/2014</v>
      </c>
      <c r="B5216" s="279" t="s">
        <v>5339</v>
      </c>
      <c r="C5216" s="294">
        <v>221</v>
      </c>
      <c r="D5216" s="279">
        <f t="shared" si="207"/>
        <v>8</v>
      </c>
      <c r="E5216" s="279">
        <f t="shared" si="208"/>
        <v>4</v>
      </c>
      <c r="F5216" s="281" t="str">
        <f t="shared" si="212"/>
        <v/>
      </c>
      <c r="G5216" s="282"/>
      <c r="H5216" s="280"/>
      <c r="I5216" s="280"/>
      <c r="J5216" s="280"/>
    </row>
    <row r="5217" spans="1:10" ht="14.4" x14ac:dyDescent="0.3">
      <c r="A5217" s="290" t="str">
        <f t="shared" si="211"/>
        <v>4/2014</v>
      </c>
      <c r="B5217" s="279" t="s">
        <v>5340</v>
      </c>
      <c r="C5217" s="294">
        <v>222</v>
      </c>
      <c r="D5217" s="279">
        <f t="shared" si="207"/>
        <v>9</v>
      </c>
      <c r="E5217" s="279">
        <f t="shared" si="208"/>
        <v>4</v>
      </c>
      <c r="F5217" s="281" t="str">
        <f t="shared" si="212"/>
        <v/>
      </c>
      <c r="G5217" s="282"/>
      <c r="H5217" s="280"/>
      <c r="I5217" s="280"/>
      <c r="J5217" s="280"/>
    </row>
    <row r="5218" spans="1:10" ht="14.4" x14ac:dyDescent="0.3">
      <c r="A5218" s="290" t="str">
        <f t="shared" si="211"/>
        <v>4/2014</v>
      </c>
      <c r="B5218" s="279" t="s">
        <v>5341</v>
      </c>
      <c r="C5218" s="294">
        <v>220</v>
      </c>
      <c r="D5218" s="279">
        <f t="shared" si="207"/>
        <v>10</v>
      </c>
      <c r="E5218" s="279">
        <f t="shared" si="208"/>
        <v>4</v>
      </c>
      <c r="F5218" s="281" t="str">
        <f t="shared" si="212"/>
        <v/>
      </c>
      <c r="G5218" s="282"/>
      <c r="H5218" s="280"/>
      <c r="I5218" s="280"/>
      <c r="J5218" s="280"/>
    </row>
    <row r="5219" spans="1:10" ht="14.4" x14ac:dyDescent="0.3">
      <c r="A5219" s="290" t="str">
        <f t="shared" si="211"/>
        <v>4/2014</v>
      </c>
      <c r="B5219" s="279" t="s">
        <v>5342</v>
      </c>
      <c r="C5219" s="294">
        <v>222</v>
      </c>
      <c r="D5219" s="279">
        <f t="shared" si="207"/>
        <v>11</v>
      </c>
      <c r="E5219" s="279">
        <f t="shared" si="208"/>
        <v>4</v>
      </c>
      <c r="F5219" s="281" t="str">
        <f t="shared" si="212"/>
        <v/>
      </c>
      <c r="G5219" s="282"/>
      <c r="H5219" s="280"/>
      <c r="I5219" s="280"/>
      <c r="J5219" s="280"/>
    </row>
    <row r="5220" spans="1:10" ht="14.4" x14ac:dyDescent="0.3">
      <c r="A5220" s="290" t="str">
        <f t="shared" si="211"/>
        <v>4/2014</v>
      </c>
      <c r="B5220" s="279" t="s">
        <v>5343</v>
      </c>
      <c r="C5220" s="294"/>
      <c r="D5220" s="279">
        <f t="shared" si="207"/>
        <v>12</v>
      </c>
      <c r="E5220" s="279">
        <f t="shared" si="208"/>
        <v>4</v>
      </c>
      <c r="F5220" s="281" t="str">
        <f t="shared" si="212"/>
        <v/>
      </c>
      <c r="G5220" s="282"/>
      <c r="H5220" s="280"/>
      <c r="I5220" s="280"/>
      <c r="J5220" s="280"/>
    </row>
    <row r="5221" spans="1:10" ht="14.4" x14ac:dyDescent="0.3">
      <c r="A5221" s="290" t="str">
        <f t="shared" si="211"/>
        <v>4/2014</v>
      </c>
      <c r="B5221" s="279" t="s">
        <v>5344</v>
      </c>
      <c r="C5221" s="294"/>
      <c r="D5221" s="279">
        <f t="shared" si="207"/>
        <v>13</v>
      </c>
      <c r="E5221" s="279">
        <f t="shared" si="208"/>
        <v>4</v>
      </c>
      <c r="F5221" s="281" t="str">
        <f t="shared" si="212"/>
        <v/>
      </c>
      <c r="G5221" s="282"/>
      <c r="H5221" s="280"/>
      <c r="I5221" s="280"/>
      <c r="J5221" s="280"/>
    </row>
    <row r="5222" spans="1:10" ht="14.4" x14ac:dyDescent="0.3">
      <c r="A5222" s="290" t="str">
        <f t="shared" si="211"/>
        <v>4/2014</v>
      </c>
      <c r="B5222" s="279" t="s">
        <v>5345</v>
      </c>
      <c r="C5222" s="294">
        <v>223</v>
      </c>
      <c r="D5222" s="279">
        <f t="shared" si="207"/>
        <v>14</v>
      </c>
      <c r="E5222" s="279">
        <f t="shared" si="208"/>
        <v>4</v>
      </c>
      <c r="F5222" s="281" t="str">
        <f t="shared" si="212"/>
        <v/>
      </c>
      <c r="G5222" s="282"/>
      <c r="H5222" s="280"/>
      <c r="I5222" s="280"/>
      <c r="J5222" s="280"/>
    </row>
    <row r="5223" spans="1:10" ht="14.4" x14ac:dyDescent="0.3">
      <c r="A5223" s="290" t="str">
        <f t="shared" si="211"/>
        <v>4/2014</v>
      </c>
      <c r="B5223" s="279" t="s">
        <v>5346</v>
      </c>
      <c r="C5223" s="294">
        <v>224</v>
      </c>
      <c r="D5223" s="279">
        <f t="shared" si="207"/>
        <v>15</v>
      </c>
      <c r="E5223" s="279">
        <f t="shared" si="208"/>
        <v>4</v>
      </c>
      <c r="F5223" s="281" t="str">
        <f t="shared" si="212"/>
        <v/>
      </c>
      <c r="G5223" s="282"/>
      <c r="H5223" s="280"/>
      <c r="I5223" s="280"/>
      <c r="J5223" s="280"/>
    </row>
    <row r="5224" spans="1:10" ht="14.4" x14ac:dyDescent="0.3">
      <c r="A5224" s="290" t="str">
        <f t="shared" si="211"/>
        <v>4/2014</v>
      </c>
      <c r="B5224" s="279" t="s">
        <v>5347</v>
      </c>
      <c r="C5224" s="294">
        <v>221</v>
      </c>
      <c r="D5224" s="279">
        <f t="shared" si="207"/>
        <v>16</v>
      </c>
      <c r="E5224" s="279">
        <f t="shared" si="208"/>
        <v>4</v>
      </c>
      <c r="F5224" s="281" t="str">
        <f t="shared" si="212"/>
        <v/>
      </c>
      <c r="G5224" s="282"/>
      <c r="H5224" s="280"/>
      <c r="I5224" s="280"/>
      <c r="J5224" s="280"/>
    </row>
    <row r="5225" spans="1:10" ht="14.4" x14ac:dyDescent="0.3">
      <c r="A5225" s="290" t="str">
        <f t="shared" si="211"/>
        <v>4/2014</v>
      </c>
      <c r="B5225" s="279" t="s">
        <v>5348</v>
      </c>
      <c r="C5225" s="294">
        <v>212</v>
      </c>
      <c r="D5225" s="279">
        <f t="shared" si="207"/>
        <v>17</v>
      </c>
      <c r="E5225" s="279">
        <f t="shared" si="208"/>
        <v>4</v>
      </c>
      <c r="F5225" s="281" t="str">
        <f t="shared" si="212"/>
        <v/>
      </c>
      <c r="G5225" s="282"/>
      <c r="H5225" s="280"/>
      <c r="I5225" s="280"/>
      <c r="J5225" s="280"/>
    </row>
    <row r="5226" spans="1:10" ht="14.4" x14ac:dyDescent="0.3">
      <c r="A5226" s="290" t="str">
        <f t="shared" si="211"/>
        <v>4/2014</v>
      </c>
      <c r="B5226" s="279" t="s">
        <v>5349</v>
      </c>
      <c r="C5226" s="294"/>
      <c r="D5226" s="279">
        <f t="shared" si="207"/>
        <v>18</v>
      </c>
      <c r="E5226" s="279">
        <f t="shared" si="208"/>
        <v>4</v>
      </c>
      <c r="F5226" s="281" t="str">
        <f t="shared" si="212"/>
        <v/>
      </c>
      <c r="G5226" s="282"/>
      <c r="H5226" s="280"/>
      <c r="I5226" s="280"/>
      <c r="J5226" s="280"/>
    </row>
    <row r="5227" spans="1:10" ht="14.4" x14ac:dyDescent="0.3">
      <c r="A5227" s="290" t="str">
        <f t="shared" si="211"/>
        <v>4/2014</v>
      </c>
      <c r="B5227" s="279" t="s">
        <v>5350</v>
      </c>
      <c r="C5227" s="294"/>
      <c r="D5227" s="279">
        <f t="shared" si="207"/>
        <v>19</v>
      </c>
      <c r="E5227" s="279">
        <f t="shared" si="208"/>
        <v>4</v>
      </c>
      <c r="F5227" s="281" t="str">
        <f t="shared" si="212"/>
        <v/>
      </c>
      <c r="G5227" s="282"/>
      <c r="H5227" s="280"/>
      <c r="I5227" s="280"/>
      <c r="J5227" s="280"/>
    </row>
    <row r="5228" spans="1:10" ht="14.4" x14ac:dyDescent="0.3">
      <c r="A5228" s="290" t="str">
        <f t="shared" si="211"/>
        <v>4/2014</v>
      </c>
      <c r="B5228" s="279" t="s">
        <v>5351</v>
      </c>
      <c r="C5228" s="294"/>
      <c r="D5228" s="279">
        <f t="shared" si="207"/>
        <v>20</v>
      </c>
      <c r="E5228" s="279">
        <f t="shared" si="208"/>
        <v>4</v>
      </c>
      <c r="F5228" s="281" t="str">
        <f t="shared" si="212"/>
        <v/>
      </c>
      <c r="G5228" s="282"/>
      <c r="H5228" s="280"/>
      <c r="I5228" s="280"/>
      <c r="J5228" s="280"/>
    </row>
    <row r="5229" spans="1:10" ht="14.4" x14ac:dyDescent="0.3">
      <c r="A5229" s="290" t="str">
        <f t="shared" si="211"/>
        <v>4/2014</v>
      </c>
      <c r="B5229" s="279" t="s">
        <v>5352</v>
      </c>
      <c r="C5229" s="294">
        <v>213</v>
      </c>
      <c r="D5229" s="279">
        <f t="shared" si="207"/>
        <v>21</v>
      </c>
      <c r="E5229" s="279">
        <f t="shared" si="208"/>
        <v>4</v>
      </c>
      <c r="F5229" s="281" t="str">
        <f t="shared" si="212"/>
        <v/>
      </c>
      <c r="G5229" s="282"/>
      <c r="H5229" s="280"/>
      <c r="I5229" s="280"/>
      <c r="J5229" s="280"/>
    </row>
    <row r="5230" spans="1:10" ht="14.4" x14ac:dyDescent="0.3">
      <c r="A5230" s="290" t="str">
        <f t="shared" si="211"/>
        <v>4/2014</v>
      </c>
      <c r="B5230" s="279" t="s">
        <v>5353</v>
      </c>
      <c r="C5230" s="294">
        <v>215</v>
      </c>
      <c r="D5230" s="279">
        <f t="shared" si="207"/>
        <v>22</v>
      </c>
      <c r="E5230" s="279">
        <f t="shared" si="208"/>
        <v>4</v>
      </c>
      <c r="F5230" s="281" t="str">
        <f t="shared" si="212"/>
        <v/>
      </c>
      <c r="G5230" s="282"/>
      <c r="H5230" s="280"/>
      <c r="I5230" s="280"/>
      <c r="J5230" s="280"/>
    </row>
    <row r="5231" spans="1:10" ht="14.4" x14ac:dyDescent="0.3">
      <c r="A5231" s="290" t="str">
        <f t="shared" si="211"/>
        <v>4/2014</v>
      </c>
      <c r="B5231" s="279" t="s">
        <v>5354</v>
      </c>
      <c r="C5231" s="294">
        <v>219</v>
      </c>
      <c r="D5231" s="279">
        <f t="shared" si="207"/>
        <v>23</v>
      </c>
      <c r="E5231" s="279">
        <f t="shared" si="208"/>
        <v>4</v>
      </c>
      <c r="F5231" s="281" t="str">
        <f t="shared" si="212"/>
        <v/>
      </c>
      <c r="G5231" s="282"/>
      <c r="H5231" s="280"/>
      <c r="I5231" s="280"/>
      <c r="J5231" s="280"/>
    </row>
    <row r="5232" spans="1:10" ht="14.4" x14ac:dyDescent="0.3">
      <c r="A5232" s="290" t="str">
        <f t="shared" si="211"/>
        <v>4/2014</v>
      </c>
      <c r="B5232" s="279" t="s">
        <v>5355</v>
      </c>
      <c r="C5232" s="294">
        <v>220</v>
      </c>
      <c r="D5232" s="279">
        <f t="shared" si="207"/>
        <v>24</v>
      </c>
      <c r="E5232" s="279">
        <f t="shared" si="208"/>
        <v>4</v>
      </c>
      <c r="F5232" s="281" t="str">
        <f t="shared" si="212"/>
        <v/>
      </c>
      <c r="G5232" s="282"/>
      <c r="H5232" s="280"/>
      <c r="I5232" s="280"/>
      <c r="J5232" s="280"/>
    </row>
    <row r="5233" spans="1:10" ht="14.4" x14ac:dyDescent="0.3">
      <c r="A5233" s="290" t="str">
        <f t="shared" si="211"/>
        <v>4/2014</v>
      </c>
      <c r="B5233" s="279" t="s">
        <v>5356</v>
      </c>
      <c r="C5233" s="294">
        <v>222</v>
      </c>
      <c r="D5233" s="279">
        <f t="shared" si="207"/>
        <v>25</v>
      </c>
      <c r="E5233" s="279">
        <f t="shared" si="208"/>
        <v>4</v>
      </c>
      <c r="F5233" s="281" t="str">
        <f t="shared" si="212"/>
        <v/>
      </c>
      <c r="G5233" s="282"/>
      <c r="H5233" s="280"/>
      <c r="I5233" s="280"/>
      <c r="J5233" s="280"/>
    </row>
    <row r="5234" spans="1:10" ht="14.4" x14ac:dyDescent="0.3">
      <c r="A5234" s="290" t="str">
        <f t="shared" si="211"/>
        <v>4/2014</v>
      </c>
      <c r="B5234" s="279" t="s">
        <v>5357</v>
      </c>
      <c r="C5234" s="294"/>
      <c r="D5234" s="279">
        <f t="shared" si="207"/>
        <v>26</v>
      </c>
      <c r="E5234" s="279">
        <f t="shared" si="208"/>
        <v>4</v>
      </c>
      <c r="F5234" s="281" t="str">
        <f t="shared" si="212"/>
        <v/>
      </c>
      <c r="G5234" s="282"/>
      <c r="H5234" s="280"/>
      <c r="I5234" s="280"/>
      <c r="J5234" s="280"/>
    </row>
    <row r="5235" spans="1:10" ht="14.4" x14ac:dyDescent="0.3">
      <c r="A5235" s="290" t="str">
        <f t="shared" si="211"/>
        <v>4/2014</v>
      </c>
      <c r="B5235" s="279" t="s">
        <v>5358</v>
      </c>
      <c r="C5235" s="294"/>
      <c r="D5235" s="279">
        <f t="shared" si="207"/>
        <v>27</v>
      </c>
      <c r="E5235" s="279">
        <f t="shared" si="208"/>
        <v>4</v>
      </c>
      <c r="F5235" s="281" t="str">
        <f t="shared" si="212"/>
        <v/>
      </c>
      <c r="G5235" s="282"/>
      <c r="H5235" s="280"/>
      <c r="I5235" s="280"/>
      <c r="J5235" s="280"/>
    </row>
    <row r="5236" spans="1:10" ht="14.4" x14ac:dyDescent="0.3">
      <c r="A5236" s="290" t="str">
        <f t="shared" si="211"/>
        <v>4/2014</v>
      </c>
      <c r="B5236" s="279" t="s">
        <v>5359</v>
      </c>
      <c r="C5236" s="294">
        <v>219</v>
      </c>
      <c r="D5236" s="279">
        <f t="shared" si="207"/>
        <v>28</v>
      </c>
      <c r="E5236" s="279">
        <f t="shared" si="208"/>
        <v>4</v>
      </c>
      <c r="F5236" s="281" t="str">
        <f t="shared" si="212"/>
        <v/>
      </c>
      <c r="G5236" s="282"/>
      <c r="H5236" s="280"/>
      <c r="I5236" s="280"/>
      <c r="J5236" s="280"/>
    </row>
    <row r="5237" spans="1:10" ht="14.4" x14ac:dyDescent="0.3">
      <c r="A5237" s="290" t="str">
        <f t="shared" si="211"/>
        <v>4/2014</v>
      </c>
      <c r="B5237" s="279" t="s">
        <v>5360</v>
      </c>
      <c r="C5237" s="294">
        <v>214</v>
      </c>
      <c r="D5237" s="279">
        <f t="shared" si="207"/>
        <v>29</v>
      </c>
      <c r="E5237" s="279">
        <f t="shared" si="208"/>
        <v>4</v>
      </c>
      <c r="F5237" s="281" t="str">
        <f t="shared" si="212"/>
        <v/>
      </c>
      <c r="G5237" s="282"/>
      <c r="H5237" s="280"/>
      <c r="I5237" s="280"/>
      <c r="J5237" s="280"/>
    </row>
    <row r="5238" spans="1:10" ht="14.4" x14ac:dyDescent="0.3">
      <c r="A5238" s="290" t="str">
        <f t="shared" si="211"/>
        <v>4/2014</v>
      </c>
      <c r="B5238" s="279" t="s">
        <v>5361</v>
      </c>
      <c r="C5238" s="294">
        <v>211</v>
      </c>
      <c r="D5238" s="279">
        <f t="shared" si="207"/>
        <v>30</v>
      </c>
      <c r="E5238" s="279">
        <f t="shared" si="208"/>
        <v>4</v>
      </c>
      <c r="F5238" s="281">
        <f t="shared" si="212"/>
        <v>2.1100000000000001E-2</v>
      </c>
      <c r="G5238" s="282"/>
      <c r="H5238" s="280"/>
      <c r="I5238" s="280"/>
      <c r="J5238" s="280"/>
    </row>
    <row r="5239" spans="1:10" ht="14.4" x14ac:dyDescent="0.3">
      <c r="A5239" s="290" t="str">
        <f t="shared" si="211"/>
        <v>5/2014</v>
      </c>
      <c r="B5239" s="279" t="s">
        <v>5362</v>
      </c>
      <c r="C5239" s="294">
        <v>209</v>
      </c>
      <c r="D5239" s="279">
        <f t="shared" si="207"/>
        <v>1</v>
      </c>
      <c r="E5239" s="279">
        <f t="shared" si="208"/>
        <v>5</v>
      </c>
      <c r="F5239" s="281" t="str">
        <f t="shared" si="212"/>
        <v/>
      </c>
      <c r="G5239" s="282"/>
      <c r="H5239" s="280"/>
      <c r="I5239" s="280"/>
      <c r="J5239" s="280"/>
    </row>
    <row r="5240" spans="1:10" ht="14.4" x14ac:dyDescent="0.3">
      <c r="A5240" s="290" t="str">
        <f t="shared" si="211"/>
        <v>5/2014</v>
      </c>
      <c r="B5240" s="279" t="s">
        <v>5363</v>
      </c>
      <c r="C5240" s="294">
        <v>207</v>
      </c>
      <c r="D5240" s="279">
        <f t="shared" si="207"/>
        <v>2</v>
      </c>
      <c r="E5240" s="279">
        <f t="shared" si="208"/>
        <v>5</v>
      </c>
      <c r="F5240" s="281" t="str">
        <f t="shared" si="212"/>
        <v/>
      </c>
      <c r="G5240" s="282"/>
      <c r="H5240" s="280"/>
      <c r="I5240" s="280"/>
      <c r="J5240" s="280"/>
    </row>
    <row r="5241" spans="1:10" ht="14.4" x14ac:dyDescent="0.3">
      <c r="A5241" s="290" t="str">
        <f t="shared" si="211"/>
        <v>5/2014</v>
      </c>
      <c r="B5241" s="279" t="s">
        <v>5364</v>
      </c>
      <c r="C5241" s="294"/>
      <c r="D5241" s="279">
        <f t="shared" si="207"/>
        <v>3</v>
      </c>
      <c r="E5241" s="279">
        <f t="shared" si="208"/>
        <v>5</v>
      </c>
      <c r="F5241" s="281" t="str">
        <f t="shared" si="212"/>
        <v/>
      </c>
      <c r="G5241" s="282"/>
      <c r="H5241" s="280"/>
      <c r="I5241" s="280"/>
      <c r="J5241" s="280"/>
    </row>
    <row r="5242" spans="1:10" ht="14.4" x14ac:dyDescent="0.3">
      <c r="A5242" s="290" t="str">
        <f t="shared" si="211"/>
        <v>5/2014</v>
      </c>
      <c r="B5242" s="279" t="s">
        <v>5365</v>
      </c>
      <c r="C5242" s="294"/>
      <c r="D5242" s="279">
        <f t="shared" si="207"/>
        <v>4</v>
      </c>
      <c r="E5242" s="279">
        <f t="shared" si="208"/>
        <v>5</v>
      </c>
      <c r="F5242" s="281" t="str">
        <f t="shared" si="212"/>
        <v/>
      </c>
      <c r="G5242" s="282"/>
      <c r="H5242" s="280"/>
      <c r="I5242" s="280"/>
      <c r="J5242" s="280"/>
    </row>
    <row r="5243" spans="1:10" ht="14.4" x14ac:dyDescent="0.3">
      <c r="A5243" s="290" t="str">
        <f t="shared" si="211"/>
        <v>5/2014</v>
      </c>
      <c r="B5243" s="279" t="s">
        <v>5366</v>
      </c>
      <c r="C5243" s="294">
        <v>207</v>
      </c>
      <c r="D5243" s="279">
        <f t="shared" si="207"/>
        <v>5</v>
      </c>
      <c r="E5243" s="279">
        <f t="shared" si="208"/>
        <v>5</v>
      </c>
      <c r="F5243" s="281" t="str">
        <f t="shared" si="212"/>
        <v/>
      </c>
      <c r="G5243" s="282"/>
      <c r="H5243" s="280"/>
      <c r="I5243" s="280"/>
      <c r="J5243" s="280"/>
    </row>
    <row r="5244" spans="1:10" ht="14.4" x14ac:dyDescent="0.3">
      <c r="A5244" s="290" t="str">
        <f t="shared" si="211"/>
        <v>5/2014</v>
      </c>
      <c r="B5244" s="279" t="s">
        <v>5367</v>
      </c>
      <c r="C5244" s="294">
        <v>204</v>
      </c>
      <c r="D5244" s="279">
        <f t="shared" si="207"/>
        <v>6</v>
      </c>
      <c r="E5244" s="279">
        <f t="shared" si="208"/>
        <v>5</v>
      </c>
      <c r="F5244" s="281" t="str">
        <f t="shared" si="212"/>
        <v/>
      </c>
      <c r="G5244" s="282"/>
      <c r="H5244" s="280"/>
      <c r="I5244" s="280"/>
      <c r="J5244" s="280"/>
    </row>
    <row r="5245" spans="1:10" ht="14.4" x14ac:dyDescent="0.3">
      <c r="A5245" s="290" t="str">
        <f t="shared" si="211"/>
        <v>5/2014</v>
      </c>
      <c r="B5245" s="279" t="s">
        <v>5368</v>
      </c>
      <c r="C5245" s="294">
        <v>204</v>
      </c>
      <c r="D5245" s="279">
        <f t="shared" si="207"/>
        <v>7</v>
      </c>
      <c r="E5245" s="279">
        <f t="shared" si="208"/>
        <v>5</v>
      </c>
      <c r="F5245" s="281" t="str">
        <f t="shared" si="212"/>
        <v/>
      </c>
      <c r="G5245" s="282"/>
      <c r="H5245" s="280"/>
      <c r="I5245" s="280"/>
      <c r="J5245" s="280"/>
    </row>
    <row r="5246" spans="1:10" ht="14.4" x14ac:dyDescent="0.3">
      <c r="A5246" s="290" t="str">
        <f t="shared" si="211"/>
        <v>5/2014</v>
      </c>
      <c r="B5246" s="279" t="s">
        <v>5369</v>
      </c>
      <c r="C5246" s="294">
        <v>202</v>
      </c>
      <c r="D5246" s="279">
        <f t="shared" si="207"/>
        <v>8</v>
      </c>
      <c r="E5246" s="279">
        <f t="shared" si="208"/>
        <v>5</v>
      </c>
      <c r="F5246" s="281" t="str">
        <f t="shared" si="212"/>
        <v/>
      </c>
      <c r="G5246" s="282"/>
      <c r="H5246" s="280"/>
      <c r="I5246" s="280"/>
      <c r="J5246" s="280"/>
    </row>
    <row r="5247" spans="1:10" ht="14.4" x14ac:dyDescent="0.3">
      <c r="A5247" s="290" t="str">
        <f t="shared" si="211"/>
        <v>5/2014</v>
      </c>
      <c r="B5247" s="279" t="s">
        <v>5370</v>
      </c>
      <c r="C5247" s="294">
        <v>205</v>
      </c>
      <c r="D5247" s="279">
        <f t="shared" si="207"/>
        <v>9</v>
      </c>
      <c r="E5247" s="279">
        <f t="shared" si="208"/>
        <v>5</v>
      </c>
      <c r="F5247" s="281" t="str">
        <f t="shared" si="212"/>
        <v/>
      </c>
      <c r="G5247" s="282"/>
      <c r="H5247" s="280"/>
      <c r="I5247" s="280"/>
      <c r="J5247" s="280"/>
    </row>
    <row r="5248" spans="1:10" ht="14.4" x14ac:dyDescent="0.3">
      <c r="A5248" s="290" t="str">
        <f t="shared" si="211"/>
        <v>5/2014</v>
      </c>
      <c r="B5248" s="279" t="s">
        <v>5371</v>
      </c>
      <c r="C5248" s="294"/>
      <c r="D5248" s="279">
        <f t="shared" si="207"/>
        <v>10</v>
      </c>
      <c r="E5248" s="279">
        <f t="shared" si="208"/>
        <v>5</v>
      </c>
      <c r="F5248" s="281" t="str">
        <f t="shared" si="212"/>
        <v/>
      </c>
      <c r="G5248" s="282"/>
      <c r="H5248" s="280"/>
      <c r="I5248" s="280"/>
      <c r="J5248" s="280"/>
    </row>
    <row r="5249" spans="1:10" ht="14.4" x14ac:dyDescent="0.3">
      <c r="A5249" s="290" t="str">
        <f t="shared" si="211"/>
        <v>5/2014</v>
      </c>
      <c r="B5249" s="279" t="s">
        <v>5372</v>
      </c>
      <c r="C5249" s="294"/>
      <c r="D5249" s="279">
        <f t="shared" si="207"/>
        <v>11</v>
      </c>
      <c r="E5249" s="279">
        <f t="shared" si="208"/>
        <v>5</v>
      </c>
      <c r="F5249" s="281" t="str">
        <f t="shared" si="212"/>
        <v/>
      </c>
      <c r="G5249" s="282"/>
      <c r="H5249" s="280"/>
      <c r="I5249" s="280"/>
      <c r="J5249" s="280"/>
    </row>
    <row r="5250" spans="1:10" ht="14.4" x14ac:dyDescent="0.3">
      <c r="A5250" s="290" t="str">
        <f t="shared" si="211"/>
        <v>5/2014</v>
      </c>
      <c r="B5250" s="279" t="s">
        <v>5373</v>
      </c>
      <c r="C5250" s="294">
        <v>205</v>
      </c>
      <c r="D5250" s="279">
        <f t="shared" si="207"/>
        <v>12</v>
      </c>
      <c r="E5250" s="279">
        <f t="shared" si="208"/>
        <v>5</v>
      </c>
      <c r="F5250" s="281" t="str">
        <f t="shared" si="212"/>
        <v/>
      </c>
      <c r="G5250" s="282"/>
      <c r="H5250" s="280"/>
      <c r="I5250" s="280"/>
      <c r="J5250" s="280"/>
    </row>
    <row r="5251" spans="1:10" ht="14.4" x14ac:dyDescent="0.3">
      <c r="A5251" s="290" t="str">
        <f t="shared" si="211"/>
        <v>5/2014</v>
      </c>
      <c r="B5251" s="279" t="s">
        <v>5374</v>
      </c>
      <c r="C5251" s="294">
        <v>205</v>
      </c>
      <c r="D5251" s="279">
        <f t="shared" si="207"/>
        <v>13</v>
      </c>
      <c r="E5251" s="279">
        <f t="shared" si="208"/>
        <v>5</v>
      </c>
      <c r="F5251" s="281" t="str">
        <f t="shared" si="212"/>
        <v/>
      </c>
      <c r="G5251" s="282"/>
      <c r="H5251" s="280"/>
      <c r="I5251" s="280"/>
      <c r="J5251" s="280"/>
    </row>
    <row r="5252" spans="1:10" ht="14.4" x14ac:dyDescent="0.3">
      <c r="A5252" s="290" t="str">
        <f t="shared" si="211"/>
        <v>5/2014</v>
      </c>
      <c r="B5252" s="279" t="s">
        <v>5375</v>
      </c>
      <c r="C5252" s="294">
        <v>207</v>
      </c>
      <c r="D5252" s="279">
        <f t="shared" si="207"/>
        <v>14</v>
      </c>
      <c r="E5252" s="279">
        <f t="shared" si="208"/>
        <v>5</v>
      </c>
      <c r="F5252" s="281" t="str">
        <f t="shared" si="212"/>
        <v/>
      </c>
      <c r="G5252" s="282"/>
      <c r="H5252" s="280"/>
      <c r="I5252" s="280"/>
      <c r="J5252" s="280"/>
    </row>
    <row r="5253" spans="1:10" ht="14.4" x14ac:dyDescent="0.3">
      <c r="A5253" s="290" t="str">
        <f t="shared" si="211"/>
        <v>5/2014</v>
      </c>
      <c r="B5253" s="279" t="s">
        <v>5376</v>
      </c>
      <c r="C5253" s="294">
        <v>214</v>
      </c>
      <c r="D5253" s="279">
        <f t="shared" si="207"/>
        <v>15</v>
      </c>
      <c r="E5253" s="279">
        <f t="shared" si="208"/>
        <v>5</v>
      </c>
      <c r="F5253" s="281" t="str">
        <f t="shared" si="212"/>
        <v/>
      </c>
      <c r="G5253" s="282"/>
      <c r="H5253" s="280"/>
      <c r="I5253" s="280"/>
      <c r="J5253" s="280"/>
    </row>
    <row r="5254" spans="1:10" ht="14.4" x14ac:dyDescent="0.3">
      <c r="A5254" s="290" t="str">
        <f t="shared" ref="A5254:A5317" si="213">CONCATENATE(MONTH(B5254),"/",YEAR(B5254))</f>
        <v>5/2014</v>
      </c>
      <c r="B5254" s="279" t="s">
        <v>5377</v>
      </c>
      <c r="C5254" s="294">
        <v>212</v>
      </c>
      <c r="D5254" s="279">
        <f t="shared" si="207"/>
        <v>16</v>
      </c>
      <c r="E5254" s="279">
        <f t="shared" si="208"/>
        <v>5</v>
      </c>
      <c r="F5254" s="281" t="str">
        <f t="shared" si="212"/>
        <v/>
      </c>
      <c r="G5254" s="282"/>
      <c r="H5254" s="280"/>
      <c r="I5254" s="280"/>
      <c r="J5254" s="280"/>
    </row>
    <row r="5255" spans="1:10" ht="14.4" x14ac:dyDescent="0.3">
      <c r="A5255" s="290" t="str">
        <f t="shared" si="213"/>
        <v>5/2014</v>
      </c>
      <c r="B5255" s="279" t="s">
        <v>5378</v>
      </c>
      <c r="C5255" s="294"/>
      <c r="D5255" s="279">
        <f t="shared" si="207"/>
        <v>17</v>
      </c>
      <c r="E5255" s="279">
        <f t="shared" si="208"/>
        <v>5</v>
      </c>
      <c r="F5255" s="281" t="str">
        <f t="shared" si="212"/>
        <v/>
      </c>
      <c r="G5255" s="282"/>
      <c r="H5255" s="280"/>
      <c r="I5255" s="280"/>
      <c r="J5255" s="280"/>
    </row>
    <row r="5256" spans="1:10" ht="14.4" x14ac:dyDescent="0.3">
      <c r="A5256" s="290" t="str">
        <f t="shared" si="213"/>
        <v>5/2014</v>
      </c>
      <c r="B5256" s="279" t="s">
        <v>5379</v>
      </c>
      <c r="C5256" s="294"/>
      <c r="D5256" s="279">
        <f t="shared" si="207"/>
        <v>18</v>
      </c>
      <c r="E5256" s="279">
        <f t="shared" si="208"/>
        <v>5</v>
      </c>
      <c r="F5256" s="281" t="str">
        <f t="shared" si="212"/>
        <v/>
      </c>
      <c r="G5256" s="282"/>
      <c r="H5256" s="280"/>
      <c r="I5256" s="280"/>
      <c r="J5256" s="280"/>
    </row>
    <row r="5257" spans="1:10" ht="14.4" x14ac:dyDescent="0.3">
      <c r="A5257" s="290" t="str">
        <f t="shared" si="213"/>
        <v>5/2014</v>
      </c>
      <c r="B5257" s="279" t="s">
        <v>5380</v>
      </c>
      <c r="C5257" s="294">
        <v>210</v>
      </c>
      <c r="D5257" s="279">
        <f t="shared" si="207"/>
        <v>19</v>
      </c>
      <c r="E5257" s="279">
        <f t="shared" si="208"/>
        <v>5</v>
      </c>
      <c r="F5257" s="281" t="str">
        <f t="shared" si="212"/>
        <v/>
      </c>
      <c r="G5257" s="282"/>
      <c r="H5257" s="280"/>
      <c r="I5257" s="280"/>
      <c r="J5257" s="280"/>
    </row>
    <row r="5258" spans="1:10" ht="14.4" x14ac:dyDescent="0.3">
      <c r="A5258" s="290" t="str">
        <f t="shared" si="213"/>
        <v>5/2014</v>
      </c>
      <c r="B5258" s="279" t="s">
        <v>5381</v>
      </c>
      <c r="C5258" s="294">
        <v>216</v>
      </c>
      <c r="D5258" s="279">
        <f t="shared" si="207"/>
        <v>20</v>
      </c>
      <c r="E5258" s="279">
        <f t="shared" si="208"/>
        <v>5</v>
      </c>
      <c r="F5258" s="281" t="str">
        <f t="shared" si="212"/>
        <v/>
      </c>
      <c r="G5258" s="282"/>
      <c r="H5258" s="280"/>
      <c r="I5258" s="280"/>
      <c r="J5258" s="280"/>
    </row>
    <row r="5259" spans="1:10" ht="14.4" x14ac:dyDescent="0.3">
      <c r="A5259" s="290" t="str">
        <f t="shared" si="213"/>
        <v>5/2014</v>
      </c>
      <c r="B5259" s="279" t="s">
        <v>5382</v>
      </c>
      <c r="C5259" s="294">
        <v>212</v>
      </c>
      <c r="D5259" s="279">
        <f t="shared" si="207"/>
        <v>21</v>
      </c>
      <c r="E5259" s="279">
        <f t="shared" si="208"/>
        <v>5</v>
      </c>
      <c r="F5259" s="281" t="str">
        <f t="shared" si="212"/>
        <v/>
      </c>
      <c r="G5259" s="282"/>
      <c r="H5259" s="280"/>
      <c r="I5259" s="280"/>
      <c r="J5259" s="280"/>
    </row>
    <row r="5260" spans="1:10" ht="14.4" x14ac:dyDescent="0.3">
      <c r="A5260" s="290" t="str">
        <f t="shared" si="213"/>
        <v>5/2014</v>
      </c>
      <c r="B5260" s="279" t="s">
        <v>5383</v>
      </c>
      <c r="C5260" s="294">
        <v>215</v>
      </c>
      <c r="D5260" s="279">
        <f t="shared" si="207"/>
        <v>22</v>
      </c>
      <c r="E5260" s="279">
        <f t="shared" si="208"/>
        <v>5</v>
      </c>
      <c r="F5260" s="281" t="str">
        <f t="shared" si="212"/>
        <v/>
      </c>
      <c r="G5260" s="282"/>
      <c r="H5260" s="280"/>
      <c r="I5260" s="280"/>
      <c r="J5260" s="280"/>
    </row>
    <row r="5261" spans="1:10" ht="14.4" x14ac:dyDescent="0.3">
      <c r="A5261" s="290" t="str">
        <f t="shared" si="213"/>
        <v>5/2014</v>
      </c>
      <c r="B5261" s="279" t="s">
        <v>5384</v>
      </c>
      <c r="C5261" s="294">
        <v>214</v>
      </c>
      <c r="D5261" s="279">
        <f t="shared" si="207"/>
        <v>23</v>
      </c>
      <c r="E5261" s="279">
        <f t="shared" si="208"/>
        <v>5</v>
      </c>
      <c r="F5261" s="281" t="str">
        <f t="shared" ref="F5261:F5324" si="214">IF(D5261=(D5262-1),"",IF(AND(C5261="",C5260="",C5259=""),C5258/10000,(IF(AND(C5261="",C5260=""),C5259/10000,IF(C5261="",C5260/10000,C5261/10000)))))</f>
        <v/>
      </c>
      <c r="G5261" s="282"/>
      <c r="H5261" s="280"/>
      <c r="I5261" s="280"/>
      <c r="J5261" s="280"/>
    </row>
    <row r="5262" spans="1:10" ht="14.4" x14ac:dyDescent="0.3">
      <c r="A5262" s="290" t="str">
        <f t="shared" si="213"/>
        <v>5/2014</v>
      </c>
      <c r="B5262" s="279" t="s">
        <v>5385</v>
      </c>
      <c r="C5262" s="294"/>
      <c r="D5262" s="279">
        <f t="shared" si="207"/>
        <v>24</v>
      </c>
      <c r="E5262" s="279">
        <f t="shared" si="208"/>
        <v>5</v>
      </c>
      <c r="F5262" s="281" t="str">
        <f t="shared" si="214"/>
        <v/>
      </c>
      <c r="G5262" s="282"/>
      <c r="H5262" s="280"/>
      <c r="I5262" s="280"/>
      <c r="J5262" s="280"/>
    </row>
    <row r="5263" spans="1:10" ht="14.4" x14ac:dyDescent="0.3">
      <c r="A5263" s="290" t="str">
        <f t="shared" si="213"/>
        <v>5/2014</v>
      </c>
      <c r="B5263" s="279" t="s">
        <v>5386</v>
      </c>
      <c r="C5263" s="294"/>
      <c r="D5263" s="279">
        <f t="shared" si="207"/>
        <v>25</v>
      </c>
      <c r="E5263" s="279">
        <f t="shared" si="208"/>
        <v>5</v>
      </c>
      <c r="F5263" s="281" t="str">
        <f t="shared" si="214"/>
        <v/>
      </c>
      <c r="G5263" s="282"/>
      <c r="H5263" s="280"/>
      <c r="I5263" s="280"/>
      <c r="J5263" s="280"/>
    </row>
    <row r="5264" spans="1:10" ht="14.4" x14ac:dyDescent="0.3">
      <c r="A5264" s="290" t="str">
        <f t="shared" si="213"/>
        <v>5/2014</v>
      </c>
      <c r="B5264" s="279" t="s">
        <v>5387</v>
      </c>
      <c r="C5264" s="294"/>
      <c r="D5264" s="279">
        <f t="shared" si="207"/>
        <v>26</v>
      </c>
      <c r="E5264" s="279">
        <f t="shared" si="208"/>
        <v>5</v>
      </c>
      <c r="F5264" s="281" t="str">
        <f t="shared" si="214"/>
        <v/>
      </c>
      <c r="G5264" s="282"/>
      <c r="H5264" s="280"/>
      <c r="I5264" s="280"/>
      <c r="J5264" s="280"/>
    </row>
    <row r="5265" spans="1:10" ht="14.4" x14ac:dyDescent="0.3">
      <c r="A5265" s="290" t="str">
        <f t="shared" si="213"/>
        <v>5/2014</v>
      </c>
      <c r="B5265" s="279" t="s">
        <v>5388</v>
      </c>
      <c r="C5265" s="294">
        <v>216</v>
      </c>
      <c r="D5265" s="279">
        <f t="shared" si="207"/>
        <v>27</v>
      </c>
      <c r="E5265" s="279">
        <f t="shared" si="208"/>
        <v>5</v>
      </c>
      <c r="F5265" s="281" t="str">
        <f t="shared" si="214"/>
        <v/>
      </c>
      <c r="G5265" s="282"/>
      <c r="H5265" s="280"/>
      <c r="I5265" s="280"/>
      <c r="J5265" s="280"/>
    </row>
    <row r="5266" spans="1:10" ht="14.4" x14ac:dyDescent="0.3">
      <c r="A5266" s="290" t="str">
        <f t="shared" si="213"/>
        <v>5/2014</v>
      </c>
      <c r="B5266" s="279" t="s">
        <v>5389</v>
      </c>
      <c r="C5266" s="294">
        <v>212</v>
      </c>
      <c r="D5266" s="279">
        <f t="shared" si="207"/>
        <v>28</v>
      </c>
      <c r="E5266" s="279">
        <f t="shared" si="208"/>
        <v>5</v>
      </c>
      <c r="F5266" s="281" t="str">
        <f t="shared" si="214"/>
        <v/>
      </c>
      <c r="G5266" s="282"/>
      <c r="H5266" s="280"/>
      <c r="I5266" s="280"/>
      <c r="J5266" s="280"/>
    </row>
    <row r="5267" spans="1:10" ht="14.4" x14ac:dyDescent="0.3">
      <c r="A5267" s="290" t="str">
        <f t="shared" si="213"/>
        <v>5/2014</v>
      </c>
      <c r="B5267" s="279" t="s">
        <v>5390</v>
      </c>
      <c r="C5267" s="294">
        <v>206</v>
      </c>
      <c r="D5267" s="279">
        <f t="shared" si="207"/>
        <v>29</v>
      </c>
      <c r="E5267" s="279">
        <f t="shared" si="208"/>
        <v>5</v>
      </c>
      <c r="F5267" s="281" t="str">
        <f t="shared" si="214"/>
        <v/>
      </c>
      <c r="G5267" s="282"/>
      <c r="H5267" s="280"/>
      <c r="I5267" s="280"/>
      <c r="J5267" s="280"/>
    </row>
    <row r="5268" spans="1:10" ht="14.4" x14ac:dyDescent="0.3">
      <c r="A5268" s="290" t="str">
        <f t="shared" si="213"/>
        <v>5/2014</v>
      </c>
      <c r="B5268" s="279" t="s">
        <v>5391</v>
      </c>
      <c r="C5268" s="294">
        <v>208</v>
      </c>
      <c r="D5268" s="279">
        <f t="shared" si="207"/>
        <v>30</v>
      </c>
      <c r="E5268" s="279">
        <f t="shared" si="208"/>
        <v>5</v>
      </c>
      <c r="F5268" s="281" t="str">
        <f t="shared" si="214"/>
        <v/>
      </c>
      <c r="G5268" s="282"/>
      <c r="H5268" s="280"/>
      <c r="I5268" s="280"/>
      <c r="J5268" s="280"/>
    </row>
    <row r="5269" spans="1:10" ht="14.4" x14ac:dyDescent="0.3">
      <c r="A5269" s="290" t="str">
        <f t="shared" si="213"/>
        <v>5/2014</v>
      </c>
      <c r="B5269" s="279" t="s">
        <v>5392</v>
      </c>
      <c r="C5269" s="294"/>
      <c r="D5269" s="279">
        <f t="shared" si="207"/>
        <v>31</v>
      </c>
      <c r="E5269" s="279">
        <f t="shared" si="208"/>
        <v>5</v>
      </c>
      <c r="F5269" s="281">
        <f t="shared" si="214"/>
        <v>2.0799999999999999E-2</v>
      </c>
      <c r="G5269" s="282"/>
      <c r="H5269" s="280"/>
      <c r="I5269" s="280"/>
      <c r="J5269" s="280"/>
    </row>
    <row r="5270" spans="1:10" ht="14.4" x14ac:dyDescent="0.3">
      <c r="A5270" s="290" t="str">
        <f t="shared" si="213"/>
        <v>6/2014</v>
      </c>
      <c r="B5270" s="279" t="s">
        <v>5393</v>
      </c>
      <c r="C5270" s="294"/>
      <c r="D5270" s="279">
        <f t="shared" si="207"/>
        <v>1</v>
      </c>
      <c r="E5270" s="279">
        <f t="shared" si="208"/>
        <v>6</v>
      </c>
      <c r="F5270" s="281" t="str">
        <f t="shared" si="214"/>
        <v/>
      </c>
      <c r="G5270" s="282"/>
      <c r="H5270" s="280"/>
      <c r="I5270" s="280"/>
      <c r="J5270" s="280"/>
    </row>
    <row r="5271" spans="1:10" ht="14.4" x14ac:dyDescent="0.3">
      <c r="A5271" s="290" t="str">
        <f t="shared" si="213"/>
        <v>6/2014</v>
      </c>
      <c r="B5271" s="279" t="s">
        <v>5394</v>
      </c>
      <c r="C5271" s="294">
        <v>208</v>
      </c>
      <c r="D5271" s="279">
        <f t="shared" si="207"/>
        <v>2</v>
      </c>
      <c r="E5271" s="279">
        <f t="shared" si="208"/>
        <v>6</v>
      </c>
      <c r="F5271" s="281" t="str">
        <f t="shared" si="214"/>
        <v/>
      </c>
      <c r="G5271" s="282"/>
      <c r="H5271" s="280"/>
      <c r="I5271" s="280"/>
      <c r="J5271" s="280"/>
    </row>
    <row r="5272" spans="1:10" ht="14.4" x14ac:dyDescent="0.3">
      <c r="A5272" s="290" t="str">
        <f t="shared" si="213"/>
        <v>6/2014</v>
      </c>
      <c r="B5272" s="279" t="s">
        <v>5395</v>
      </c>
      <c r="C5272" s="294">
        <v>207</v>
      </c>
      <c r="D5272" s="279">
        <f t="shared" si="207"/>
        <v>3</v>
      </c>
      <c r="E5272" s="279">
        <f t="shared" si="208"/>
        <v>6</v>
      </c>
      <c r="F5272" s="281" t="str">
        <f t="shared" si="214"/>
        <v/>
      </c>
      <c r="G5272" s="282"/>
      <c r="H5272" s="280"/>
      <c r="I5272" s="280"/>
      <c r="J5272" s="280"/>
    </row>
    <row r="5273" spans="1:10" ht="14.4" x14ac:dyDescent="0.3">
      <c r="A5273" s="290" t="str">
        <f t="shared" si="213"/>
        <v>6/2014</v>
      </c>
      <c r="B5273" s="279" t="s">
        <v>5396</v>
      </c>
      <c r="C5273" s="294">
        <v>210</v>
      </c>
      <c r="D5273" s="279">
        <f t="shared" si="207"/>
        <v>4</v>
      </c>
      <c r="E5273" s="279">
        <f t="shared" si="208"/>
        <v>6</v>
      </c>
      <c r="F5273" s="281" t="str">
        <f t="shared" si="214"/>
        <v/>
      </c>
      <c r="G5273" s="282"/>
      <c r="H5273" s="280"/>
      <c r="I5273" s="280"/>
      <c r="J5273" s="280"/>
    </row>
    <row r="5274" spans="1:10" ht="14.4" x14ac:dyDescent="0.3">
      <c r="A5274" s="290" t="str">
        <f t="shared" si="213"/>
        <v>6/2014</v>
      </c>
      <c r="B5274" s="279" t="s">
        <v>5397</v>
      </c>
      <c r="C5274" s="294">
        <v>207</v>
      </c>
      <c r="D5274" s="279">
        <f t="shared" si="207"/>
        <v>5</v>
      </c>
      <c r="E5274" s="279">
        <f t="shared" si="208"/>
        <v>6</v>
      </c>
      <c r="F5274" s="281" t="str">
        <f t="shared" si="214"/>
        <v/>
      </c>
      <c r="G5274" s="282"/>
      <c r="H5274" s="280"/>
      <c r="I5274" s="280"/>
      <c r="J5274" s="280"/>
    </row>
    <row r="5275" spans="1:10" ht="14.4" x14ac:dyDescent="0.3">
      <c r="A5275" s="290" t="str">
        <f t="shared" si="213"/>
        <v>6/2014</v>
      </c>
      <c r="B5275" s="279" t="s">
        <v>5398</v>
      </c>
      <c r="C5275" s="294">
        <v>198</v>
      </c>
      <c r="D5275" s="279">
        <f t="shared" si="207"/>
        <v>6</v>
      </c>
      <c r="E5275" s="279">
        <f t="shared" si="208"/>
        <v>6</v>
      </c>
      <c r="F5275" s="281" t="str">
        <f t="shared" si="214"/>
        <v/>
      </c>
      <c r="G5275" s="282"/>
      <c r="H5275" s="280"/>
      <c r="I5275" s="280"/>
      <c r="J5275" s="280"/>
    </row>
    <row r="5276" spans="1:10" ht="14.4" x14ac:dyDescent="0.3">
      <c r="A5276" s="290" t="str">
        <f t="shared" si="213"/>
        <v>6/2014</v>
      </c>
      <c r="B5276" s="279" t="s">
        <v>5399</v>
      </c>
      <c r="C5276" s="294"/>
      <c r="D5276" s="279">
        <f t="shared" si="207"/>
        <v>7</v>
      </c>
      <c r="E5276" s="279">
        <f t="shared" si="208"/>
        <v>6</v>
      </c>
      <c r="F5276" s="281" t="str">
        <f t="shared" si="214"/>
        <v/>
      </c>
      <c r="G5276" s="282"/>
      <c r="H5276" s="280"/>
      <c r="I5276" s="280"/>
      <c r="J5276" s="280"/>
    </row>
    <row r="5277" spans="1:10" ht="14.4" x14ac:dyDescent="0.3">
      <c r="A5277" s="290" t="str">
        <f t="shared" si="213"/>
        <v>6/2014</v>
      </c>
      <c r="B5277" s="279" t="s">
        <v>5400</v>
      </c>
      <c r="C5277" s="294"/>
      <c r="D5277" s="279">
        <f t="shared" si="207"/>
        <v>8</v>
      </c>
      <c r="E5277" s="279">
        <f t="shared" si="208"/>
        <v>6</v>
      </c>
      <c r="F5277" s="281" t="str">
        <f t="shared" si="214"/>
        <v/>
      </c>
      <c r="G5277" s="282"/>
      <c r="H5277" s="280"/>
      <c r="I5277" s="280"/>
      <c r="J5277" s="280"/>
    </row>
    <row r="5278" spans="1:10" ht="14.4" x14ac:dyDescent="0.3">
      <c r="A5278" s="290" t="str">
        <f t="shared" si="213"/>
        <v>6/2014</v>
      </c>
      <c r="B5278" s="279" t="s">
        <v>5401</v>
      </c>
      <c r="C5278" s="294">
        <v>197</v>
      </c>
      <c r="D5278" s="279">
        <f t="shared" si="207"/>
        <v>9</v>
      </c>
      <c r="E5278" s="279">
        <f t="shared" si="208"/>
        <v>6</v>
      </c>
      <c r="F5278" s="281" t="str">
        <f t="shared" si="214"/>
        <v/>
      </c>
      <c r="G5278" s="282"/>
      <c r="H5278" s="280"/>
      <c r="I5278" s="280"/>
      <c r="J5278" s="280"/>
    </row>
    <row r="5279" spans="1:10" ht="14.4" x14ac:dyDescent="0.3">
      <c r="A5279" s="290" t="str">
        <f t="shared" si="213"/>
        <v>6/2014</v>
      </c>
      <c r="B5279" s="279" t="s">
        <v>5402</v>
      </c>
      <c r="C5279" s="294">
        <v>201</v>
      </c>
      <c r="D5279" s="279">
        <f t="shared" si="207"/>
        <v>10</v>
      </c>
      <c r="E5279" s="279">
        <f t="shared" si="208"/>
        <v>6</v>
      </c>
      <c r="F5279" s="281" t="str">
        <f t="shared" si="214"/>
        <v/>
      </c>
      <c r="G5279" s="282"/>
      <c r="H5279" s="280"/>
      <c r="I5279" s="280"/>
      <c r="J5279" s="280"/>
    </row>
    <row r="5280" spans="1:10" ht="14.4" x14ac:dyDescent="0.3">
      <c r="A5280" s="290" t="str">
        <f t="shared" si="213"/>
        <v>6/2014</v>
      </c>
      <c r="B5280" s="279" t="s">
        <v>5403</v>
      </c>
      <c r="C5280" s="294">
        <v>212</v>
      </c>
      <c r="D5280" s="279">
        <f t="shared" si="207"/>
        <v>11</v>
      </c>
      <c r="E5280" s="279">
        <f t="shared" si="208"/>
        <v>6</v>
      </c>
      <c r="F5280" s="281" t="str">
        <f t="shared" si="214"/>
        <v/>
      </c>
      <c r="G5280" s="282"/>
      <c r="H5280" s="280"/>
      <c r="I5280" s="280"/>
      <c r="J5280" s="280"/>
    </row>
    <row r="5281" spans="1:10" ht="14.4" x14ac:dyDescent="0.3">
      <c r="A5281" s="290" t="str">
        <f t="shared" si="213"/>
        <v>6/2014</v>
      </c>
      <c r="B5281" s="279" t="s">
        <v>5404</v>
      </c>
      <c r="C5281" s="294">
        <v>211</v>
      </c>
      <c r="D5281" s="279">
        <f t="shared" si="207"/>
        <v>12</v>
      </c>
      <c r="E5281" s="279">
        <f t="shared" si="208"/>
        <v>6</v>
      </c>
      <c r="F5281" s="281" t="str">
        <f t="shared" si="214"/>
        <v/>
      </c>
      <c r="G5281" s="282"/>
      <c r="H5281" s="280"/>
      <c r="I5281" s="280"/>
      <c r="J5281" s="280"/>
    </row>
    <row r="5282" spans="1:10" ht="14.4" x14ac:dyDescent="0.3">
      <c r="A5282" s="290" t="str">
        <f t="shared" si="213"/>
        <v>6/2014</v>
      </c>
      <c r="B5282" s="279" t="s">
        <v>5405</v>
      </c>
      <c r="C5282" s="294">
        <v>204</v>
      </c>
      <c r="D5282" s="279">
        <f t="shared" si="207"/>
        <v>13</v>
      </c>
      <c r="E5282" s="279">
        <f t="shared" si="208"/>
        <v>6</v>
      </c>
      <c r="F5282" s="281" t="str">
        <f t="shared" si="214"/>
        <v/>
      </c>
      <c r="G5282" s="282"/>
      <c r="H5282" s="280"/>
      <c r="I5282" s="280"/>
      <c r="J5282" s="280"/>
    </row>
    <row r="5283" spans="1:10" ht="14.4" x14ac:dyDescent="0.3">
      <c r="A5283" s="290" t="str">
        <f t="shared" si="213"/>
        <v>6/2014</v>
      </c>
      <c r="B5283" s="279" t="s">
        <v>5406</v>
      </c>
      <c r="C5283" s="294"/>
      <c r="D5283" s="279">
        <f t="shared" si="207"/>
        <v>14</v>
      </c>
      <c r="E5283" s="279">
        <f t="shared" si="208"/>
        <v>6</v>
      </c>
      <c r="F5283" s="281" t="str">
        <f t="shared" si="214"/>
        <v/>
      </c>
      <c r="G5283" s="282"/>
      <c r="H5283" s="280"/>
      <c r="I5283" s="280"/>
      <c r="J5283" s="280"/>
    </row>
    <row r="5284" spans="1:10" ht="14.4" x14ac:dyDescent="0.3">
      <c r="A5284" s="290" t="str">
        <f t="shared" si="213"/>
        <v>6/2014</v>
      </c>
      <c r="B5284" s="279" t="s">
        <v>5407</v>
      </c>
      <c r="C5284" s="294"/>
      <c r="D5284" s="279">
        <f t="shared" si="207"/>
        <v>15</v>
      </c>
      <c r="E5284" s="279">
        <f t="shared" si="208"/>
        <v>6</v>
      </c>
      <c r="F5284" s="281" t="str">
        <f t="shared" si="214"/>
        <v/>
      </c>
      <c r="G5284" s="282"/>
      <c r="H5284" s="280"/>
      <c r="I5284" s="280"/>
      <c r="J5284" s="280"/>
    </row>
    <row r="5285" spans="1:10" ht="14.4" x14ac:dyDescent="0.3">
      <c r="A5285" s="290" t="str">
        <f t="shared" si="213"/>
        <v>6/2014</v>
      </c>
      <c r="B5285" s="279" t="s">
        <v>5408</v>
      </c>
      <c r="C5285" s="294">
        <v>208</v>
      </c>
      <c r="D5285" s="279">
        <f t="shared" si="207"/>
        <v>16</v>
      </c>
      <c r="E5285" s="279">
        <f t="shared" si="208"/>
        <v>6</v>
      </c>
      <c r="F5285" s="281" t="str">
        <f t="shared" si="214"/>
        <v/>
      </c>
      <c r="G5285" s="282"/>
      <c r="H5285" s="280"/>
      <c r="I5285" s="280"/>
      <c r="J5285" s="280"/>
    </row>
    <row r="5286" spans="1:10" ht="14.4" x14ac:dyDescent="0.3">
      <c r="A5286" s="290" t="str">
        <f t="shared" si="213"/>
        <v>6/2014</v>
      </c>
      <c r="B5286" s="279" t="s">
        <v>5409</v>
      </c>
      <c r="C5286" s="294">
        <v>207</v>
      </c>
      <c r="D5286" s="279">
        <f t="shared" si="207"/>
        <v>17</v>
      </c>
      <c r="E5286" s="279">
        <f t="shared" si="208"/>
        <v>6</v>
      </c>
      <c r="F5286" s="281" t="str">
        <f t="shared" si="214"/>
        <v/>
      </c>
      <c r="G5286" s="282"/>
      <c r="H5286" s="280"/>
      <c r="I5286" s="280"/>
      <c r="J5286" s="280"/>
    </row>
    <row r="5287" spans="1:10" ht="14.4" x14ac:dyDescent="0.3">
      <c r="A5287" s="290" t="str">
        <f t="shared" si="213"/>
        <v>6/2014</v>
      </c>
      <c r="B5287" s="279" t="s">
        <v>5410</v>
      </c>
      <c r="C5287" s="294">
        <v>206</v>
      </c>
      <c r="D5287" s="279">
        <f t="shared" si="207"/>
        <v>18</v>
      </c>
      <c r="E5287" s="279">
        <f t="shared" si="208"/>
        <v>6</v>
      </c>
      <c r="F5287" s="281" t="str">
        <f t="shared" si="214"/>
        <v/>
      </c>
      <c r="G5287" s="282"/>
      <c r="H5287" s="280"/>
      <c r="I5287" s="280"/>
      <c r="J5287" s="280"/>
    </row>
    <row r="5288" spans="1:10" ht="14.4" x14ac:dyDescent="0.3">
      <c r="A5288" s="290" t="str">
        <f t="shared" si="213"/>
        <v>6/2014</v>
      </c>
      <c r="B5288" s="279" t="s">
        <v>5411</v>
      </c>
      <c r="C5288" s="294">
        <v>208</v>
      </c>
      <c r="D5288" s="279">
        <f t="shared" si="207"/>
        <v>19</v>
      </c>
      <c r="E5288" s="279">
        <f t="shared" si="208"/>
        <v>6</v>
      </c>
      <c r="F5288" s="281" t="str">
        <f t="shared" si="214"/>
        <v/>
      </c>
      <c r="G5288" s="282"/>
      <c r="H5288" s="280"/>
      <c r="I5288" s="280"/>
      <c r="J5288" s="280"/>
    </row>
    <row r="5289" spans="1:10" ht="14.4" x14ac:dyDescent="0.3">
      <c r="A5289" s="290" t="str">
        <f t="shared" si="213"/>
        <v>6/2014</v>
      </c>
      <c r="B5289" s="279" t="s">
        <v>5412</v>
      </c>
      <c r="C5289" s="294">
        <v>209</v>
      </c>
      <c r="D5289" s="279">
        <f t="shared" si="207"/>
        <v>20</v>
      </c>
      <c r="E5289" s="279">
        <f t="shared" si="208"/>
        <v>6</v>
      </c>
      <c r="F5289" s="281" t="str">
        <f t="shared" si="214"/>
        <v/>
      </c>
      <c r="G5289" s="282"/>
      <c r="H5289" s="280"/>
      <c r="I5289" s="280"/>
      <c r="J5289" s="280"/>
    </row>
    <row r="5290" spans="1:10" ht="14.4" x14ac:dyDescent="0.3">
      <c r="A5290" s="290" t="str">
        <f t="shared" si="213"/>
        <v>6/2014</v>
      </c>
      <c r="B5290" s="279" t="s">
        <v>5413</v>
      </c>
      <c r="C5290" s="294"/>
      <c r="D5290" s="279">
        <f t="shared" si="207"/>
        <v>21</v>
      </c>
      <c r="E5290" s="279">
        <f t="shared" si="208"/>
        <v>6</v>
      </c>
      <c r="F5290" s="281" t="str">
        <f t="shared" si="214"/>
        <v/>
      </c>
      <c r="G5290" s="282"/>
      <c r="H5290" s="280"/>
      <c r="I5290" s="280"/>
      <c r="J5290" s="280"/>
    </row>
    <row r="5291" spans="1:10" ht="14.4" x14ac:dyDescent="0.3">
      <c r="A5291" s="290" t="str">
        <f t="shared" si="213"/>
        <v>6/2014</v>
      </c>
      <c r="B5291" s="279" t="s">
        <v>5414</v>
      </c>
      <c r="C5291" s="294"/>
      <c r="D5291" s="279">
        <f t="shared" si="207"/>
        <v>22</v>
      </c>
      <c r="E5291" s="279">
        <f t="shared" si="208"/>
        <v>6</v>
      </c>
      <c r="F5291" s="281" t="str">
        <f t="shared" si="214"/>
        <v/>
      </c>
      <c r="G5291" s="282"/>
      <c r="H5291" s="280"/>
      <c r="I5291" s="280"/>
      <c r="J5291" s="280"/>
    </row>
    <row r="5292" spans="1:10" ht="14.4" x14ac:dyDescent="0.3">
      <c r="A5292" s="290" t="str">
        <f t="shared" si="213"/>
        <v>6/2014</v>
      </c>
      <c r="B5292" s="279" t="s">
        <v>5415</v>
      </c>
      <c r="C5292" s="294">
        <v>208</v>
      </c>
      <c r="D5292" s="279">
        <f t="shared" si="207"/>
        <v>23</v>
      </c>
      <c r="E5292" s="279">
        <f t="shared" si="208"/>
        <v>6</v>
      </c>
      <c r="F5292" s="281" t="str">
        <f t="shared" si="214"/>
        <v/>
      </c>
      <c r="G5292" s="282"/>
      <c r="H5292" s="280"/>
      <c r="I5292" s="280"/>
      <c r="J5292" s="280"/>
    </row>
    <row r="5293" spans="1:10" ht="14.4" x14ac:dyDescent="0.3">
      <c r="A5293" s="290" t="str">
        <f t="shared" si="213"/>
        <v>6/2014</v>
      </c>
      <c r="B5293" s="279" t="s">
        <v>5416</v>
      </c>
      <c r="C5293" s="294">
        <v>207</v>
      </c>
      <c r="D5293" s="279">
        <f t="shared" si="207"/>
        <v>24</v>
      </c>
      <c r="E5293" s="279">
        <f t="shared" si="208"/>
        <v>6</v>
      </c>
      <c r="F5293" s="281" t="str">
        <f t="shared" si="214"/>
        <v/>
      </c>
      <c r="G5293" s="282"/>
      <c r="H5293" s="280"/>
      <c r="I5293" s="280"/>
      <c r="J5293" s="280"/>
    </row>
    <row r="5294" spans="1:10" ht="14.4" x14ac:dyDescent="0.3">
      <c r="A5294" s="290" t="str">
        <f t="shared" si="213"/>
        <v>6/2014</v>
      </c>
      <c r="B5294" s="279" t="s">
        <v>5417</v>
      </c>
      <c r="C5294" s="294">
        <v>203</v>
      </c>
      <c r="D5294" s="279">
        <f t="shared" si="207"/>
        <v>25</v>
      </c>
      <c r="E5294" s="279">
        <f t="shared" si="208"/>
        <v>6</v>
      </c>
      <c r="F5294" s="281" t="str">
        <f t="shared" si="214"/>
        <v/>
      </c>
      <c r="G5294" s="282"/>
      <c r="H5294" s="280"/>
      <c r="I5294" s="280"/>
      <c r="J5294" s="280"/>
    </row>
    <row r="5295" spans="1:10" ht="14.4" x14ac:dyDescent="0.3">
      <c r="A5295" s="290" t="str">
        <f t="shared" si="213"/>
        <v>6/2014</v>
      </c>
      <c r="B5295" s="279" t="s">
        <v>5418</v>
      </c>
      <c r="C5295" s="294">
        <v>203</v>
      </c>
      <c r="D5295" s="279">
        <f t="shared" si="207"/>
        <v>26</v>
      </c>
      <c r="E5295" s="279">
        <f t="shared" si="208"/>
        <v>6</v>
      </c>
      <c r="F5295" s="281" t="str">
        <f t="shared" si="214"/>
        <v/>
      </c>
      <c r="G5295" s="282"/>
      <c r="H5295" s="280"/>
      <c r="I5295" s="280"/>
      <c r="J5295" s="280"/>
    </row>
    <row r="5296" spans="1:10" ht="14.4" x14ac:dyDescent="0.3">
      <c r="A5296" s="290" t="str">
        <f t="shared" si="213"/>
        <v>6/2014</v>
      </c>
      <c r="B5296" s="279" t="s">
        <v>5419</v>
      </c>
      <c r="C5296" s="294">
        <v>205</v>
      </c>
      <c r="D5296" s="279">
        <f t="shared" si="207"/>
        <v>27</v>
      </c>
      <c r="E5296" s="279">
        <f t="shared" si="208"/>
        <v>6</v>
      </c>
      <c r="F5296" s="281" t="str">
        <f t="shared" si="214"/>
        <v/>
      </c>
      <c r="G5296" s="282"/>
      <c r="H5296" s="280"/>
      <c r="I5296" s="280"/>
      <c r="J5296" s="280"/>
    </row>
    <row r="5297" spans="1:10" ht="14.4" x14ac:dyDescent="0.3">
      <c r="A5297" s="290" t="str">
        <f t="shared" si="213"/>
        <v>6/2014</v>
      </c>
      <c r="B5297" s="279" t="s">
        <v>5420</v>
      </c>
      <c r="C5297" s="294"/>
      <c r="D5297" s="279">
        <f t="shared" si="207"/>
        <v>28</v>
      </c>
      <c r="E5297" s="279">
        <f t="shared" si="208"/>
        <v>6</v>
      </c>
      <c r="F5297" s="281" t="str">
        <f t="shared" si="214"/>
        <v/>
      </c>
      <c r="G5297" s="282"/>
      <c r="H5297" s="280"/>
      <c r="I5297" s="280"/>
      <c r="J5297" s="280"/>
    </row>
    <row r="5298" spans="1:10" ht="14.4" x14ac:dyDescent="0.3">
      <c r="A5298" s="290" t="str">
        <f t="shared" si="213"/>
        <v>6/2014</v>
      </c>
      <c r="B5298" s="279" t="s">
        <v>5421</v>
      </c>
      <c r="C5298" s="294"/>
      <c r="D5298" s="279">
        <f t="shared" si="207"/>
        <v>29</v>
      </c>
      <c r="E5298" s="279">
        <f t="shared" si="208"/>
        <v>6</v>
      </c>
      <c r="F5298" s="281" t="str">
        <f t="shared" si="214"/>
        <v/>
      </c>
      <c r="G5298" s="282"/>
      <c r="H5298" s="280"/>
      <c r="I5298" s="280"/>
      <c r="J5298" s="280"/>
    </row>
    <row r="5299" spans="1:10" ht="14.4" x14ac:dyDescent="0.3">
      <c r="A5299" s="290" t="str">
        <f t="shared" si="213"/>
        <v>6/2014</v>
      </c>
      <c r="B5299" s="279" t="s">
        <v>5422</v>
      </c>
      <c r="C5299" s="294">
        <v>208</v>
      </c>
      <c r="D5299" s="279">
        <f t="shared" si="207"/>
        <v>30</v>
      </c>
      <c r="E5299" s="279">
        <f t="shared" si="208"/>
        <v>6</v>
      </c>
      <c r="F5299" s="281">
        <f t="shared" si="214"/>
        <v>2.0799999999999999E-2</v>
      </c>
      <c r="G5299" s="282"/>
      <c r="H5299" s="280"/>
      <c r="I5299" s="280"/>
      <c r="J5299" s="280"/>
    </row>
    <row r="5300" spans="1:10" ht="14.4" x14ac:dyDescent="0.3">
      <c r="A5300" s="290" t="str">
        <f t="shared" si="213"/>
        <v>7/2014</v>
      </c>
      <c r="B5300" s="279" t="s">
        <v>5423</v>
      </c>
      <c r="C5300" s="294">
        <v>206</v>
      </c>
      <c r="D5300" s="279">
        <f t="shared" si="207"/>
        <v>1</v>
      </c>
      <c r="E5300" s="279">
        <f t="shared" si="208"/>
        <v>7</v>
      </c>
      <c r="F5300" s="281" t="str">
        <f t="shared" si="214"/>
        <v/>
      </c>
      <c r="G5300" s="282"/>
      <c r="H5300" s="280"/>
      <c r="I5300" s="280"/>
      <c r="J5300" s="280"/>
    </row>
    <row r="5301" spans="1:10" ht="14.4" x14ac:dyDescent="0.3">
      <c r="A5301" s="290" t="str">
        <f t="shared" si="213"/>
        <v>7/2014</v>
      </c>
      <c r="B5301" s="279" t="s">
        <v>5424</v>
      </c>
      <c r="C5301" s="294">
        <v>207</v>
      </c>
      <c r="D5301" s="279">
        <f t="shared" si="207"/>
        <v>2</v>
      </c>
      <c r="E5301" s="279">
        <f t="shared" si="208"/>
        <v>7</v>
      </c>
      <c r="F5301" s="281" t="str">
        <f t="shared" si="214"/>
        <v/>
      </c>
      <c r="G5301" s="282"/>
      <c r="H5301" s="280"/>
      <c r="I5301" s="280"/>
      <c r="J5301" s="280"/>
    </row>
    <row r="5302" spans="1:10" ht="14.4" x14ac:dyDescent="0.3">
      <c r="A5302" s="290" t="str">
        <f t="shared" si="213"/>
        <v>7/2014</v>
      </c>
      <c r="B5302" s="279" t="s">
        <v>5425</v>
      </c>
      <c r="C5302" s="294">
        <v>206</v>
      </c>
      <c r="D5302" s="279">
        <f t="shared" si="207"/>
        <v>3</v>
      </c>
      <c r="E5302" s="279">
        <f t="shared" si="208"/>
        <v>7</v>
      </c>
      <c r="F5302" s="281" t="str">
        <f t="shared" si="214"/>
        <v/>
      </c>
      <c r="G5302" s="282"/>
      <c r="H5302" s="280"/>
      <c r="I5302" s="280"/>
      <c r="J5302" s="280"/>
    </row>
    <row r="5303" spans="1:10" ht="14.4" x14ac:dyDescent="0.3">
      <c r="A5303" s="290" t="str">
        <f t="shared" si="213"/>
        <v>7/2014</v>
      </c>
      <c r="B5303" s="279" t="s">
        <v>5426</v>
      </c>
      <c r="C5303" s="294"/>
      <c r="D5303" s="279">
        <f t="shared" si="207"/>
        <v>4</v>
      </c>
      <c r="E5303" s="279">
        <f t="shared" si="208"/>
        <v>7</v>
      </c>
      <c r="F5303" s="281" t="str">
        <f t="shared" si="214"/>
        <v/>
      </c>
      <c r="G5303" s="282"/>
      <c r="H5303" s="280"/>
      <c r="I5303" s="280"/>
      <c r="J5303" s="280"/>
    </row>
    <row r="5304" spans="1:10" ht="14.4" x14ac:dyDescent="0.3">
      <c r="A5304" s="290" t="str">
        <f t="shared" si="213"/>
        <v>7/2014</v>
      </c>
      <c r="B5304" s="279" t="s">
        <v>5427</v>
      </c>
      <c r="C5304" s="294"/>
      <c r="D5304" s="279">
        <f t="shared" si="207"/>
        <v>5</v>
      </c>
      <c r="E5304" s="279">
        <f t="shared" si="208"/>
        <v>7</v>
      </c>
      <c r="F5304" s="281" t="str">
        <f t="shared" si="214"/>
        <v/>
      </c>
      <c r="G5304" s="282"/>
      <c r="H5304" s="280"/>
      <c r="I5304" s="280"/>
      <c r="J5304" s="280"/>
    </row>
    <row r="5305" spans="1:10" ht="14.4" x14ac:dyDescent="0.3">
      <c r="A5305" s="290" t="str">
        <f t="shared" si="213"/>
        <v>7/2014</v>
      </c>
      <c r="B5305" s="279" t="s">
        <v>5428</v>
      </c>
      <c r="C5305" s="294"/>
      <c r="D5305" s="279">
        <f t="shared" si="207"/>
        <v>6</v>
      </c>
      <c r="E5305" s="279">
        <f t="shared" si="208"/>
        <v>7</v>
      </c>
      <c r="F5305" s="281" t="str">
        <f t="shared" si="214"/>
        <v/>
      </c>
      <c r="G5305" s="282"/>
      <c r="H5305" s="280"/>
      <c r="I5305" s="280"/>
      <c r="J5305" s="280"/>
    </row>
    <row r="5306" spans="1:10" ht="14.4" x14ac:dyDescent="0.3">
      <c r="A5306" s="290" t="str">
        <f t="shared" si="213"/>
        <v>7/2014</v>
      </c>
      <c r="B5306" s="279" t="s">
        <v>5429</v>
      </c>
      <c r="C5306" s="294">
        <v>206</v>
      </c>
      <c r="D5306" s="279">
        <f t="shared" si="207"/>
        <v>7</v>
      </c>
      <c r="E5306" s="279">
        <f t="shared" si="208"/>
        <v>7</v>
      </c>
      <c r="F5306" s="281" t="str">
        <f t="shared" si="214"/>
        <v/>
      </c>
      <c r="G5306" s="282"/>
      <c r="H5306" s="280"/>
      <c r="I5306" s="280"/>
      <c r="J5306" s="280"/>
    </row>
    <row r="5307" spans="1:10" ht="14.4" x14ac:dyDescent="0.3">
      <c r="A5307" s="290" t="str">
        <f t="shared" si="213"/>
        <v>7/2014</v>
      </c>
      <c r="B5307" s="279" t="s">
        <v>5430</v>
      </c>
      <c r="C5307" s="294">
        <v>208</v>
      </c>
      <c r="D5307" s="279">
        <f t="shared" si="207"/>
        <v>8</v>
      </c>
      <c r="E5307" s="279">
        <f t="shared" si="208"/>
        <v>7</v>
      </c>
      <c r="F5307" s="281" t="str">
        <f t="shared" si="214"/>
        <v/>
      </c>
      <c r="G5307" s="282"/>
      <c r="H5307" s="280"/>
      <c r="I5307" s="280"/>
      <c r="J5307" s="280"/>
    </row>
    <row r="5308" spans="1:10" ht="14.4" x14ac:dyDescent="0.3">
      <c r="A5308" s="290" t="str">
        <f t="shared" si="213"/>
        <v>7/2014</v>
      </c>
      <c r="B5308" s="279" t="s">
        <v>5431</v>
      </c>
      <c r="C5308" s="294">
        <v>212</v>
      </c>
      <c r="D5308" s="279">
        <f t="shared" si="207"/>
        <v>9</v>
      </c>
      <c r="E5308" s="279">
        <f t="shared" si="208"/>
        <v>7</v>
      </c>
      <c r="F5308" s="281" t="str">
        <f t="shared" si="214"/>
        <v/>
      </c>
      <c r="G5308" s="282"/>
      <c r="H5308" s="280"/>
      <c r="I5308" s="280"/>
      <c r="J5308" s="280"/>
    </row>
    <row r="5309" spans="1:10" ht="14.4" x14ac:dyDescent="0.3">
      <c r="A5309" s="290" t="str">
        <f t="shared" si="213"/>
        <v>7/2014</v>
      </c>
      <c r="B5309" s="279" t="s">
        <v>5432</v>
      </c>
      <c r="C5309" s="294">
        <v>214</v>
      </c>
      <c r="D5309" s="279">
        <f t="shared" si="207"/>
        <v>10</v>
      </c>
      <c r="E5309" s="279">
        <f t="shared" si="208"/>
        <v>7</v>
      </c>
      <c r="F5309" s="281" t="str">
        <f t="shared" si="214"/>
        <v/>
      </c>
      <c r="G5309" s="282"/>
      <c r="H5309" s="280"/>
      <c r="I5309" s="280"/>
      <c r="J5309" s="280"/>
    </row>
    <row r="5310" spans="1:10" ht="14.4" x14ac:dyDescent="0.3">
      <c r="A5310" s="290" t="str">
        <f t="shared" si="213"/>
        <v>7/2014</v>
      </c>
      <c r="B5310" s="279" t="s">
        <v>5433</v>
      </c>
      <c r="C5310" s="294">
        <v>215</v>
      </c>
      <c r="D5310" s="279">
        <f t="shared" si="207"/>
        <v>11</v>
      </c>
      <c r="E5310" s="279">
        <f t="shared" si="208"/>
        <v>7</v>
      </c>
      <c r="F5310" s="281" t="str">
        <f t="shared" si="214"/>
        <v/>
      </c>
      <c r="G5310" s="282"/>
      <c r="H5310" s="280"/>
      <c r="I5310" s="280"/>
      <c r="J5310" s="280"/>
    </row>
    <row r="5311" spans="1:10" ht="14.4" x14ac:dyDescent="0.3">
      <c r="A5311" s="290" t="str">
        <f t="shared" si="213"/>
        <v>7/2014</v>
      </c>
      <c r="B5311" s="279" t="s">
        <v>5434</v>
      </c>
      <c r="C5311" s="294"/>
      <c r="D5311" s="279">
        <f t="shared" si="207"/>
        <v>12</v>
      </c>
      <c r="E5311" s="279">
        <f t="shared" si="208"/>
        <v>7</v>
      </c>
      <c r="F5311" s="281" t="str">
        <f t="shared" si="214"/>
        <v/>
      </c>
      <c r="G5311" s="282"/>
      <c r="H5311" s="280"/>
      <c r="I5311" s="280"/>
      <c r="J5311" s="280"/>
    </row>
    <row r="5312" spans="1:10" ht="14.4" x14ac:dyDescent="0.3">
      <c r="A5312" s="290" t="str">
        <f t="shared" si="213"/>
        <v>7/2014</v>
      </c>
      <c r="B5312" s="279" t="s">
        <v>5435</v>
      </c>
      <c r="C5312" s="294"/>
      <c r="D5312" s="279">
        <f t="shared" si="207"/>
        <v>13</v>
      </c>
      <c r="E5312" s="279">
        <f t="shared" si="208"/>
        <v>7</v>
      </c>
      <c r="F5312" s="281" t="str">
        <f t="shared" si="214"/>
        <v/>
      </c>
      <c r="G5312" s="282"/>
      <c r="H5312" s="280"/>
      <c r="I5312" s="280"/>
      <c r="J5312" s="280"/>
    </row>
    <row r="5313" spans="1:10" ht="14.4" x14ac:dyDescent="0.3">
      <c r="A5313" s="290" t="str">
        <f t="shared" si="213"/>
        <v>7/2014</v>
      </c>
      <c r="B5313" s="279" t="s">
        <v>5436</v>
      </c>
      <c r="C5313" s="294">
        <v>213</v>
      </c>
      <c r="D5313" s="279">
        <f t="shared" si="207"/>
        <v>14</v>
      </c>
      <c r="E5313" s="279">
        <f t="shared" si="208"/>
        <v>7</v>
      </c>
      <c r="F5313" s="281" t="str">
        <f t="shared" si="214"/>
        <v/>
      </c>
      <c r="G5313" s="282"/>
      <c r="H5313" s="280"/>
      <c r="I5313" s="280"/>
      <c r="J5313" s="280"/>
    </row>
    <row r="5314" spans="1:10" ht="14.4" x14ac:dyDescent="0.3">
      <c r="A5314" s="290" t="str">
        <f t="shared" si="213"/>
        <v>7/2014</v>
      </c>
      <c r="B5314" s="279" t="s">
        <v>5437</v>
      </c>
      <c r="C5314" s="294">
        <v>214</v>
      </c>
      <c r="D5314" s="279">
        <f t="shared" si="207"/>
        <v>15</v>
      </c>
      <c r="E5314" s="279">
        <f t="shared" si="208"/>
        <v>7</v>
      </c>
      <c r="F5314" s="281" t="str">
        <f t="shared" si="214"/>
        <v/>
      </c>
      <c r="G5314" s="282"/>
      <c r="H5314" s="280"/>
      <c r="I5314" s="280"/>
      <c r="J5314" s="280"/>
    </row>
    <row r="5315" spans="1:10" ht="14.4" x14ac:dyDescent="0.3">
      <c r="A5315" s="290" t="str">
        <f t="shared" si="213"/>
        <v>7/2014</v>
      </c>
      <c r="B5315" s="279" t="s">
        <v>5438</v>
      </c>
      <c r="C5315" s="294">
        <v>214</v>
      </c>
      <c r="D5315" s="279">
        <f t="shared" si="207"/>
        <v>16</v>
      </c>
      <c r="E5315" s="279">
        <f t="shared" si="208"/>
        <v>7</v>
      </c>
      <c r="F5315" s="281" t="str">
        <f t="shared" si="214"/>
        <v/>
      </c>
      <c r="G5315" s="282"/>
      <c r="H5315" s="280"/>
      <c r="I5315" s="280"/>
      <c r="J5315" s="280"/>
    </row>
    <row r="5316" spans="1:10" ht="14.4" x14ac:dyDescent="0.3">
      <c r="A5316" s="290" t="str">
        <f t="shared" si="213"/>
        <v>7/2014</v>
      </c>
      <c r="B5316" s="279" t="s">
        <v>5439</v>
      </c>
      <c r="C5316" s="294">
        <v>219</v>
      </c>
      <c r="D5316" s="279">
        <f t="shared" si="207"/>
        <v>17</v>
      </c>
      <c r="E5316" s="279">
        <f t="shared" si="208"/>
        <v>7</v>
      </c>
      <c r="F5316" s="281" t="str">
        <f t="shared" si="214"/>
        <v/>
      </c>
      <c r="G5316" s="282"/>
      <c r="H5316" s="280"/>
      <c r="I5316" s="280"/>
      <c r="J5316" s="280"/>
    </row>
    <row r="5317" spans="1:10" ht="14.4" x14ac:dyDescent="0.3">
      <c r="A5317" s="290" t="str">
        <f t="shared" si="213"/>
        <v>7/2014</v>
      </c>
      <c r="B5317" s="279" t="s">
        <v>5440</v>
      </c>
      <c r="C5317" s="294">
        <v>209</v>
      </c>
      <c r="D5317" s="279">
        <f t="shared" si="207"/>
        <v>18</v>
      </c>
      <c r="E5317" s="279">
        <f t="shared" si="208"/>
        <v>7</v>
      </c>
      <c r="F5317" s="281" t="str">
        <f t="shared" si="214"/>
        <v/>
      </c>
      <c r="G5317" s="282"/>
      <c r="H5317" s="280"/>
      <c r="I5317" s="280"/>
      <c r="J5317" s="280"/>
    </row>
    <row r="5318" spans="1:10" ht="14.4" x14ac:dyDescent="0.3">
      <c r="A5318" s="290" t="str">
        <f t="shared" ref="A5318:A5381" si="215">CONCATENATE(MONTH(B5318),"/",YEAR(B5318))</f>
        <v>7/2014</v>
      </c>
      <c r="B5318" s="279" t="s">
        <v>5441</v>
      </c>
      <c r="C5318" s="294"/>
      <c r="D5318" s="279">
        <f t="shared" si="207"/>
        <v>19</v>
      </c>
      <c r="E5318" s="279">
        <f t="shared" si="208"/>
        <v>7</v>
      </c>
      <c r="F5318" s="281" t="str">
        <f t="shared" si="214"/>
        <v/>
      </c>
      <c r="G5318" s="282"/>
      <c r="H5318" s="280"/>
      <c r="I5318" s="280"/>
      <c r="J5318" s="280"/>
    </row>
    <row r="5319" spans="1:10" ht="14.4" x14ac:dyDescent="0.3">
      <c r="A5319" s="290" t="str">
        <f t="shared" si="215"/>
        <v>7/2014</v>
      </c>
      <c r="B5319" s="279" t="s">
        <v>5442</v>
      </c>
      <c r="C5319" s="294"/>
      <c r="D5319" s="279">
        <f t="shared" si="207"/>
        <v>20</v>
      </c>
      <c r="E5319" s="279">
        <f t="shared" si="208"/>
        <v>7</v>
      </c>
      <c r="F5319" s="281" t="str">
        <f t="shared" si="214"/>
        <v/>
      </c>
      <c r="G5319" s="282"/>
      <c r="H5319" s="280"/>
      <c r="I5319" s="280"/>
      <c r="J5319" s="280"/>
    </row>
    <row r="5320" spans="1:10" ht="14.4" x14ac:dyDescent="0.3">
      <c r="A5320" s="290" t="str">
        <f t="shared" si="215"/>
        <v>7/2014</v>
      </c>
      <c r="B5320" s="279" t="s">
        <v>5443</v>
      </c>
      <c r="C5320" s="294">
        <v>208</v>
      </c>
      <c r="D5320" s="279">
        <f t="shared" si="207"/>
        <v>21</v>
      </c>
      <c r="E5320" s="279">
        <f t="shared" si="208"/>
        <v>7</v>
      </c>
      <c r="F5320" s="281" t="str">
        <f t="shared" si="214"/>
        <v/>
      </c>
      <c r="G5320" s="282"/>
      <c r="H5320" s="280"/>
      <c r="I5320" s="280"/>
      <c r="J5320" s="280"/>
    </row>
    <row r="5321" spans="1:10" ht="14.4" x14ac:dyDescent="0.3">
      <c r="A5321" s="290" t="str">
        <f t="shared" si="215"/>
        <v>7/2014</v>
      </c>
      <c r="B5321" s="279" t="s">
        <v>5444</v>
      </c>
      <c r="C5321" s="294">
        <v>207</v>
      </c>
      <c r="D5321" s="279">
        <f t="shared" si="207"/>
        <v>22</v>
      </c>
      <c r="E5321" s="279">
        <f t="shared" si="208"/>
        <v>7</v>
      </c>
      <c r="F5321" s="281" t="str">
        <f t="shared" si="214"/>
        <v/>
      </c>
      <c r="G5321" s="282"/>
      <c r="H5321" s="280"/>
      <c r="I5321" s="280"/>
      <c r="J5321" s="280"/>
    </row>
    <row r="5322" spans="1:10" ht="14.4" x14ac:dyDescent="0.3">
      <c r="A5322" s="290" t="str">
        <f t="shared" si="215"/>
        <v>7/2014</v>
      </c>
      <c r="B5322" s="279" t="s">
        <v>5445</v>
      </c>
      <c r="C5322" s="294">
        <v>203</v>
      </c>
      <c r="D5322" s="279">
        <f t="shared" si="207"/>
        <v>23</v>
      </c>
      <c r="E5322" s="279">
        <f t="shared" si="208"/>
        <v>7</v>
      </c>
      <c r="F5322" s="281" t="str">
        <f t="shared" si="214"/>
        <v/>
      </c>
      <c r="G5322" s="282"/>
      <c r="H5322" s="280"/>
      <c r="I5322" s="280"/>
      <c r="J5322" s="280"/>
    </row>
    <row r="5323" spans="1:10" ht="14.4" x14ac:dyDescent="0.3">
      <c r="A5323" s="290" t="str">
        <f t="shared" si="215"/>
        <v>7/2014</v>
      </c>
      <c r="B5323" s="279" t="s">
        <v>5446</v>
      </c>
      <c r="C5323" s="294">
        <v>203</v>
      </c>
      <c r="D5323" s="279">
        <f t="shared" si="207"/>
        <v>24</v>
      </c>
      <c r="E5323" s="279">
        <f t="shared" si="208"/>
        <v>7</v>
      </c>
      <c r="F5323" s="281" t="str">
        <f t="shared" si="214"/>
        <v/>
      </c>
      <c r="G5323" s="282"/>
      <c r="H5323" s="280"/>
      <c r="I5323" s="280"/>
      <c r="J5323" s="280"/>
    </row>
    <row r="5324" spans="1:10" ht="14.4" x14ac:dyDescent="0.3">
      <c r="A5324" s="290" t="str">
        <f t="shared" si="215"/>
        <v>7/2014</v>
      </c>
      <c r="B5324" s="279" t="s">
        <v>5447</v>
      </c>
      <c r="C5324" s="294">
        <v>209</v>
      </c>
      <c r="D5324" s="279">
        <f t="shared" si="207"/>
        <v>25</v>
      </c>
      <c r="E5324" s="279">
        <f t="shared" si="208"/>
        <v>7</v>
      </c>
      <c r="F5324" s="281" t="str">
        <f t="shared" si="214"/>
        <v/>
      </c>
      <c r="G5324" s="282"/>
      <c r="H5324" s="280"/>
      <c r="I5324" s="280"/>
      <c r="J5324" s="280"/>
    </row>
    <row r="5325" spans="1:10" ht="14.4" x14ac:dyDescent="0.3">
      <c r="A5325" s="290" t="str">
        <f t="shared" si="215"/>
        <v>7/2014</v>
      </c>
      <c r="B5325" s="279" t="s">
        <v>5448</v>
      </c>
      <c r="C5325" s="294"/>
      <c r="D5325" s="279">
        <f t="shared" si="207"/>
        <v>26</v>
      </c>
      <c r="E5325" s="279">
        <f t="shared" si="208"/>
        <v>7</v>
      </c>
      <c r="F5325" s="281" t="str">
        <f t="shared" ref="F5325:F5388" si="216">IF(D5325=(D5326-1),"",IF(AND(C5325="",C5324="",C5323=""),C5322/10000,(IF(AND(C5325="",C5324=""),C5323/10000,IF(C5325="",C5324/10000,C5325/10000)))))</f>
        <v/>
      </c>
      <c r="G5325" s="282"/>
      <c r="H5325" s="280"/>
      <c r="I5325" s="280"/>
      <c r="J5325" s="280"/>
    </row>
    <row r="5326" spans="1:10" ht="14.4" x14ac:dyDescent="0.3">
      <c r="A5326" s="290" t="str">
        <f t="shared" si="215"/>
        <v>7/2014</v>
      </c>
      <c r="B5326" s="279" t="s">
        <v>5449</v>
      </c>
      <c r="C5326" s="294"/>
      <c r="D5326" s="279">
        <f t="shared" si="207"/>
        <v>27</v>
      </c>
      <c r="E5326" s="279">
        <f t="shared" si="208"/>
        <v>7</v>
      </c>
      <c r="F5326" s="281" t="str">
        <f t="shared" si="216"/>
        <v/>
      </c>
      <c r="G5326" s="282"/>
      <c r="H5326" s="280"/>
      <c r="I5326" s="280"/>
      <c r="J5326" s="280"/>
    </row>
    <row r="5327" spans="1:10" ht="14.4" x14ac:dyDescent="0.3">
      <c r="A5327" s="290" t="str">
        <f t="shared" si="215"/>
        <v>7/2014</v>
      </c>
      <c r="B5327" s="279" t="s">
        <v>5450</v>
      </c>
      <c r="C5327" s="294">
        <v>210</v>
      </c>
      <c r="D5327" s="279">
        <f t="shared" si="207"/>
        <v>28</v>
      </c>
      <c r="E5327" s="279">
        <f t="shared" si="208"/>
        <v>7</v>
      </c>
      <c r="F5327" s="281" t="str">
        <f t="shared" si="216"/>
        <v/>
      </c>
      <c r="G5327" s="282"/>
      <c r="H5327" s="280"/>
      <c r="I5327" s="280"/>
      <c r="J5327" s="280"/>
    </row>
    <row r="5328" spans="1:10" ht="14.4" x14ac:dyDescent="0.3">
      <c r="A5328" s="290" t="str">
        <f t="shared" si="215"/>
        <v>7/2014</v>
      </c>
      <c r="B5328" s="279" t="s">
        <v>5451</v>
      </c>
      <c r="C5328" s="294">
        <v>215</v>
      </c>
      <c r="D5328" s="279">
        <f t="shared" si="207"/>
        <v>29</v>
      </c>
      <c r="E5328" s="279">
        <f t="shared" si="208"/>
        <v>7</v>
      </c>
      <c r="F5328" s="281" t="str">
        <f t="shared" si="216"/>
        <v/>
      </c>
      <c r="G5328" s="282"/>
      <c r="H5328" s="280"/>
      <c r="I5328" s="280"/>
      <c r="J5328" s="280"/>
    </row>
    <row r="5329" spans="1:10" ht="14.4" x14ac:dyDescent="0.3">
      <c r="A5329" s="290" t="str">
        <f t="shared" si="215"/>
        <v>7/2014</v>
      </c>
      <c r="B5329" s="279" t="s">
        <v>5452</v>
      </c>
      <c r="C5329" s="294">
        <v>206</v>
      </c>
      <c r="D5329" s="279">
        <f t="shared" si="207"/>
        <v>30</v>
      </c>
      <c r="E5329" s="279">
        <f t="shared" si="208"/>
        <v>7</v>
      </c>
      <c r="F5329" s="281" t="str">
        <f t="shared" si="216"/>
        <v/>
      </c>
      <c r="G5329" s="282"/>
      <c r="H5329" s="280"/>
      <c r="I5329" s="280"/>
      <c r="J5329" s="280"/>
    </row>
    <row r="5330" spans="1:10" ht="14.4" x14ac:dyDescent="0.3">
      <c r="A5330" s="290" t="str">
        <f t="shared" si="215"/>
        <v>7/2014</v>
      </c>
      <c r="B5330" s="279" t="s">
        <v>5453</v>
      </c>
      <c r="C5330" s="294">
        <v>212</v>
      </c>
      <c r="D5330" s="279">
        <f t="shared" si="207"/>
        <v>31</v>
      </c>
      <c r="E5330" s="279">
        <f t="shared" si="208"/>
        <v>7</v>
      </c>
      <c r="F5330" s="281">
        <f t="shared" si="216"/>
        <v>2.12E-2</v>
      </c>
      <c r="G5330" s="282"/>
      <c r="H5330" s="280"/>
      <c r="I5330" s="280"/>
      <c r="J5330" s="280"/>
    </row>
    <row r="5331" spans="1:10" ht="14.4" x14ac:dyDescent="0.3">
      <c r="A5331" s="290" t="str">
        <f t="shared" si="215"/>
        <v>8/2014</v>
      </c>
      <c r="B5331" s="279" t="s">
        <v>5454</v>
      </c>
      <c r="C5331" s="294">
        <v>225</v>
      </c>
      <c r="D5331" s="279">
        <f t="shared" si="207"/>
        <v>1</v>
      </c>
      <c r="E5331" s="279">
        <f t="shared" si="208"/>
        <v>8</v>
      </c>
      <c r="F5331" s="281" t="str">
        <f t="shared" si="216"/>
        <v/>
      </c>
      <c r="G5331" s="282"/>
      <c r="H5331" s="280"/>
      <c r="I5331" s="280"/>
      <c r="J5331" s="280"/>
    </row>
    <row r="5332" spans="1:10" ht="14.4" x14ac:dyDescent="0.3">
      <c r="A5332" s="290" t="str">
        <f t="shared" si="215"/>
        <v>8/2014</v>
      </c>
      <c r="B5332" s="279" t="s">
        <v>5455</v>
      </c>
      <c r="C5332" s="294"/>
      <c r="D5332" s="279">
        <f t="shared" si="207"/>
        <v>2</v>
      </c>
      <c r="E5332" s="279">
        <f t="shared" si="208"/>
        <v>8</v>
      </c>
      <c r="F5332" s="281" t="str">
        <f t="shared" si="216"/>
        <v/>
      </c>
      <c r="G5332" s="282"/>
      <c r="H5332" s="280"/>
      <c r="I5332" s="280"/>
      <c r="J5332" s="280"/>
    </row>
    <row r="5333" spans="1:10" ht="14.4" x14ac:dyDescent="0.3">
      <c r="A5333" s="290" t="str">
        <f t="shared" si="215"/>
        <v>8/2014</v>
      </c>
      <c r="B5333" s="279" t="s">
        <v>5456</v>
      </c>
      <c r="C5333" s="294"/>
      <c r="D5333" s="279">
        <f t="shared" si="207"/>
        <v>3</v>
      </c>
      <c r="E5333" s="279">
        <f t="shared" si="208"/>
        <v>8</v>
      </c>
      <c r="F5333" s="281" t="str">
        <f t="shared" si="216"/>
        <v/>
      </c>
      <c r="G5333" s="282"/>
      <c r="H5333" s="280"/>
      <c r="I5333" s="280"/>
      <c r="J5333" s="280"/>
    </row>
    <row r="5334" spans="1:10" ht="14.4" x14ac:dyDescent="0.3">
      <c r="A5334" s="290" t="str">
        <f t="shared" si="215"/>
        <v>8/2014</v>
      </c>
      <c r="B5334" s="279" t="s">
        <v>5457</v>
      </c>
      <c r="C5334" s="294">
        <v>224</v>
      </c>
      <c r="D5334" s="279">
        <f t="shared" si="207"/>
        <v>4</v>
      </c>
      <c r="E5334" s="279">
        <f t="shared" si="208"/>
        <v>8</v>
      </c>
      <c r="F5334" s="281" t="str">
        <f t="shared" si="216"/>
        <v/>
      </c>
      <c r="G5334" s="282"/>
      <c r="H5334" s="280"/>
      <c r="I5334" s="280"/>
      <c r="J5334" s="280"/>
    </row>
    <row r="5335" spans="1:10" ht="14.4" x14ac:dyDescent="0.3">
      <c r="A5335" s="290" t="str">
        <f t="shared" si="215"/>
        <v>8/2014</v>
      </c>
      <c r="B5335" s="279" t="s">
        <v>5458</v>
      </c>
      <c r="C5335" s="294">
        <v>231</v>
      </c>
      <c r="D5335" s="279">
        <f t="shared" si="207"/>
        <v>5</v>
      </c>
      <c r="E5335" s="279">
        <f t="shared" si="208"/>
        <v>8</v>
      </c>
      <c r="F5335" s="281" t="str">
        <f t="shared" si="216"/>
        <v/>
      </c>
      <c r="G5335" s="282"/>
      <c r="H5335" s="280"/>
      <c r="I5335" s="280"/>
      <c r="J5335" s="280"/>
    </row>
    <row r="5336" spans="1:10" ht="14.4" x14ac:dyDescent="0.3">
      <c r="A5336" s="290" t="str">
        <f t="shared" si="215"/>
        <v>8/2014</v>
      </c>
      <c r="B5336" s="279" t="s">
        <v>5459</v>
      </c>
      <c r="C5336" s="294">
        <v>230</v>
      </c>
      <c r="D5336" s="279">
        <f t="shared" si="207"/>
        <v>6</v>
      </c>
      <c r="E5336" s="279">
        <f t="shared" si="208"/>
        <v>8</v>
      </c>
      <c r="F5336" s="281" t="str">
        <f t="shared" si="216"/>
        <v/>
      </c>
      <c r="G5336" s="282"/>
      <c r="H5336" s="280"/>
      <c r="I5336" s="280"/>
      <c r="J5336" s="280"/>
    </row>
    <row r="5337" spans="1:10" ht="14.4" x14ac:dyDescent="0.3">
      <c r="A5337" s="290" t="str">
        <f t="shared" si="215"/>
        <v>8/2014</v>
      </c>
      <c r="B5337" s="279" t="s">
        <v>5460</v>
      </c>
      <c r="C5337" s="294">
        <v>234</v>
      </c>
      <c r="D5337" s="279">
        <f t="shared" si="207"/>
        <v>7</v>
      </c>
      <c r="E5337" s="279">
        <f t="shared" si="208"/>
        <v>8</v>
      </c>
      <c r="F5337" s="281" t="str">
        <f t="shared" si="216"/>
        <v/>
      </c>
      <c r="G5337" s="282"/>
      <c r="H5337" s="280"/>
      <c r="I5337" s="280"/>
      <c r="J5337" s="280"/>
    </row>
    <row r="5338" spans="1:10" ht="14.4" x14ac:dyDescent="0.3">
      <c r="A5338" s="290" t="str">
        <f t="shared" si="215"/>
        <v>8/2014</v>
      </c>
      <c r="B5338" s="279" t="s">
        <v>5461</v>
      </c>
      <c r="C5338" s="294">
        <v>233</v>
      </c>
      <c r="D5338" s="279">
        <f t="shared" si="207"/>
        <v>8</v>
      </c>
      <c r="E5338" s="279">
        <f t="shared" si="208"/>
        <v>8</v>
      </c>
      <c r="F5338" s="281" t="str">
        <f t="shared" si="216"/>
        <v/>
      </c>
      <c r="G5338" s="282"/>
      <c r="H5338" s="280"/>
      <c r="I5338" s="280"/>
      <c r="J5338" s="280"/>
    </row>
    <row r="5339" spans="1:10" ht="14.4" x14ac:dyDescent="0.3">
      <c r="A5339" s="290" t="str">
        <f t="shared" si="215"/>
        <v>8/2014</v>
      </c>
      <c r="B5339" s="279" t="s">
        <v>5462</v>
      </c>
      <c r="C5339" s="294"/>
      <c r="D5339" s="279">
        <f t="shared" si="207"/>
        <v>9</v>
      </c>
      <c r="E5339" s="279">
        <f t="shared" si="208"/>
        <v>8</v>
      </c>
      <c r="F5339" s="281" t="str">
        <f t="shared" si="216"/>
        <v/>
      </c>
      <c r="G5339" s="282"/>
      <c r="H5339" s="280"/>
      <c r="I5339" s="280"/>
      <c r="J5339" s="280"/>
    </row>
    <row r="5340" spans="1:10" ht="14.4" x14ac:dyDescent="0.3">
      <c r="A5340" s="290" t="str">
        <f t="shared" si="215"/>
        <v>8/2014</v>
      </c>
      <c r="B5340" s="279" t="s">
        <v>5463</v>
      </c>
      <c r="C5340" s="294"/>
      <c r="D5340" s="279">
        <f t="shared" si="207"/>
        <v>10</v>
      </c>
      <c r="E5340" s="279">
        <f t="shared" si="208"/>
        <v>8</v>
      </c>
      <c r="F5340" s="281" t="str">
        <f t="shared" si="216"/>
        <v/>
      </c>
      <c r="G5340" s="282"/>
      <c r="H5340" s="280"/>
      <c r="I5340" s="280"/>
      <c r="J5340" s="280"/>
    </row>
    <row r="5341" spans="1:10" ht="14.4" x14ac:dyDescent="0.3">
      <c r="A5341" s="290" t="str">
        <f t="shared" si="215"/>
        <v>8/2014</v>
      </c>
      <c r="B5341" s="279" t="s">
        <v>5464</v>
      </c>
      <c r="C5341" s="294">
        <v>231</v>
      </c>
      <c r="D5341" s="279">
        <f t="shared" si="207"/>
        <v>11</v>
      </c>
      <c r="E5341" s="279">
        <f t="shared" si="208"/>
        <v>8</v>
      </c>
      <c r="F5341" s="281" t="str">
        <f t="shared" si="216"/>
        <v/>
      </c>
      <c r="G5341" s="282"/>
      <c r="H5341" s="280"/>
      <c r="I5341" s="280"/>
      <c r="J5341" s="280"/>
    </row>
    <row r="5342" spans="1:10" ht="14.4" x14ac:dyDescent="0.3">
      <c r="A5342" s="290" t="str">
        <f t="shared" si="215"/>
        <v>8/2014</v>
      </c>
      <c r="B5342" s="279" t="s">
        <v>5465</v>
      </c>
      <c r="C5342" s="294">
        <v>228</v>
      </c>
      <c r="D5342" s="279">
        <f t="shared" si="207"/>
        <v>12</v>
      </c>
      <c r="E5342" s="279">
        <f t="shared" si="208"/>
        <v>8</v>
      </c>
      <c r="F5342" s="281" t="str">
        <f t="shared" si="216"/>
        <v/>
      </c>
      <c r="G5342" s="282"/>
      <c r="H5342" s="280"/>
      <c r="I5342" s="280"/>
      <c r="J5342" s="280"/>
    </row>
    <row r="5343" spans="1:10" ht="14.4" x14ac:dyDescent="0.3">
      <c r="A5343" s="290" t="str">
        <f t="shared" si="215"/>
        <v>8/2014</v>
      </c>
      <c r="B5343" s="279" t="s">
        <v>5466</v>
      </c>
      <c r="C5343" s="294">
        <v>227</v>
      </c>
      <c r="D5343" s="279">
        <f t="shared" si="207"/>
        <v>13</v>
      </c>
      <c r="E5343" s="279">
        <f t="shared" si="208"/>
        <v>8</v>
      </c>
      <c r="F5343" s="281" t="str">
        <f t="shared" si="216"/>
        <v/>
      </c>
      <c r="G5343" s="282"/>
      <c r="H5343" s="280"/>
      <c r="I5343" s="280"/>
      <c r="J5343" s="280"/>
    </row>
    <row r="5344" spans="1:10" ht="14.4" x14ac:dyDescent="0.3">
      <c r="A5344" s="290" t="str">
        <f t="shared" si="215"/>
        <v>8/2014</v>
      </c>
      <c r="B5344" s="279" t="s">
        <v>5467</v>
      </c>
      <c r="C5344" s="294">
        <v>221</v>
      </c>
      <c r="D5344" s="279">
        <f t="shared" si="207"/>
        <v>14</v>
      </c>
      <c r="E5344" s="279">
        <f t="shared" si="208"/>
        <v>8</v>
      </c>
      <c r="F5344" s="281" t="str">
        <f t="shared" si="216"/>
        <v/>
      </c>
      <c r="G5344" s="282"/>
      <c r="H5344" s="280"/>
      <c r="I5344" s="280"/>
      <c r="J5344" s="280"/>
    </row>
    <row r="5345" spans="1:10" ht="14.4" x14ac:dyDescent="0.3">
      <c r="A5345" s="290" t="str">
        <f t="shared" si="215"/>
        <v>8/2014</v>
      </c>
      <c r="B5345" s="279" t="s">
        <v>5468</v>
      </c>
      <c r="C5345" s="294">
        <v>222</v>
      </c>
      <c r="D5345" s="279">
        <f t="shared" si="207"/>
        <v>15</v>
      </c>
      <c r="E5345" s="279">
        <f t="shared" si="208"/>
        <v>8</v>
      </c>
      <c r="F5345" s="281" t="str">
        <f t="shared" si="216"/>
        <v/>
      </c>
      <c r="G5345" s="282"/>
      <c r="H5345" s="280"/>
      <c r="I5345" s="280"/>
      <c r="J5345" s="280"/>
    </row>
    <row r="5346" spans="1:10" ht="14.4" x14ac:dyDescent="0.3">
      <c r="A5346" s="290" t="str">
        <f t="shared" si="215"/>
        <v>8/2014</v>
      </c>
      <c r="B5346" s="279" t="s">
        <v>5469</v>
      </c>
      <c r="C5346" s="294"/>
      <c r="D5346" s="279">
        <f t="shared" si="207"/>
        <v>16</v>
      </c>
      <c r="E5346" s="279">
        <f t="shared" si="208"/>
        <v>8</v>
      </c>
      <c r="F5346" s="281" t="str">
        <f t="shared" si="216"/>
        <v/>
      </c>
      <c r="G5346" s="282"/>
      <c r="H5346" s="280"/>
      <c r="I5346" s="280"/>
      <c r="J5346" s="280"/>
    </row>
    <row r="5347" spans="1:10" ht="14.4" x14ac:dyDescent="0.3">
      <c r="A5347" s="290" t="str">
        <f t="shared" si="215"/>
        <v>8/2014</v>
      </c>
      <c r="B5347" s="279" t="s">
        <v>5470</v>
      </c>
      <c r="C5347" s="294"/>
      <c r="D5347" s="279">
        <f t="shared" si="207"/>
        <v>17</v>
      </c>
      <c r="E5347" s="279">
        <f t="shared" si="208"/>
        <v>8</v>
      </c>
      <c r="F5347" s="281" t="str">
        <f t="shared" si="216"/>
        <v/>
      </c>
      <c r="G5347" s="282"/>
      <c r="H5347" s="280"/>
      <c r="I5347" s="280"/>
      <c r="J5347" s="280"/>
    </row>
    <row r="5348" spans="1:10" ht="14.4" x14ac:dyDescent="0.3">
      <c r="A5348" s="290" t="str">
        <f t="shared" si="215"/>
        <v>8/2014</v>
      </c>
      <c r="B5348" s="279" t="s">
        <v>5471</v>
      </c>
      <c r="C5348" s="294">
        <v>218</v>
      </c>
      <c r="D5348" s="279">
        <f t="shared" si="207"/>
        <v>18</v>
      </c>
      <c r="E5348" s="279">
        <f t="shared" si="208"/>
        <v>8</v>
      </c>
      <c r="F5348" s="281" t="str">
        <f t="shared" si="216"/>
        <v/>
      </c>
      <c r="G5348" s="282"/>
      <c r="H5348" s="280"/>
      <c r="I5348" s="280"/>
      <c r="J5348" s="280"/>
    </row>
    <row r="5349" spans="1:10" ht="14.4" x14ac:dyDescent="0.3">
      <c r="A5349" s="290" t="str">
        <f t="shared" si="215"/>
        <v>8/2014</v>
      </c>
      <c r="B5349" s="279" t="s">
        <v>5472</v>
      </c>
      <c r="C5349" s="294">
        <v>215</v>
      </c>
      <c r="D5349" s="279">
        <f t="shared" si="207"/>
        <v>19</v>
      </c>
      <c r="E5349" s="279">
        <f t="shared" si="208"/>
        <v>8</v>
      </c>
      <c r="F5349" s="281" t="str">
        <f t="shared" si="216"/>
        <v/>
      </c>
      <c r="G5349" s="282"/>
      <c r="H5349" s="280"/>
      <c r="I5349" s="280"/>
      <c r="J5349" s="280"/>
    </row>
    <row r="5350" spans="1:10" ht="14.4" x14ac:dyDescent="0.3">
      <c r="A5350" s="290" t="str">
        <f t="shared" si="215"/>
        <v>8/2014</v>
      </c>
      <c r="B5350" s="279" t="s">
        <v>5473</v>
      </c>
      <c r="C5350" s="294">
        <v>213</v>
      </c>
      <c r="D5350" s="279">
        <f t="shared" si="207"/>
        <v>20</v>
      </c>
      <c r="E5350" s="279">
        <f t="shared" si="208"/>
        <v>8</v>
      </c>
      <c r="F5350" s="281" t="str">
        <f t="shared" si="216"/>
        <v/>
      </c>
      <c r="G5350" s="282"/>
      <c r="H5350" s="280"/>
      <c r="I5350" s="280"/>
      <c r="J5350" s="280"/>
    </row>
    <row r="5351" spans="1:10" ht="14.4" x14ac:dyDescent="0.3">
      <c r="A5351" s="290" t="str">
        <f t="shared" si="215"/>
        <v>8/2014</v>
      </c>
      <c r="B5351" s="279" t="s">
        <v>5474</v>
      </c>
      <c r="C5351" s="294">
        <v>211</v>
      </c>
      <c r="D5351" s="279">
        <f t="shared" si="207"/>
        <v>21</v>
      </c>
      <c r="E5351" s="279">
        <f t="shared" si="208"/>
        <v>8</v>
      </c>
      <c r="F5351" s="281" t="str">
        <f t="shared" si="216"/>
        <v/>
      </c>
      <c r="G5351" s="282"/>
      <c r="H5351" s="280"/>
      <c r="I5351" s="280"/>
      <c r="J5351" s="280"/>
    </row>
    <row r="5352" spans="1:10" ht="14.4" x14ac:dyDescent="0.3">
      <c r="A5352" s="290" t="str">
        <f t="shared" si="215"/>
        <v>8/2014</v>
      </c>
      <c r="B5352" s="279" t="s">
        <v>5475</v>
      </c>
      <c r="C5352" s="294">
        <v>212</v>
      </c>
      <c r="D5352" s="279">
        <f t="shared" si="207"/>
        <v>22</v>
      </c>
      <c r="E5352" s="279">
        <f t="shared" si="208"/>
        <v>8</v>
      </c>
      <c r="F5352" s="281" t="str">
        <f t="shared" si="216"/>
        <v/>
      </c>
      <c r="G5352" s="282"/>
      <c r="H5352" s="280"/>
      <c r="I5352" s="280"/>
      <c r="J5352" s="280"/>
    </row>
    <row r="5353" spans="1:10" ht="14.4" x14ac:dyDescent="0.3">
      <c r="A5353" s="290" t="str">
        <f t="shared" si="215"/>
        <v>8/2014</v>
      </c>
      <c r="B5353" s="279" t="s">
        <v>5476</v>
      </c>
      <c r="C5353" s="294"/>
      <c r="D5353" s="279">
        <f t="shared" si="207"/>
        <v>23</v>
      </c>
      <c r="E5353" s="279">
        <f t="shared" si="208"/>
        <v>8</v>
      </c>
      <c r="F5353" s="281" t="str">
        <f t="shared" si="216"/>
        <v/>
      </c>
      <c r="G5353" s="282"/>
      <c r="H5353" s="280"/>
      <c r="I5353" s="280"/>
      <c r="J5353" s="280"/>
    </row>
    <row r="5354" spans="1:10" ht="14.4" x14ac:dyDescent="0.3">
      <c r="A5354" s="290" t="str">
        <f t="shared" si="215"/>
        <v>8/2014</v>
      </c>
      <c r="B5354" s="279" t="s">
        <v>5477</v>
      </c>
      <c r="C5354" s="294"/>
      <c r="D5354" s="279">
        <f t="shared" si="207"/>
        <v>24</v>
      </c>
      <c r="E5354" s="279">
        <f t="shared" si="208"/>
        <v>8</v>
      </c>
      <c r="F5354" s="281" t="str">
        <f t="shared" si="216"/>
        <v/>
      </c>
      <c r="G5354" s="282"/>
      <c r="H5354" s="280"/>
      <c r="I5354" s="280"/>
      <c r="J5354" s="280"/>
    </row>
    <row r="5355" spans="1:10" ht="14.4" x14ac:dyDescent="0.3">
      <c r="A5355" s="290" t="str">
        <f t="shared" si="215"/>
        <v>8/2014</v>
      </c>
      <c r="B5355" s="279" t="s">
        <v>5478</v>
      </c>
      <c r="C5355" s="294">
        <v>212</v>
      </c>
      <c r="D5355" s="279">
        <f t="shared" si="207"/>
        <v>25</v>
      </c>
      <c r="E5355" s="279">
        <f t="shared" si="208"/>
        <v>8</v>
      </c>
      <c r="F5355" s="281" t="str">
        <f t="shared" si="216"/>
        <v/>
      </c>
      <c r="G5355" s="282"/>
      <c r="H5355" s="280"/>
      <c r="I5355" s="280"/>
      <c r="J5355" s="280"/>
    </row>
    <row r="5356" spans="1:10" ht="14.4" x14ac:dyDescent="0.3">
      <c r="A5356" s="290" t="str">
        <f t="shared" si="215"/>
        <v>8/2014</v>
      </c>
      <c r="B5356" s="279" t="s">
        <v>5479</v>
      </c>
      <c r="C5356" s="294">
        <v>209</v>
      </c>
      <c r="D5356" s="279">
        <f t="shared" si="207"/>
        <v>26</v>
      </c>
      <c r="E5356" s="279">
        <f t="shared" si="208"/>
        <v>8</v>
      </c>
      <c r="F5356" s="281" t="str">
        <f t="shared" si="216"/>
        <v/>
      </c>
      <c r="G5356" s="282"/>
      <c r="H5356" s="280"/>
      <c r="I5356" s="280"/>
      <c r="J5356" s="280"/>
    </row>
    <row r="5357" spans="1:10" ht="14.4" x14ac:dyDescent="0.3">
      <c r="A5357" s="290" t="str">
        <f t="shared" si="215"/>
        <v>8/2014</v>
      </c>
      <c r="B5357" s="279" t="s">
        <v>5480</v>
      </c>
      <c r="C5357" s="294">
        <v>205</v>
      </c>
      <c r="D5357" s="279">
        <f t="shared" si="207"/>
        <v>27</v>
      </c>
      <c r="E5357" s="279">
        <f t="shared" si="208"/>
        <v>8</v>
      </c>
      <c r="F5357" s="281" t="str">
        <f t="shared" si="216"/>
        <v/>
      </c>
      <c r="G5357" s="282"/>
      <c r="H5357" s="280"/>
      <c r="I5357" s="280"/>
      <c r="J5357" s="280"/>
    </row>
    <row r="5358" spans="1:10" ht="14.4" x14ac:dyDescent="0.3">
      <c r="A5358" s="290" t="str">
        <f t="shared" si="215"/>
        <v>8/2014</v>
      </c>
      <c r="B5358" s="279" t="s">
        <v>5481</v>
      </c>
      <c r="C5358" s="294">
        <v>206</v>
      </c>
      <c r="D5358" s="279">
        <f t="shared" si="207"/>
        <v>28</v>
      </c>
      <c r="E5358" s="279">
        <f t="shared" si="208"/>
        <v>8</v>
      </c>
      <c r="F5358" s="281" t="str">
        <f t="shared" si="216"/>
        <v/>
      </c>
      <c r="G5358" s="282"/>
      <c r="H5358" s="280"/>
      <c r="I5358" s="280"/>
      <c r="J5358" s="280"/>
    </row>
    <row r="5359" spans="1:10" ht="14.4" x14ac:dyDescent="0.3">
      <c r="A5359" s="290" t="str">
        <f t="shared" si="215"/>
        <v>8/2014</v>
      </c>
      <c r="B5359" s="279" t="s">
        <v>5482</v>
      </c>
      <c r="C5359" s="294">
        <v>205</v>
      </c>
      <c r="D5359" s="279">
        <f t="shared" si="207"/>
        <v>29</v>
      </c>
      <c r="E5359" s="279">
        <f t="shared" si="208"/>
        <v>8</v>
      </c>
      <c r="F5359" s="281" t="str">
        <f t="shared" si="216"/>
        <v/>
      </c>
      <c r="G5359" s="282"/>
      <c r="H5359" s="280"/>
      <c r="I5359" s="280"/>
      <c r="J5359" s="280"/>
    </row>
    <row r="5360" spans="1:10" ht="14.4" x14ac:dyDescent="0.3">
      <c r="A5360" s="290" t="str">
        <f t="shared" si="215"/>
        <v>8/2014</v>
      </c>
      <c r="B5360" s="279" t="s">
        <v>5483</v>
      </c>
      <c r="C5360" s="294"/>
      <c r="D5360" s="279">
        <f t="shared" ref="D5360:D5614" si="217">DAY(B5360)</f>
        <v>30</v>
      </c>
      <c r="E5360" s="279">
        <f t="shared" ref="E5360:E5614" si="218">MONTH(B5360)</f>
        <v>8</v>
      </c>
      <c r="F5360" s="281" t="str">
        <f t="shared" si="216"/>
        <v/>
      </c>
      <c r="G5360" s="282"/>
      <c r="H5360" s="280"/>
      <c r="I5360" s="280"/>
      <c r="J5360" s="280"/>
    </row>
    <row r="5361" spans="1:10" ht="14.4" x14ac:dyDescent="0.3">
      <c r="A5361" s="290" t="str">
        <f t="shared" si="215"/>
        <v>8/2014</v>
      </c>
      <c r="B5361" s="279" t="s">
        <v>5484</v>
      </c>
      <c r="C5361" s="294"/>
      <c r="D5361" s="279">
        <f t="shared" si="217"/>
        <v>31</v>
      </c>
      <c r="E5361" s="279">
        <f t="shared" si="218"/>
        <v>8</v>
      </c>
      <c r="F5361" s="281">
        <f t="shared" si="216"/>
        <v>2.0500000000000001E-2</v>
      </c>
      <c r="G5361" s="282"/>
      <c r="H5361" s="280"/>
      <c r="I5361" s="280"/>
      <c r="J5361" s="280"/>
    </row>
    <row r="5362" spans="1:10" ht="14.4" x14ac:dyDescent="0.3">
      <c r="A5362" s="290" t="str">
        <f t="shared" si="215"/>
        <v>9/2014</v>
      </c>
      <c r="B5362" s="279" t="s">
        <v>5485</v>
      </c>
      <c r="C5362" s="294"/>
      <c r="D5362" s="279">
        <f t="shared" si="217"/>
        <v>1</v>
      </c>
      <c r="E5362" s="279">
        <f t="shared" si="218"/>
        <v>9</v>
      </c>
      <c r="F5362" s="281" t="str">
        <f t="shared" si="216"/>
        <v/>
      </c>
      <c r="G5362" s="282"/>
      <c r="H5362" s="280"/>
      <c r="I5362" s="280"/>
      <c r="J5362" s="280"/>
    </row>
    <row r="5363" spans="1:10" ht="14.4" x14ac:dyDescent="0.3">
      <c r="A5363" s="290" t="str">
        <f t="shared" si="215"/>
        <v>9/2014</v>
      </c>
      <c r="B5363" s="279" t="s">
        <v>5486</v>
      </c>
      <c r="C5363" s="294">
        <v>203</v>
      </c>
      <c r="D5363" s="279">
        <f t="shared" si="217"/>
        <v>2</v>
      </c>
      <c r="E5363" s="279">
        <f t="shared" si="218"/>
        <v>9</v>
      </c>
      <c r="F5363" s="281" t="str">
        <f t="shared" si="216"/>
        <v/>
      </c>
      <c r="G5363" s="282"/>
      <c r="H5363" s="280"/>
      <c r="I5363" s="280"/>
      <c r="J5363" s="280"/>
    </row>
    <row r="5364" spans="1:10" ht="14.4" x14ac:dyDescent="0.3">
      <c r="A5364" s="290" t="str">
        <f t="shared" si="215"/>
        <v>9/2014</v>
      </c>
      <c r="B5364" s="279" t="s">
        <v>5487</v>
      </c>
      <c r="C5364" s="294">
        <v>201</v>
      </c>
      <c r="D5364" s="279">
        <f t="shared" si="217"/>
        <v>3</v>
      </c>
      <c r="E5364" s="279">
        <f t="shared" si="218"/>
        <v>9</v>
      </c>
      <c r="F5364" s="281" t="str">
        <f t="shared" si="216"/>
        <v/>
      </c>
      <c r="G5364" s="282"/>
      <c r="H5364" s="280"/>
      <c r="I5364" s="280"/>
      <c r="J5364" s="280"/>
    </row>
    <row r="5365" spans="1:10" ht="14.4" x14ac:dyDescent="0.3">
      <c r="A5365" s="290" t="str">
        <f t="shared" si="215"/>
        <v>9/2014</v>
      </c>
      <c r="B5365" s="279" t="s">
        <v>5488</v>
      </c>
      <c r="C5365" s="294">
        <v>203</v>
      </c>
      <c r="D5365" s="279">
        <f t="shared" si="217"/>
        <v>4</v>
      </c>
      <c r="E5365" s="279">
        <f t="shared" si="218"/>
        <v>9</v>
      </c>
      <c r="F5365" s="281" t="str">
        <f t="shared" si="216"/>
        <v/>
      </c>
      <c r="G5365" s="282"/>
      <c r="H5365" s="280"/>
      <c r="I5365" s="280"/>
      <c r="J5365" s="280"/>
    </row>
    <row r="5366" spans="1:10" ht="14.4" x14ac:dyDescent="0.3">
      <c r="A5366" s="290" t="str">
        <f t="shared" si="215"/>
        <v>9/2014</v>
      </c>
      <c r="B5366" s="279" t="s">
        <v>5489</v>
      </c>
      <c r="C5366" s="294">
        <v>200</v>
      </c>
      <c r="D5366" s="279">
        <f t="shared" si="217"/>
        <v>5</v>
      </c>
      <c r="E5366" s="279">
        <f t="shared" si="218"/>
        <v>9</v>
      </c>
      <c r="F5366" s="281" t="str">
        <f t="shared" si="216"/>
        <v/>
      </c>
      <c r="G5366" s="282"/>
      <c r="H5366" s="280"/>
      <c r="I5366" s="280"/>
      <c r="J5366" s="280"/>
    </row>
    <row r="5367" spans="1:10" ht="14.4" x14ac:dyDescent="0.3">
      <c r="A5367" s="290" t="str">
        <f t="shared" si="215"/>
        <v>9/2014</v>
      </c>
      <c r="B5367" s="279" t="s">
        <v>5490</v>
      </c>
      <c r="C5367" s="294"/>
      <c r="D5367" s="279">
        <f t="shared" si="217"/>
        <v>6</v>
      </c>
      <c r="E5367" s="279">
        <f t="shared" si="218"/>
        <v>9</v>
      </c>
      <c r="F5367" s="281" t="str">
        <f t="shared" si="216"/>
        <v/>
      </c>
      <c r="G5367" s="282"/>
      <c r="H5367" s="280"/>
      <c r="I5367" s="280"/>
      <c r="J5367" s="280"/>
    </row>
    <row r="5368" spans="1:10" ht="14.4" x14ac:dyDescent="0.3">
      <c r="A5368" s="290" t="str">
        <f t="shared" si="215"/>
        <v>9/2014</v>
      </c>
      <c r="B5368" s="279" t="s">
        <v>5491</v>
      </c>
      <c r="C5368" s="294"/>
      <c r="D5368" s="279">
        <f t="shared" si="217"/>
        <v>7</v>
      </c>
      <c r="E5368" s="279">
        <f t="shared" si="218"/>
        <v>9</v>
      </c>
      <c r="F5368" s="281" t="str">
        <f t="shared" si="216"/>
        <v/>
      </c>
      <c r="G5368" s="282"/>
      <c r="H5368" s="280"/>
      <c r="I5368" s="280"/>
      <c r="J5368" s="280"/>
    </row>
    <row r="5369" spans="1:10" ht="14.4" x14ac:dyDescent="0.3">
      <c r="A5369" s="290" t="str">
        <f t="shared" si="215"/>
        <v>9/2014</v>
      </c>
      <c r="B5369" s="279" t="s">
        <v>5492</v>
      </c>
      <c r="C5369" s="294">
        <v>200</v>
      </c>
      <c r="D5369" s="279">
        <f t="shared" si="217"/>
        <v>8</v>
      </c>
      <c r="E5369" s="279">
        <f t="shared" si="218"/>
        <v>9</v>
      </c>
      <c r="F5369" s="281" t="str">
        <f t="shared" si="216"/>
        <v/>
      </c>
      <c r="G5369" s="282"/>
      <c r="H5369" s="280"/>
      <c r="I5369" s="280"/>
      <c r="J5369" s="280"/>
    </row>
    <row r="5370" spans="1:10" ht="14.4" x14ac:dyDescent="0.3">
      <c r="A5370" s="290" t="str">
        <f t="shared" si="215"/>
        <v>9/2014</v>
      </c>
      <c r="B5370" s="279" t="s">
        <v>5493</v>
      </c>
      <c r="C5370" s="294">
        <v>210</v>
      </c>
      <c r="D5370" s="279">
        <f t="shared" si="217"/>
        <v>9</v>
      </c>
      <c r="E5370" s="279">
        <f t="shared" si="218"/>
        <v>9</v>
      </c>
      <c r="F5370" s="281" t="str">
        <f t="shared" si="216"/>
        <v/>
      </c>
      <c r="G5370" s="282"/>
      <c r="H5370" s="280"/>
      <c r="I5370" s="280"/>
      <c r="J5370" s="280"/>
    </row>
    <row r="5371" spans="1:10" ht="14.4" x14ac:dyDescent="0.3">
      <c r="A5371" s="290" t="str">
        <f t="shared" si="215"/>
        <v>9/2014</v>
      </c>
      <c r="B5371" s="279" t="s">
        <v>5494</v>
      </c>
      <c r="C5371" s="294">
        <v>208</v>
      </c>
      <c r="D5371" s="279">
        <f t="shared" si="217"/>
        <v>10</v>
      </c>
      <c r="E5371" s="279">
        <f t="shared" si="218"/>
        <v>9</v>
      </c>
      <c r="F5371" s="281" t="str">
        <f t="shared" si="216"/>
        <v/>
      </c>
      <c r="G5371" s="282"/>
      <c r="H5371" s="280"/>
      <c r="I5371" s="280"/>
      <c r="J5371" s="280"/>
    </row>
    <row r="5372" spans="1:10" ht="14.4" x14ac:dyDescent="0.3">
      <c r="A5372" s="290" t="str">
        <f t="shared" si="215"/>
        <v>9/2014</v>
      </c>
      <c r="B5372" s="279" t="s">
        <v>5495</v>
      </c>
      <c r="C5372" s="294">
        <v>209</v>
      </c>
      <c r="D5372" s="279">
        <f t="shared" si="217"/>
        <v>11</v>
      </c>
      <c r="E5372" s="279">
        <f t="shared" si="218"/>
        <v>9</v>
      </c>
      <c r="F5372" s="281" t="str">
        <f t="shared" si="216"/>
        <v/>
      </c>
      <c r="G5372" s="282"/>
      <c r="H5372" s="280"/>
      <c r="I5372" s="280"/>
      <c r="J5372" s="280"/>
    </row>
    <row r="5373" spans="1:10" ht="14.4" x14ac:dyDescent="0.3">
      <c r="A5373" s="290" t="str">
        <f t="shared" si="215"/>
        <v>9/2014</v>
      </c>
      <c r="B5373" s="279" t="s">
        <v>5496</v>
      </c>
      <c r="C5373" s="294">
        <v>214</v>
      </c>
      <c r="D5373" s="279">
        <f t="shared" si="217"/>
        <v>12</v>
      </c>
      <c r="E5373" s="279">
        <f t="shared" si="218"/>
        <v>9</v>
      </c>
      <c r="F5373" s="281" t="str">
        <f t="shared" si="216"/>
        <v/>
      </c>
      <c r="G5373" s="282"/>
      <c r="H5373" s="280"/>
      <c r="I5373" s="280"/>
      <c r="J5373" s="280"/>
    </row>
    <row r="5374" spans="1:10" ht="14.4" x14ac:dyDescent="0.3">
      <c r="A5374" s="290" t="str">
        <f t="shared" si="215"/>
        <v>9/2014</v>
      </c>
      <c r="B5374" s="279" t="s">
        <v>5497</v>
      </c>
      <c r="C5374" s="294"/>
      <c r="D5374" s="279">
        <f t="shared" si="217"/>
        <v>13</v>
      </c>
      <c r="E5374" s="279">
        <f t="shared" si="218"/>
        <v>9</v>
      </c>
      <c r="F5374" s="281" t="str">
        <f t="shared" si="216"/>
        <v/>
      </c>
      <c r="G5374" s="282"/>
      <c r="H5374" s="280"/>
      <c r="I5374" s="280"/>
      <c r="J5374" s="280"/>
    </row>
    <row r="5375" spans="1:10" ht="14.4" x14ac:dyDescent="0.3">
      <c r="A5375" s="290" t="str">
        <f t="shared" si="215"/>
        <v>9/2014</v>
      </c>
      <c r="B5375" s="279" t="s">
        <v>5498</v>
      </c>
      <c r="C5375" s="294"/>
      <c r="D5375" s="279">
        <f t="shared" si="217"/>
        <v>14</v>
      </c>
      <c r="E5375" s="279">
        <f t="shared" si="218"/>
        <v>9</v>
      </c>
      <c r="F5375" s="281" t="str">
        <f t="shared" si="216"/>
        <v/>
      </c>
      <c r="G5375" s="282"/>
      <c r="H5375" s="280"/>
      <c r="I5375" s="280"/>
      <c r="J5375" s="280"/>
    </row>
    <row r="5376" spans="1:10" ht="14.4" x14ac:dyDescent="0.3">
      <c r="A5376" s="290" t="str">
        <f t="shared" si="215"/>
        <v>9/2014</v>
      </c>
      <c r="B5376" s="279" t="s">
        <v>5499</v>
      </c>
      <c r="C5376" s="294">
        <v>219</v>
      </c>
      <c r="D5376" s="279">
        <f t="shared" si="217"/>
        <v>15</v>
      </c>
      <c r="E5376" s="279">
        <f t="shared" si="218"/>
        <v>9</v>
      </c>
      <c r="F5376" s="281" t="str">
        <f t="shared" si="216"/>
        <v/>
      </c>
      <c r="G5376" s="282"/>
      <c r="H5376" s="280"/>
      <c r="I5376" s="280"/>
      <c r="J5376" s="280"/>
    </row>
    <row r="5377" spans="1:10" ht="14.4" x14ac:dyDescent="0.3">
      <c r="A5377" s="290" t="str">
        <f t="shared" si="215"/>
        <v>9/2014</v>
      </c>
      <c r="B5377" s="279" t="s">
        <v>5500</v>
      </c>
      <c r="C5377" s="294">
        <v>218</v>
      </c>
      <c r="D5377" s="279">
        <f t="shared" si="217"/>
        <v>16</v>
      </c>
      <c r="E5377" s="279">
        <f t="shared" si="218"/>
        <v>9</v>
      </c>
      <c r="F5377" s="281" t="str">
        <f t="shared" si="216"/>
        <v/>
      </c>
      <c r="G5377" s="282"/>
      <c r="H5377" s="280"/>
      <c r="I5377" s="280"/>
      <c r="J5377" s="280"/>
    </row>
    <row r="5378" spans="1:10" ht="14.4" x14ac:dyDescent="0.3">
      <c r="A5378" s="290" t="str">
        <f t="shared" si="215"/>
        <v>9/2014</v>
      </c>
      <c r="B5378" s="279" t="s">
        <v>5501</v>
      </c>
      <c r="C5378" s="294">
        <v>209</v>
      </c>
      <c r="D5378" s="279">
        <f t="shared" si="217"/>
        <v>17</v>
      </c>
      <c r="E5378" s="279">
        <f t="shared" si="218"/>
        <v>9</v>
      </c>
      <c r="F5378" s="281" t="str">
        <f t="shared" si="216"/>
        <v/>
      </c>
      <c r="G5378" s="282"/>
      <c r="H5378" s="280"/>
      <c r="I5378" s="280"/>
      <c r="J5378" s="280"/>
    </row>
    <row r="5379" spans="1:10" ht="14.4" x14ac:dyDescent="0.3">
      <c r="A5379" s="290" t="str">
        <f t="shared" si="215"/>
        <v>9/2014</v>
      </c>
      <c r="B5379" s="279" t="s">
        <v>5502</v>
      </c>
      <c r="C5379" s="294">
        <v>210</v>
      </c>
      <c r="D5379" s="279">
        <f t="shared" si="217"/>
        <v>18</v>
      </c>
      <c r="E5379" s="279">
        <f t="shared" si="218"/>
        <v>9</v>
      </c>
      <c r="F5379" s="281" t="str">
        <f t="shared" si="216"/>
        <v/>
      </c>
      <c r="G5379" s="282"/>
      <c r="H5379" s="280"/>
      <c r="I5379" s="280"/>
      <c r="J5379" s="280"/>
    </row>
    <row r="5380" spans="1:10" ht="14.4" x14ac:dyDescent="0.3">
      <c r="A5380" s="290" t="str">
        <f t="shared" si="215"/>
        <v>9/2014</v>
      </c>
      <c r="B5380" s="279" t="s">
        <v>5503</v>
      </c>
      <c r="C5380" s="294">
        <v>212</v>
      </c>
      <c r="D5380" s="279">
        <f t="shared" si="217"/>
        <v>19</v>
      </c>
      <c r="E5380" s="279">
        <f t="shared" si="218"/>
        <v>9</v>
      </c>
      <c r="F5380" s="281" t="str">
        <f t="shared" si="216"/>
        <v/>
      </c>
      <c r="G5380" s="282"/>
      <c r="H5380" s="280"/>
      <c r="I5380" s="280"/>
      <c r="J5380" s="280"/>
    </row>
    <row r="5381" spans="1:10" ht="14.4" x14ac:dyDescent="0.3">
      <c r="A5381" s="290" t="str">
        <f t="shared" si="215"/>
        <v>9/2014</v>
      </c>
      <c r="B5381" s="279" t="s">
        <v>5504</v>
      </c>
      <c r="C5381" s="294"/>
      <c r="D5381" s="279">
        <f t="shared" si="217"/>
        <v>20</v>
      </c>
      <c r="E5381" s="279">
        <f t="shared" si="218"/>
        <v>9</v>
      </c>
      <c r="F5381" s="281" t="str">
        <f t="shared" si="216"/>
        <v/>
      </c>
      <c r="G5381" s="282"/>
      <c r="H5381" s="280"/>
      <c r="I5381" s="280"/>
      <c r="J5381" s="280"/>
    </row>
    <row r="5382" spans="1:10" ht="14.4" x14ac:dyDescent="0.3">
      <c r="A5382" s="290" t="str">
        <f t="shared" ref="A5382:A5445" si="219">CONCATENATE(MONTH(B5382),"/",YEAR(B5382))</f>
        <v>9/2014</v>
      </c>
      <c r="B5382" s="279" t="s">
        <v>5505</v>
      </c>
      <c r="C5382" s="294"/>
      <c r="D5382" s="279">
        <f t="shared" si="217"/>
        <v>21</v>
      </c>
      <c r="E5382" s="279">
        <f t="shared" si="218"/>
        <v>9</v>
      </c>
      <c r="F5382" s="281" t="str">
        <f t="shared" si="216"/>
        <v/>
      </c>
      <c r="G5382" s="282"/>
      <c r="H5382" s="280"/>
      <c r="I5382" s="280"/>
      <c r="J5382" s="280"/>
    </row>
    <row r="5383" spans="1:10" ht="14.4" x14ac:dyDescent="0.3">
      <c r="A5383" s="290" t="str">
        <f t="shared" si="219"/>
        <v>9/2014</v>
      </c>
      <c r="B5383" s="279" t="s">
        <v>5506</v>
      </c>
      <c r="C5383" s="294">
        <v>219</v>
      </c>
      <c r="D5383" s="279">
        <f t="shared" si="217"/>
        <v>22</v>
      </c>
      <c r="E5383" s="279">
        <f t="shared" si="218"/>
        <v>9</v>
      </c>
      <c r="F5383" s="281" t="str">
        <f t="shared" si="216"/>
        <v/>
      </c>
      <c r="G5383" s="282"/>
      <c r="H5383" s="280"/>
      <c r="I5383" s="280"/>
      <c r="J5383" s="280"/>
    </row>
    <row r="5384" spans="1:10" ht="14.4" x14ac:dyDescent="0.3">
      <c r="A5384" s="290" t="str">
        <f t="shared" si="219"/>
        <v>9/2014</v>
      </c>
      <c r="B5384" s="279" t="s">
        <v>5507</v>
      </c>
      <c r="C5384" s="294">
        <v>220</v>
      </c>
      <c r="D5384" s="279">
        <f t="shared" si="217"/>
        <v>23</v>
      </c>
      <c r="E5384" s="279">
        <f t="shared" si="218"/>
        <v>9</v>
      </c>
      <c r="F5384" s="281" t="str">
        <f t="shared" si="216"/>
        <v/>
      </c>
      <c r="G5384" s="282"/>
      <c r="H5384" s="280"/>
      <c r="I5384" s="280"/>
      <c r="J5384" s="280"/>
    </row>
    <row r="5385" spans="1:10" ht="14.4" x14ac:dyDescent="0.3">
      <c r="A5385" s="290" t="str">
        <f t="shared" si="219"/>
        <v>9/2014</v>
      </c>
      <c r="B5385" s="279" t="s">
        <v>5508</v>
      </c>
      <c r="C5385" s="294">
        <v>218</v>
      </c>
      <c r="D5385" s="279">
        <f t="shared" si="217"/>
        <v>24</v>
      </c>
      <c r="E5385" s="279">
        <f t="shared" si="218"/>
        <v>9</v>
      </c>
      <c r="F5385" s="281" t="str">
        <f t="shared" si="216"/>
        <v/>
      </c>
      <c r="G5385" s="282"/>
      <c r="H5385" s="280"/>
      <c r="I5385" s="280"/>
      <c r="J5385" s="280"/>
    </row>
    <row r="5386" spans="1:10" ht="14.4" x14ac:dyDescent="0.3">
      <c r="A5386" s="290" t="str">
        <f t="shared" si="219"/>
        <v>9/2014</v>
      </c>
      <c r="B5386" s="279" t="s">
        <v>5509</v>
      </c>
      <c r="C5386" s="294">
        <v>228</v>
      </c>
      <c r="D5386" s="279">
        <f t="shared" si="217"/>
        <v>25</v>
      </c>
      <c r="E5386" s="279">
        <f t="shared" si="218"/>
        <v>9</v>
      </c>
      <c r="F5386" s="281" t="str">
        <f t="shared" si="216"/>
        <v/>
      </c>
      <c r="G5386" s="282"/>
      <c r="H5386" s="280"/>
      <c r="I5386" s="280"/>
      <c r="J5386" s="280"/>
    </row>
    <row r="5387" spans="1:10" ht="14.4" x14ac:dyDescent="0.3">
      <c r="A5387" s="290" t="str">
        <f t="shared" si="219"/>
        <v>9/2014</v>
      </c>
      <c r="B5387" s="279" t="s">
        <v>5510</v>
      </c>
      <c r="C5387" s="294">
        <v>230</v>
      </c>
      <c r="D5387" s="279">
        <f t="shared" si="217"/>
        <v>26</v>
      </c>
      <c r="E5387" s="279">
        <f t="shared" si="218"/>
        <v>9</v>
      </c>
      <c r="F5387" s="281" t="str">
        <f t="shared" si="216"/>
        <v/>
      </c>
      <c r="G5387" s="282"/>
      <c r="H5387" s="280"/>
      <c r="I5387" s="280"/>
      <c r="J5387" s="280"/>
    </row>
    <row r="5388" spans="1:10" ht="14.4" x14ac:dyDescent="0.3">
      <c r="A5388" s="290" t="str">
        <f t="shared" si="219"/>
        <v>9/2014</v>
      </c>
      <c r="B5388" s="279" t="s">
        <v>5511</v>
      </c>
      <c r="C5388" s="294"/>
      <c r="D5388" s="279">
        <f t="shared" si="217"/>
        <v>27</v>
      </c>
      <c r="E5388" s="279">
        <f t="shared" si="218"/>
        <v>9</v>
      </c>
      <c r="F5388" s="281" t="str">
        <f t="shared" si="216"/>
        <v/>
      </c>
      <c r="G5388" s="282"/>
      <c r="H5388" s="280"/>
      <c r="I5388" s="280"/>
      <c r="J5388" s="280"/>
    </row>
    <row r="5389" spans="1:10" ht="14.4" x14ac:dyDescent="0.3">
      <c r="A5389" s="290" t="str">
        <f t="shared" si="219"/>
        <v>9/2014</v>
      </c>
      <c r="B5389" s="279" t="s">
        <v>5512</v>
      </c>
      <c r="C5389" s="294"/>
      <c r="D5389" s="279">
        <f t="shared" si="217"/>
        <v>28</v>
      </c>
      <c r="E5389" s="279">
        <f t="shared" si="218"/>
        <v>9</v>
      </c>
      <c r="F5389" s="281" t="str">
        <f t="shared" ref="F5389:F5452" si="220">IF(D5389=(D5390-1),"",IF(AND(C5389="",C5388="",C5387=""),C5386/10000,(IF(AND(C5389="",C5388=""),C5387/10000,IF(C5389="",C5388/10000,C5389/10000)))))</f>
        <v/>
      </c>
      <c r="G5389" s="282"/>
      <c r="H5389" s="280"/>
      <c r="I5389" s="280"/>
      <c r="J5389" s="280"/>
    </row>
    <row r="5390" spans="1:10" ht="14.4" x14ac:dyDescent="0.3">
      <c r="A5390" s="290" t="str">
        <f t="shared" si="219"/>
        <v>9/2014</v>
      </c>
      <c r="B5390" s="279" t="s">
        <v>5513</v>
      </c>
      <c r="C5390" s="294">
        <v>243</v>
      </c>
      <c r="D5390" s="279">
        <f t="shared" si="217"/>
        <v>29</v>
      </c>
      <c r="E5390" s="279">
        <f t="shared" si="218"/>
        <v>9</v>
      </c>
      <c r="F5390" s="281" t="str">
        <f t="shared" si="220"/>
        <v/>
      </c>
      <c r="G5390" s="282"/>
      <c r="H5390" s="280"/>
      <c r="I5390" s="280"/>
      <c r="J5390" s="280"/>
    </row>
    <row r="5391" spans="1:10" ht="14.4" x14ac:dyDescent="0.3">
      <c r="A5391" s="290" t="str">
        <f t="shared" si="219"/>
        <v>9/2014</v>
      </c>
      <c r="B5391" s="279" t="s">
        <v>5514</v>
      </c>
      <c r="C5391" s="294">
        <v>239</v>
      </c>
      <c r="D5391" s="279">
        <f t="shared" si="217"/>
        <v>30</v>
      </c>
      <c r="E5391" s="279">
        <f t="shared" si="218"/>
        <v>9</v>
      </c>
      <c r="F5391" s="281">
        <f t="shared" si="220"/>
        <v>2.3900000000000001E-2</v>
      </c>
      <c r="G5391" s="282"/>
      <c r="H5391" s="280"/>
      <c r="I5391" s="280"/>
      <c r="J5391" s="280"/>
    </row>
    <row r="5392" spans="1:10" ht="14.4" x14ac:dyDescent="0.3">
      <c r="A5392" s="290" t="str">
        <f t="shared" si="219"/>
        <v>10/2014</v>
      </c>
      <c r="B5392" s="279" t="s">
        <v>5515</v>
      </c>
      <c r="C5392" s="294">
        <v>246</v>
      </c>
      <c r="D5392" s="279">
        <f t="shared" si="217"/>
        <v>1</v>
      </c>
      <c r="E5392" s="279">
        <f t="shared" si="218"/>
        <v>10</v>
      </c>
      <c r="F5392" s="281" t="str">
        <f t="shared" si="220"/>
        <v/>
      </c>
      <c r="G5392" s="282"/>
      <c r="H5392" s="280"/>
      <c r="I5392" s="280"/>
      <c r="J5392" s="280"/>
    </row>
    <row r="5393" spans="1:10" ht="14.4" x14ac:dyDescent="0.3">
      <c r="A5393" s="290" t="str">
        <f t="shared" si="219"/>
        <v>10/2014</v>
      </c>
      <c r="B5393" s="279" t="s">
        <v>5516</v>
      </c>
      <c r="C5393" s="294">
        <v>240</v>
      </c>
      <c r="D5393" s="279">
        <f t="shared" si="217"/>
        <v>2</v>
      </c>
      <c r="E5393" s="279">
        <f t="shared" si="218"/>
        <v>10</v>
      </c>
      <c r="F5393" s="281" t="str">
        <f t="shared" si="220"/>
        <v/>
      </c>
      <c r="G5393" s="282"/>
      <c r="H5393" s="280"/>
      <c r="I5393" s="280"/>
      <c r="J5393" s="280"/>
    </row>
    <row r="5394" spans="1:10" ht="14.4" x14ac:dyDescent="0.3">
      <c r="A5394" s="290" t="str">
        <f t="shared" si="219"/>
        <v>10/2014</v>
      </c>
      <c r="B5394" s="279" t="s">
        <v>5517</v>
      </c>
      <c r="C5394" s="294">
        <v>239</v>
      </c>
      <c r="D5394" s="279">
        <f t="shared" si="217"/>
        <v>3</v>
      </c>
      <c r="E5394" s="279">
        <f t="shared" si="218"/>
        <v>10</v>
      </c>
      <c r="F5394" s="281" t="str">
        <f t="shared" si="220"/>
        <v/>
      </c>
      <c r="G5394" s="282"/>
      <c r="H5394" s="280"/>
      <c r="I5394" s="280"/>
      <c r="J5394" s="280"/>
    </row>
    <row r="5395" spans="1:10" ht="14.4" x14ac:dyDescent="0.3">
      <c r="A5395" s="290" t="str">
        <f t="shared" si="219"/>
        <v>10/2014</v>
      </c>
      <c r="B5395" s="279" t="s">
        <v>5518</v>
      </c>
      <c r="C5395" s="294"/>
      <c r="D5395" s="279">
        <f t="shared" si="217"/>
        <v>4</v>
      </c>
      <c r="E5395" s="279">
        <f t="shared" si="218"/>
        <v>10</v>
      </c>
      <c r="F5395" s="281" t="str">
        <f t="shared" si="220"/>
        <v/>
      </c>
      <c r="G5395" s="282"/>
      <c r="H5395" s="280"/>
      <c r="I5395" s="280"/>
      <c r="J5395" s="280"/>
    </row>
    <row r="5396" spans="1:10" ht="14.4" x14ac:dyDescent="0.3">
      <c r="A5396" s="290" t="str">
        <f t="shared" si="219"/>
        <v>10/2014</v>
      </c>
      <c r="B5396" s="279" t="s">
        <v>5519</v>
      </c>
      <c r="C5396" s="294"/>
      <c r="D5396" s="279">
        <f t="shared" si="217"/>
        <v>5</v>
      </c>
      <c r="E5396" s="279">
        <f t="shared" si="218"/>
        <v>10</v>
      </c>
      <c r="F5396" s="281" t="str">
        <f t="shared" si="220"/>
        <v/>
      </c>
      <c r="G5396" s="282"/>
      <c r="H5396" s="280"/>
      <c r="I5396" s="280"/>
      <c r="J5396" s="280"/>
    </row>
    <row r="5397" spans="1:10" ht="14.4" x14ac:dyDescent="0.3">
      <c r="A5397" s="290" t="str">
        <f t="shared" si="219"/>
        <v>10/2014</v>
      </c>
      <c r="B5397" s="279" t="s">
        <v>5520</v>
      </c>
      <c r="C5397" s="294">
        <v>237</v>
      </c>
      <c r="D5397" s="279">
        <f t="shared" si="217"/>
        <v>6</v>
      </c>
      <c r="E5397" s="279">
        <f t="shared" si="218"/>
        <v>10</v>
      </c>
      <c r="F5397" s="281" t="str">
        <f t="shared" si="220"/>
        <v/>
      </c>
      <c r="G5397" s="282"/>
      <c r="H5397" s="280"/>
      <c r="I5397" s="280"/>
      <c r="J5397" s="280"/>
    </row>
    <row r="5398" spans="1:10" ht="14.4" x14ac:dyDescent="0.3">
      <c r="A5398" s="290" t="str">
        <f t="shared" si="219"/>
        <v>10/2014</v>
      </c>
      <c r="B5398" s="279" t="s">
        <v>5521</v>
      </c>
      <c r="C5398" s="294">
        <v>240</v>
      </c>
      <c r="D5398" s="279">
        <f t="shared" si="217"/>
        <v>7</v>
      </c>
      <c r="E5398" s="279">
        <f t="shared" si="218"/>
        <v>10</v>
      </c>
      <c r="F5398" s="281" t="str">
        <f t="shared" si="220"/>
        <v/>
      </c>
      <c r="G5398" s="282"/>
      <c r="H5398" s="280"/>
      <c r="I5398" s="280"/>
      <c r="J5398" s="280"/>
    </row>
    <row r="5399" spans="1:10" ht="14.4" x14ac:dyDescent="0.3">
      <c r="A5399" s="290" t="str">
        <f t="shared" si="219"/>
        <v>10/2014</v>
      </c>
      <c r="B5399" s="279" t="s">
        <v>5522</v>
      </c>
      <c r="C5399" s="294">
        <v>239</v>
      </c>
      <c r="D5399" s="279">
        <f t="shared" si="217"/>
        <v>8</v>
      </c>
      <c r="E5399" s="279">
        <f t="shared" si="218"/>
        <v>10</v>
      </c>
      <c r="F5399" s="281" t="str">
        <f t="shared" si="220"/>
        <v/>
      </c>
      <c r="G5399" s="282"/>
      <c r="H5399" s="280"/>
      <c r="I5399" s="280"/>
      <c r="J5399" s="280"/>
    </row>
    <row r="5400" spans="1:10" ht="14.4" x14ac:dyDescent="0.3">
      <c r="A5400" s="290" t="str">
        <f t="shared" si="219"/>
        <v>10/2014</v>
      </c>
      <c r="B5400" s="279" t="s">
        <v>5523</v>
      </c>
      <c r="C5400" s="294">
        <v>232</v>
      </c>
      <c r="D5400" s="279">
        <f t="shared" si="217"/>
        <v>9</v>
      </c>
      <c r="E5400" s="279">
        <f t="shared" si="218"/>
        <v>10</v>
      </c>
      <c r="F5400" s="281" t="str">
        <f t="shared" si="220"/>
        <v/>
      </c>
      <c r="G5400" s="282"/>
      <c r="H5400" s="280"/>
      <c r="I5400" s="280"/>
      <c r="J5400" s="280"/>
    </row>
    <row r="5401" spans="1:10" ht="14.4" x14ac:dyDescent="0.3">
      <c r="A5401" s="290" t="str">
        <f t="shared" si="219"/>
        <v>10/2014</v>
      </c>
      <c r="B5401" s="279" t="s">
        <v>5524</v>
      </c>
      <c r="C5401" s="294">
        <v>236</v>
      </c>
      <c r="D5401" s="279">
        <f t="shared" si="217"/>
        <v>10</v>
      </c>
      <c r="E5401" s="279">
        <f t="shared" si="218"/>
        <v>10</v>
      </c>
      <c r="F5401" s="281" t="str">
        <f t="shared" si="220"/>
        <v/>
      </c>
      <c r="G5401" s="282"/>
      <c r="H5401" s="280"/>
      <c r="I5401" s="280"/>
      <c r="J5401" s="280"/>
    </row>
    <row r="5402" spans="1:10" ht="14.4" x14ac:dyDescent="0.3">
      <c r="A5402" s="290" t="str">
        <f t="shared" si="219"/>
        <v>10/2014</v>
      </c>
      <c r="B5402" s="279" t="s">
        <v>5525</v>
      </c>
      <c r="C5402" s="294"/>
      <c r="D5402" s="279">
        <f t="shared" si="217"/>
        <v>11</v>
      </c>
      <c r="E5402" s="279">
        <f t="shared" si="218"/>
        <v>10</v>
      </c>
      <c r="F5402" s="281" t="str">
        <f t="shared" si="220"/>
        <v/>
      </c>
      <c r="G5402" s="282"/>
      <c r="H5402" s="280"/>
      <c r="I5402" s="280"/>
      <c r="J5402" s="280"/>
    </row>
    <row r="5403" spans="1:10" ht="14.4" x14ac:dyDescent="0.3">
      <c r="A5403" s="290" t="str">
        <f t="shared" si="219"/>
        <v>10/2014</v>
      </c>
      <c r="B5403" s="279" t="s">
        <v>5526</v>
      </c>
      <c r="C5403" s="294"/>
      <c r="D5403" s="279">
        <f t="shared" si="217"/>
        <v>12</v>
      </c>
      <c r="E5403" s="279">
        <f t="shared" si="218"/>
        <v>10</v>
      </c>
      <c r="F5403" s="281" t="str">
        <f t="shared" si="220"/>
        <v/>
      </c>
      <c r="G5403" s="282"/>
      <c r="H5403" s="280"/>
      <c r="I5403" s="280"/>
      <c r="J5403" s="280"/>
    </row>
    <row r="5404" spans="1:10" ht="14.4" x14ac:dyDescent="0.3">
      <c r="A5404" s="290" t="str">
        <f t="shared" si="219"/>
        <v>10/2014</v>
      </c>
      <c r="B5404" s="279" t="s">
        <v>5527</v>
      </c>
      <c r="C5404" s="294"/>
      <c r="D5404" s="279">
        <f t="shared" si="217"/>
        <v>13</v>
      </c>
      <c r="E5404" s="279">
        <f t="shared" si="218"/>
        <v>10</v>
      </c>
      <c r="F5404" s="281" t="str">
        <f t="shared" si="220"/>
        <v/>
      </c>
      <c r="G5404" s="282"/>
      <c r="H5404" s="280"/>
      <c r="I5404" s="280"/>
      <c r="J5404" s="280"/>
    </row>
    <row r="5405" spans="1:10" ht="14.4" x14ac:dyDescent="0.3">
      <c r="A5405" s="290" t="str">
        <f t="shared" si="219"/>
        <v>10/2014</v>
      </c>
      <c r="B5405" s="279" t="s">
        <v>5528</v>
      </c>
      <c r="C5405" s="294">
        <v>245</v>
      </c>
      <c r="D5405" s="279">
        <f t="shared" si="217"/>
        <v>14</v>
      </c>
      <c r="E5405" s="279">
        <f t="shared" si="218"/>
        <v>10</v>
      </c>
      <c r="F5405" s="281" t="str">
        <f t="shared" si="220"/>
        <v/>
      </c>
      <c r="G5405" s="282"/>
      <c r="H5405" s="280"/>
      <c r="I5405" s="280"/>
      <c r="J5405" s="280"/>
    </row>
    <row r="5406" spans="1:10" ht="14.4" x14ac:dyDescent="0.3">
      <c r="A5406" s="290" t="str">
        <f t="shared" si="219"/>
        <v>10/2014</v>
      </c>
      <c r="B5406" s="279" t="s">
        <v>5529</v>
      </c>
      <c r="C5406" s="294">
        <v>244</v>
      </c>
      <c r="D5406" s="279">
        <f t="shared" si="217"/>
        <v>15</v>
      </c>
      <c r="E5406" s="279">
        <f t="shared" si="218"/>
        <v>10</v>
      </c>
      <c r="F5406" s="281" t="str">
        <f t="shared" si="220"/>
        <v/>
      </c>
      <c r="G5406" s="282"/>
      <c r="H5406" s="280"/>
      <c r="I5406" s="280"/>
      <c r="J5406" s="280"/>
    </row>
    <row r="5407" spans="1:10" ht="14.4" x14ac:dyDescent="0.3">
      <c r="A5407" s="290" t="str">
        <f t="shared" si="219"/>
        <v>10/2014</v>
      </c>
      <c r="B5407" s="279" t="s">
        <v>5530</v>
      </c>
      <c r="C5407" s="294">
        <v>245</v>
      </c>
      <c r="D5407" s="279">
        <f t="shared" si="217"/>
        <v>16</v>
      </c>
      <c r="E5407" s="279">
        <f t="shared" si="218"/>
        <v>10</v>
      </c>
      <c r="F5407" s="281" t="str">
        <f t="shared" si="220"/>
        <v/>
      </c>
      <c r="G5407" s="282"/>
      <c r="H5407" s="280"/>
      <c r="I5407" s="280"/>
      <c r="J5407" s="280"/>
    </row>
    <row r="5408" spans="1:10" ht="14.4" x14ac:dyDescent="0.3">
      <c r="A5408" s="290" t="str">
        <f t="shared" si="219"/>
        <v>10/2014</v>
      </c>
      <c r="B5408" s="279" t="s">
        <v>5531</v>
      </c>
      <c r="C5408" s="294">
        <v>239</v>
      </c>
      <c r="D5408" s="279">
        <f t="shared" si="217"/>
        <v>17</v>
      </c>
      <c r="E5408" s="279">
        <f t="shared" si="218"/>
        <v>10</v>
      </c>
      <c r="F5408" s="281" t="str">
        <f t="shared" si="220"/>
        <v/>
      </c>
      <c r="G5408" s="282"/>
      <c r="H5408" s="280"/>
      <c r="I5408" s="280"/>
      <c r="J5408" s="280"/>
    </row>
    <row r="5409" spans="1:10" ht="14.4" x14ac:dyDescent="0.3">
      <c r="A5409" s="290" t="str">
        <f t="shared" si="219"/>
        <v>10/2014</v>
      </c>
      <c r="B5409" s="279" t="s">
        <v>5532</v>
      </c>
      <c r="C5409" s="294"/>
      <c r="D5409" s="279">
        <f t="shared" si="217"/>
        <v>18</v>
      </c>
      <c r="E5409" s="279">
        <f t="shared" si="218"/>
        <v>10</v>
      </c>
      <c r="F5409" s="281" t="str">
        <f t="shared" si="220"/>
        <v/>
      </c>
      <c r="G5409" s="282"/>
      <c r="H5409" s="280"/>
      <c r="I5409" s="280"/>
      <c r="J5409" s="280"/>
    </row>
    <row r="5410" spans="1:10" ht="14.4" x14ac:dyDescent="0.3">
      <c r="A5410" s="290" t="str">
        <f t="shared" si="219"/>
        <v>10/2014</v>
      </c>
      <c r="B5410" s="279" t="s">
        <v>5533</v>
      </c>
      <c r="C5410" s="294"/>
      <c r="D5410" s="279">
        <f t="shared" si="217"/>
        <v>19</v>
      </c>
      <c r="E5410" s="279">
        <f t="shared" si="218"/>
        <v>10</v>
      </c>
      <c r="F5410" s="281" t="str">
        <f t="shared" si="220"/>
        <v/>
      </c>
      <c r="G5410" s="282"/>
      <c r="H5410" s="280"/>
      <c r="I5410" s="280"/>
      <c r="J5410" s="280"/>
    </row>
    <row r="5411" spans="1:10" ht="14.4" x14ac:dyDescent="0.3">
      <c r="A5411" s="290" t="str">
        <f t="shared" si="219"/>
        <v>10/2014</v>
      </c>
      <c r="B5411" s="279" t="s">
        <v>5534</v>
      </c>
      <c r="C5411" s="294">
        <v>241</v>
      </c>
      <c r="D5411" s="279">
        <f t="shared" si="217"/>
        <v>20</v>
      </c>
      <c r="E5411" s="279">
        <f t="shared" si="218"/>
        <v>10</v>
      </c>
      <c r="F5411" s="281" t="str">
        <f t="shared" si="220"/>
        <v/>
      </c>
      <c r="G5411" s="282"/>
      <c r="H5411" s="280"/>
      <c r="I5411" s="280"/>
      <c r="J5411" s="280"/>
    </row>
    <row r="5412" spans="1:10" ht="14.4" x14ac:dyDescent="0.3">
      <c r="A5412" s="290" t="str">
        <f t="shared" si="219"/>
        <v>10/2014</v>
      </c>
      <c r="B5412" s="279" t="s">
        <v>5535</v>
      </c>
      <c r="C5412" s="294">
        <v>244</v>
      </c>
      <c r="D5412" s="279">
        <f t="shared" si="217"/>
        <v>21</v>
      </c>
      <c r="E5412" s="279">
        <f t="shared" si="218"/>
        <v>10</v>
      </c>
      <c r="F5412" s="281" t="str">
        <f t="shared" si="220"/>
        <v/>
      </c>
      <c r="G5412" s="282"/>
      <c r="H5412" s="280"/>
      <c r="I5412" s="280"/>
      <c r="J5412" s="280"/>
    </row>
    <row r="5413" spans="1:10" ht="14.4" x14ac:dyDescent="0.3">
      <c r="A5413" s="290" t="str">
        <f t="shared" si="219"/>
        <v>10/2014</v>
      </c>
      <c r="B5413" s="279" t="s">
        <v>5536</v>
      </c>
      <c r="C5413" s="294">
        <v>243</v>
      </c>
      <c r="D5413" s="279">
        <f t="shared" si="217"/>
        <v>22</v>
      </c>
      <c r="E5413" s="279">
        <f t="shared" si="218"/>
        <v>10</v>
      </c>
      <c r="F5413" s="281" t="str">
        <f t="shared" si="220"/>
        <v/>
      </c>
      <c r="G5413" s="282"/>
      <c r="H5413" s="280"/>
      <c r="I5413" s="280"/>
      <c r="J5413" s="280"/>
    </row>
    <row r="5414" spans="1:10" ht="14.4" x14ac:dyDescent="0.3">
      <c r="A5414" s="290" t="str">
        <f t="shared" si="219"/>
        <v>10/2014</v>
      </c>
      <c r="B5414" s="279" t="s">
        <v>5537</v>
      </c>
      <c r="C5414" s="294">
        <v>243</v>
      </c>
      <c r="D5414" s="279">
        <f t="shared" si="217"/>
        <v>23</v>
      </c>
      <c r="E5414" s="279">
        <f t="shared" si="218"/>
        <v>10</v>
      </c>
      <c r="F5414" s="281" t="str">
        <f t="shared" si="220"/>
        <v/>
      </c>
      <c r="G5414" s="282"/>
      <c r="H5414" s="280"/>
      <c r="I5414" s="280"/>
      <c r="J5414" s="280"/>
    </row>
    <row r="5415" spans="1:10" ht="14.4" x14ac:dyDescent="0.3">
      <c r="A5415" s="290" t="str">
        <f t="shared" si="219"/>
        <v>10/2014</v>
      </c>
      <c r="B5415" s="279" t="s">
        <v>5538</v>
      </c>
      <c r="C5415" s="294">
        <v>243</v>
      </c>
      <c r="D5415" s="279">
        <f t="shared" si="217"/>
        <v>24</v>
      </c>
      <c r="E5415" s="279">
        <f t="shared" si="218"/>
        <v>10</v>
      </c>
      <c r="F5415" s="281" t="str">
        <f t="shared" si="220"/>
        <v/>
      </c>
      <c r="G5415" s="282"/>
      <c r="H5415" s="280"/>
      <c r="I5415" s="280"/>
      <c r="J5415" s="280"/>
    </row>
    <row r="5416" spans="1:10" ht="14.4" x14ac:dyDescent="0.3">
      <c r="A5416" s="290" t="str">
        <f t="shared" si="219"/>
        <v>10/2014</v>
      </c>
      <c r="B5416" s="279" t="s">
        <v>5539</v>
      </c>
      <c r="C5416" s="294"/>
      <c r="D5416" s="279">
        <f t="shared" si="217"/>
        <v>25</v>
      </c>
      <c r="E5416" s="279">
        <f t="shared" si="218"/>
        <v>10</v>
      </c>
      <c r="F5416" s="281" t="str">
        <f t="shared" si="220"/>
        <v/>
      </c>
      <c r="G5416" s="282"/>
      <c r="H5416" s="280"/>
      <c r="I5416" s="280"/>
      <c r="J5416" s="280"/>
    </row>
    <row r="5417" spans="1:10" ht="14.4" x14ac:dyDescent="0.3">
      <c r="A5417" s="290" t="str">
        <f t="shared" si="219"/>
        <v>10/2014</v>
      </c>
      <c r="B5417" s="279" t="s">
        <v>5540</v>
      </c>
      <c r="C5417" s="294"/>
      <c r="D5417" s="279">
        <f t="shared" si="217"/>
        <v>26</v>
      </c>
      <c r="E5417" s="279">
        <f t="shared" si="218"/>
        <v>10</v>
      </c>
      <c r="F5417" s="281" t="str">
        <f t="shared" si="220"/>
        <v/>
      </c>
      <c r="G5417" s="282"/>
      <c r="H5417" s="280"/>
      <c r="I5417" s="280"/>
      <c r="J5417" s="280"/>
    </row>
    <row r="5418" spans="1:10" ht="14.4" x14ac:dyDescent="0.3">
      <c r="A5418" s="290" t="str">
        <f t="shared" si="219"/>
        <v>10/2014</v>
      </c>
      <c r="B5418" s="279" t="s">
        <v>5541</v>
      </c>
      <c r="C5418" s="294">
        <v>245</v>
      </c>
      <c r="D5418" s="279">
        <f t="shared" si="217"/>
        <v>27</v>
      </c>
      <c r="E5418" s="279">
        <f t="shared" si="218"/>
        <v>10</v>
      </c>
      <c r="F5418" s="281" t="str">
        <f t="shared" si="220"/>
        <v/>
      </c>
      <c r="G5418" s="282"/>
      <c r="H5418" s="280"/>
      <c r="I5418" s="280"/>
      <c r="J5418" s="280"/>
    </row>
    <row r="5419" spans="1:10" ht="14.4" x14ac:dyDescent="0.3">
      <c r="A5419" s="290" t="str">
        <f t="shared" si="219"/>
        <v>10/2014</v>
      </c>
      <c r="B5419" s="279" t="s">
        <v>5542</v>
      </c>
      <c r="C5419" s="294">
        <v>239</v>
      </c>
      <c r="D5419" s="279">
        <f t="shared" si="217"/>
        <v>28</v>
      </c>
      <c r="E5419" s="279">
        <f t="shared" si="218"/>
        <v>10</v>
      </c>
      <c r="F5419" s="281" t="str">
        <f t="shared" si="220"/>
        <v/>
      </c>
      <c r="G5419" s="282"/>
      <c r="H5419" s="280"/>
      <c r="I5419" s="280"/>
      <c r="J5419" s="280"/>
    </row>
    <row r="5420" spans="1:10" ht="14.4" x14ac:dyDescent="0.3">
      <c r="A5420" s="290" t="str">
        <f t="shared" si="219"/>
        <v>10/2014</v>
      </c>
      <c r="B5420" s="279" t="s">
        <v>5543</v>
      </c>
      <c r="C5420" s="294">
        <v>236</v>
      </c>
      <c r="D5420" s="279">
        <f t="shared" si="217"/>
        <v>29</v>
      </c>
      <c r="E5420" s="279">
        <f t="shared" si="218"/>
        <v>10</v>
      </c>
      <c r="F5420" s="281" t="str">
        <f t="shared" si="220"/>
        <v/>
      </c>
      <c r="G5420" s="282"/>
      <c r="H5420" s="280"/>
      <c r="I5420" s="280"/>
      <c r="J5420" s="280"/>
    </row>
    <row r="5421" spans="1:10" ht="14.4" x14ac:dyDescent="0.3">
      <c r="A5421" s="290" t="str">
        <f t="shared" si="219"/>
        <v>10/2014</v>
      </c>
      <c r="B5421" s="279" t="s">
        <v>5544</v>
      </c>
      <c r="C5421" s="294">
        <v>233</v>
      </c>
      <c r="D5421" s="279">
        <f t="shared" si="217"/>
        <v>30</v>
      </c>
      <c r="E5421" s="279">
        <f t="shared" si="218"/>
        <v>10</v>
      </c>
      <c r="F5421" s="281" t="str">
        <f t="shared" si="220"/>
        <v/>
      </c>
      <c r="G5421" s="282"/>
      <c r="H5421" s="280"/>
      <c r="I5421" s="280"/>
      <c r="J5421" s="280"/>
    </row>
    <row r="5422" spans="1:10" ht="14.4" x14ac:dyDescent="0.3">
      <c r="A5422" s="290" t="str">
        <f t="shared" si="219"/>
        <v>10/2014</v>
      </c>
      <c r="B5422" s="279" t="s">
        <v>5545</v>
      </c>
      <c r="C5422" s="294">
        <v>233</v>
      </c>
      <c r="D5422" s="279">
        <f t="shared" si="217"/>
        <v>31</v>
      </c>
      <c r="E5422" s="279">
        <f t="shared" si="218"/>
        <v>10</v>
      </c>
      <c r="F5422" s="281">
        <f t="shared" si="220"/>
        <v>2.3300000000000001E-2</v>
      </c>
      <c r="G5422" s="282"/>
      <c r="H5422" s="280"/>
      <c r="I5422" s="280"/>
      <c r="J5422" s="280"/>
    </row>
    <row r="5423" spans="1:10" ht="14.4" x14ac:dyDescent="0.3">
      <c r="A5423" s="290" t="str">
        <f t="shared" si="219"/>
        <v>11/2014</v>
      </c>
      <c r="B5423" s="279" t="s">
        <v>5546</v>
      </c>
      <c r="C5423" s="294"/>
      <c r="D5423" s="279">
        <f t="shared" si="217"/>
        <v>1</v>
      </c>
      <c r="E5423" s="279">
        <f t="shared" si="218"/>
        <v>11</v>
      </c>
      <c r="F5423" s="281" t="str">
        <f t="shared" si="220"/>
        <v/>
      </c>
      <c r="G5423" s="282"/>
      <c r="H5423" s="280"/>
      <c r="I5423" s="280"/>
      <c r="J5423" s="280"/>
    </row>
    <row r="5424" spans="1:10" ht="14.4" x14ac:dyDescent="0.3">
      <c r="A5424" s="290" t="str">
        <f t="shared" si="219"/>
        <v>11/2014</v>
      </c>
      <c r="B5424" s="279" t="s">
        <v>5547</v>
      </c>
      <c r="C5424" s="294"/>
      <c r="D5424" s="279">
        <f t="shared" si="217"/>
        <v>2</v>
      </c>
      <c r="E5424" s="279">
        <f t="shared" si="218"/>
        <v>11</v>
      </c>
      <c r="F5424" s="281" t="str">
        <f t="shared" si="220"/>
        <v/>
      </c>
      <c r="G5424" s="282"/>
      <c r="H5424" s="280"/>
      <c r="I5424" s="280"/>
      <c r="J5424" s="280"/>
    </row>
    <row r="5425" spans="1:10" ht="14.4" x14ac:dyDescent="0.3">
      <c r="A5425" s="290" t="str">
        <f t="shared" si="219"/>
        <v>11/2014</v>
      </c>
      <c r="B5425" s="279" t="s">
        <v>5548</v>
      </c>
      <c r="C5425" s="294">
        <v>237</v>
      </c>
      <c r="D5425" s="279">
        <f t="shared" si="217"/>
        <v>3</v>
      </c>
      <c r="E5425" s="279">
        <f t="shared" si="218"/>
        <v>11</v>
      </c>
      <c r="F5425" s="281" t="str">
        <f t="shared" si="220"/>
        <v/>
      </c>
      <c r="G5425" s="282"/>
      <c r="H5425" s="280"/>
      <c r="I5425" s="280"/>
      <c r="J5425" s="280"/>
    </row>
    <row r="5426" spans="1:10" ht="14.4" x14ac:dyDescent="0.3">
      <c r="A5426" s="290" t="str">
        <f t="shared" si="219"/>
        <v>11/2014</v>
      </c>
      <c r="B5426" s="279" t="s">
        <v>5549</v>
      </c>
      <c r="C5426" s="294">
        <v>244</v>
      </c>
      <c r="D5426" s="279">
        <f t="shared" si="217"/>
        <v>4</v>
      </c>
      <c r="E5426" s="279">
        <f t="shared" si="218"/>
        <v>11</v>
      </c>
      <c r="F5426" s="281" t="str">
        <f t="shared" si="220"/>
        <v/>
      </c>
      <c r="G5426" s="282"/>
      <c r="H5426" s="280"/>
      <c r="I5426" s="280"/>
      <c r="J5426" s="280"/>
    </row>
    <row r="5427" spans="1:10" ht="14.4" x14ac:dyDescent="0.3">
      <c r="A5427" s="290" t="str">
        <f t="shared" si="219"/>
        <v>11/2014</v>
      </c>
      <c r="B5427" s="279" t="s">
        <v>5550</v>
      </c>
      <c r="C5427" s="294">
        <v>242</v>
      </c>
      <c r="D5427" s="279">
        <f t="shared" si="217"/>
        <v>5</v>
      </c>
      <c r="E5427" s="279">
        <f t="shared" si="218"/>
        <v>11</v>
      </c>
      <c r="F5427" s="281" t="str">
        <f t="shared" si="220"/>
        <v/>
      </c>
      <c r="G5427" s="282"/>
      <c r="H5427" s="280"/>
      <c r="I5427" s="280"/>
      <c r="J5427" s="280"/>
    </row>
    <row r="5428" spans="1:10" ht="14.4" x14ac:dyDescent="0.3">
      <c r="A5428" s="290" t="str">
        <f t="shared" si="219"/>
        <v>11/2014</v>
      </c>
      <c r="B5428" s="279" t="s">
        <v>5551</v>
      </c>
      <c r="C5428" s="294">
        <v>243</v>
      </c>
      <c r="D5428" s="279">
        <f t="shared" si="217"/>
        <v>6</v>
      </c>
      <c r="E5428" s="279">
        <f t="shared" si="218"/>
        <v>11</v>
      </c>
      <c r="F5428" s="281" t="str">
        <f t="shared" si="220"/>
        <v/>
      </c>
      <c r="G5428" s="282"/>
      <c r="H5428" s="280"/>
      <c r="I5428" s="280"/>
      <c r="J5428" s="280"/>
    </row>
    <row r="5429" spans="1:10" ht="14.4" x14ac:dyDescent="0.3">
      <c r="A5429" s="290" t="str">
        <f t="shared" si="219"/>
        <v>11/2014</v>
      </c>
      <c r="B5429" s="279" t="s">
        <v>5552</v>
      </c>
      <c r="C5429" s="294">
        <v>243</v>
      </c>
      <c r="D5429" s="279">
        <f t="shared" si="217"/>
        <v>7</v>
      </c>
      <c r="E5429" s="279">
        <f t="shared" si="218"/>
        <v>11</v>
      </c>
      <c r="F5429" s="281" t="str">
        <f t="shared" si="220"/>
        <v/>
      </c>
      <c r="G5429" s="282"/>
      <c r="H5429" s="280"/>
      <c r="I5429" s="280"/>
      <c r="J5429" s="280"/>
    </row>
    <row r="5430" spans="1:10" ht="14.4" x14ac:dyDescent="0.3">
      <c r="A5430" s="290" t="str">
        <f t="shared" si="219"/>
        <v>11/2014</v>
      </c>
      <c r="B5430" s="279" t="s">
        <v>5553</v>
      </c>
      <c r="C5430" s="294"/>
      <c r="D5430" s="279">
        <f t="shared" si="217"/>
        <v>8</v>
      </c>
      <c r="E5430" s="279">
        <f t="shared" si="218"/>
        <v>11</v>
      </c>
      <c r="F5430" s="281" t="str">
        <f t="shared" si="220"/>
        <v/>
      </c>
      <c r="G5430" s="282"/>
      <c r="H5430" s="280"/>
      <c r="I5430" s="280"/>
      <c r="J5430" s="280"/>
    </row>
    <row r="5431" spans="1:10" ht="14.4" x14ac:dyDescent="0.3">
      <c r="A5431" s="290" t="str">
        <f t="shared" si="219"/>
        <v>11/2014</v>
      </c>
      <c r="B5431" s="279" t="s">
        <v>5554</v>
      </c>
      <c r="C5431" s="294"/>
      <c r="D5431" s="279">
        <f t="shared" si="217"/>
        <v>9</v>
      </c>
      <c r="E5431" s="279">
        <f t="shared" si="218"/>
        <v>11</v>
      </c>
      <c r="F5431" s="281" t="str">
        <f t="shared" si="220"/>
        <v/>
      </c>
      <c r="G5431" s="282"/>
      <c r="H5431" s="280"/>
      <c r="I5431" s="280"/>
      <c r="J5431" s="280"/>
    </row>
    <row r="5432" spans="1:10" ht="14.4" x14ac:dyDescent="0.3">
      <c r="A5432" s="290" t="str">
        <f t="shared" si="219"/>
        <v>11/2014</v>
      </c>
      <c r="B5432" s="279" t="s">
        <v>5555</v>
      </c>
      <c r="C5432" s="294">
        <v>249</v>
      </c>
      <c r="D5432" s="279">
        <f t="shared" si="217"/>
        <v>10</v>
      </c>
      <c r="E5432" s="279">
        <f t="shared" si="218"/>
        <v>11</v>
      </c>
      <c r="F5432" s="281" t="str">
        <f t="shared" si="220"/>
        <v/>
      </c>
      <c r="G5432" s="282"/>
      <c r="H5432" s="280"/>
      <c r="I5432" s="280"/>
      <c r="J5432" s="280"/>
    </row>
    <row r="5433" spans="1:10" ht="14.4" x14ac:dyDescent="0.3">
      <c r="A5433" s="290" t="str">
        <f t="shared" si="219"/>
        <v>11/2014</v>
      </c>
      <c r="B5433" s="279" t="s">
        <v>5556</v>
      </c>
      <c r="C5433" s="294"/>
      <c r="D5433" s="279">
        <f t="shared" si="217"/>
        <v>11</v>
      </c>
      <c r="E5433" s="279">
        <f t="shared" si="218"/>
        <v>11</v>
      </c>
      <c r="F5433" s="281" t="str">
        <f t="shared" si="220"/>
        <v/>
      </c>
      <c r="G5433" s="282"/>
      <c r="H5433" s="280"/>
      <c r="I5433" s="280"/>
      <c r="J5433" s="280"/>
    </row>
    <row r="5434" spans="1:10" ht="14.4" x14ac:dyDescent="0.3">
      <c r="A5434" s="290" t="str">
        <f t="shared" si="219"/>
        <v>11/2014</v>
      </c>
      <c r="B5434" s="279" t="s">
        <v>5557</v>
      </c>
      <c r="C5434" s="294">
        <v>249</v>
      </c>
      <c r="D5434" s="279">
        <f t="shared" si="217"/>
        <v>12</v>
      </c>
      <c r="E5434" s="279">
        <f t="shared" si="218"/>
        <v>11</v>
      </c>
      <c r="F5434" s="281" t="str">
        <f t="shared" si="220"/>
        <v/>
      </c>
      <c r="G5434" s="282"/>
      <c r="H5434" s="280"/>
      <c r="I5434" s="280"/>
      <c r="J5434" s="280"/>
    </row>
    <row r="5435" spans="1:10" ht="14.4" x14ac:dyDescent="0.3">
      <c r="A5435" s="290" t="str">
        <f t="shared" si="219"/>
        <v>11/2014</v>
      </c>
      <c r="B5435" s="279" t="s">
        <v>5558</v>
      </c>
      <c r="C5435" s="294">
        <v>250</v>
      </c>
      <c r="D5435" s="279">
        <f t="shared" si="217"/>
        <v>13</v>
      </c>
      <c r="E5435" s="279">
        <f t="shared" si="218"/>
        <v>11</v>
      </c>
      <c r="F5435" s="281" t="str">
        <f t="shared" si="220"/>
        <v/>
      </c>
      <c r="G5435" s="282"/>
      <c r="H5435" s="280"/>
      <c r="I5435" s="280"/>
      <c r="J5435" s="280"/>
    </row>
    <row r="5436" spans="1:10" ht="14.4" x14ac:dyDescent="0.3">
      <c r="A5436" s="290" t="str">
        <f t="shared" si="219"/>
        <v>11/2014</v>
      </c>
      <c r="B5436" s="279" t="s">
        <v>5559</v>
      </c>
      <c r="C5436" s="294">
        <v>263</v>
      </c>
      <c r="D5436" s="279">
        <f t="shared" si="217"/>
        <v>14</v>
      </c>
      <c r="E5436" s="279">
        <f t="shared" si="218"/>
        <v>11</v>
      </c>
      <c r="F5436" s="281" t="str">
        <f t="shared" si="220"/>
        <v/>
      </c>
      <c r="G5436" s="282"/>
      <c r="H5436" s="280"/>
      <c r="I5436" s="280"/>
      <c r="J5436" s="280"/>
    </row>
    <row r="5437" spans="1:10" ht="14.4" x14ac:dyDescent="0.3">
      <c r="A5437" s="290" t="str">
        <f t="shared" si="219"/>
        <v>11/2014</v>
      </c>
      <c r="B5437" s="279" t="s">
        <v>5560</v>
      </c>
      <c r="C5437" s="294"/>
      <c r="D5437" s="279">
        <f t="shared" si="217"/>
        <v>15</v>
      </c>
      <c r="E5437" s="279">
        <f t="shared" si="218"/>
        <v>11</v>
      </c>
      <c r="F5437" s="281" t="str">
        <f t="shared" si="220"/>
        <v/>
      </c>
      <c r="G5437" s="282"/>
      <c r="H5437" s="280"/>
      <c r="I5437" s="280"/>
      <c r="J5437" s="280"/>
    </row>
    <row r="5438" spans="1:10" ht="14.4" x14ac:dyDescent="0.3">
      <c r="A5438" s="290" t="str">
        <f t="shared" si="219"/>
        <v>11/2014</v>
      </c>
      <c r="B5438" s="279" t="s">
        <v>5561</v>
      </c>
      <c r="C5438" s="294"/>
      <c r="D5438" s="279">
        <f t="shared" si="217"/>
        <v>16</v>
      </c>
      <c r="E5438" s="279">
        <f t="shared" si="218"/>
        <v>11</v>
      </c>
      <c r="F5438" s="281" t="str">
        <f t="shared" si="220"/>
        <v/>
      </c>
      <c r="G5438" s="282"/>
      <c r="H5438" s="280"/>
      <c r="I5438" s="280"/>
      <c r="J5438" s="280"/>
    </row>
    <row r="5439" spans="1:10" ht="14.4" x14ac:dyDescent="0.3">
      <c r="A5439" s="290" t="str">
        <f t="shared" si="219"/>
        <v>11/2014</v>
      </c>
      <c r="B5439" s="279" t="s">
        <v>5562</v>
      </c>
      <c r="C5439" s="294">
        <v>264</v>
      </c>
      <c r="D5439" s="279">
        <f t="shared" si="217"/>
        <v>17</v>
      </c>
      <c r="E5439" s="279">
        <f t="shared" si="218"/>
        <v>11</v>
      </c>
      <c r="F5439" s="281" t="str">
        <f t="shared" si="220"/>
        <v/>
      </c>
      <c r="G5439" s="282"/>
      <c r="H5439" s="280"/>
      <c r="I5439" s="280"/>
      <c r="J5439" s="280"/>
    </row>
    <row r="5440" spans="1:10" ht="14.4" x14ac:dyDescent="0.3">
      <c r="A5440" s="290" t="str">
        <f t="shared" si="219"/>
        <v>11/2014</v>
      </c>
      <c r="B5440" s="279" t="s">
        <v>5563</v>
      </c>
      <c r="C5440" s="294">
        <v>264</v>
      </c>
      <c r="D5440" s="279">
        <f t="shared" si="217"/>
        <v>18</v>
      </c>
      <c r="E5440" s="279">
        <f t="shared" si="218"/>
        <v>11</v>
      </c>
      <c r="F5440" s="281" t="str">
        <f t="shared" si="220"/>
        <v/>
      </c>
      <c r="G5440" s="282"/>
      <c r="H5440" s="280"/>
      <c r="I5440" s="280"/>
      <c r="J5440" s="280"/>
    </row>
    <row r="5441" spans="1:10" ht="14.4" x14ac:dyDescent="0.3">
      <c r="A5441" s="290" t="str">
        <f t="shared" si="219"/>
        <v>11/2014</v>
      </c>
      <c r="B5441" s="279" t="s">
        <v>5564</v>
      </c>
      <c r="C5441" s="294">
        <v>255</v>
      </c>
      <c r="D5441" s="279">
        <f t="shared" si="217"/>
        <v>19</v>
      </c>
      <c r="E5441" s="279">
        <f t="shared" si="218"/>
        <v>11</v>
      </c>
      <c r="F5441" s="281" t="str">
        <f t="shared" si="220"/>
        <v/>
      </c>
      <c r="G5441" s="282"/>
      <c r="H5441" s="280"/>
      <c r="I5441" s="280"/>
      <c r="J5441" s="280"/>
    </row>
    <row r="5442" spans="1:10" ht="14.4" x14ac:dyDescent="0.3">
      <c r="A5442" s="290" t="str">
        <f t="shared" si="219"/>
        <v>11/2014</v>
      </c>
      <c r="B5442" s="279" t="s">
        <v>5565</v>
      </c>
      <c r="C5442" s="294">
        <v>252</v>
      </c>
      <c r="D5442" s="279">
        <f t="shared" si="217"/>
        <v>20</v>
      </c>
      <c r="E5442" s="279">
        <f t="shared" si="218"/>
        <v>11</v>
      </c>
      <c r="F5442" s="281" t="str">
        <f t="shared" si="220"/>
        <v/>
      </c>
      <c r="G5442" s="282"/>
      <c r="H5442" s="280"/>
      <c r="I5442" s="280"/>
      <c r="J5442" s="280"/>
    </row>
    <row r="5443" spans="1:10" ht="14.4" x14ac:dyDescent="0.3">
      <c r="A5443" s="290" t="str">
        <f t="shared" si="219"/>
        <v>11/2014</v>
      </c>
      <c r="B5443" s="279" t="s">
        <v>5566</v>
      </c>
      <c r="C5443" s="294">
        <v>237</v>
      </c>
      <c r="D5443" s="279">
        <f t="shared" si="217"/>
        <v>21</v>
      </c>
      <c r="E5443" s="279">
        <f t="shared" si="218"/>
        <v>11</v>
      </c>
      <c r="F5443" s="281" t="str">
        <f t="shared" si="220"/>
        <v/>
      </c>
      <c r="G5443" s="282"/>
      <c r="H5443" s="280"/>
      <c r="I5443" s="280"/>
      <c r="J5443" s="280"/>
    </row>
    <row r="5444" spans="1:10" ht="14.4" x14ac:dyDescent="0.3">
      <c r="A5444" s="290" t="str">
        <f t="shared" si="219"/>
        <v>11/2014</v>
      </c>
      <c r="B5444" s="279" t="s">
        <v>5567</v>
      </c>
      <c r="C5444" s="294"/>
      <c r="D5444" s="279">
        <f t="shared" si="217"/>
        <v>22</v>
      </c>
      <c r="E5444" s="279">
        <f t="shared" si="218"/>
        <v>11</v>
      </c>
      <c r="F5444" s="281" t="str">
        <f t="shared" si="220"/>
        <v/>
      </c>
      <c r="G5444" s="282"/>
      <c r="H5444" s="280"/>
      <c r="I5444" s="280"/>
      <c r="J5444" s="280"/>
    </row>
    <row r="5445" spans="1:10" ht="14.4" x14ac:dyDescent="0.3">
      <c r="A5445" s="290" t="str">
        <f t="shared" si="219"/>
        <v>11/2014</v>
      </c>
      <c r="B5445" s="279" t="s">
        <v>5568</v>
      </c>
      <c r="C5445" s="294"/>
      <c r="D5445" s="279">
        <f t="shared" si="217"/>
        <v>23</v>
      </c>
      <c r="E5445" s="279">
        <f t="shared" si="218"/>
        <v>11</v>
      </c>
      <c r="F5445" s="281" t="str">
        <f t="shared" si="220"/>
        <v/>
      </c>
      <c r="G5445" s="282"/>
      <c r="H5445" s="280"/>
      <c r="I5445" s="280"/>
      <c r="J5445" s="280"/>
    </row>
    <row r="5446" spans="1:10" ht="14.4" x14ac:dyDescent="0.3">
      <c r="A5446" s="290" t="str">
        <f t="shared" ref="A5446:A5509" si="221">CONCATENATE(MONTH(B5446),"/",YEAR(B5446))</f>
        <v>11/2014</v>
      </c>
      <c r="B5446" s="279" t="s">
        <v>5569</v>
      </c>
      <c r="C5446" s="294">
        <v>241</v>
      </c>
      <c r="D5446" s="279">
        <f t="shared" si="217"/>
        <v>24</v>
      </c>
      <c r="E5446" s="279">
        <f t="shared" si="218"/>
        <v>11</v>
      </c>
      <c r="F5446" s="281" t="str">
        <f t="shared" si="220"/>
        <v/>
      </c>
      <c r="G5446" s="282"/>
      <c r="H5446" s="280"/>
      <c r="I5446" s="280"/>
      <c r="J5446" s="280"/>
    </row>
    <row r="5447" spans="1:10" ht="14.4" x14ac:dyDescent="0.3">
      <c r="A5447" s="290" t="str">
        <f t="shared" si="221"/>
        <v>11/2014</v>
      </c>
      <c r="B5447" s="279" t="s">
        <v>5570</v>
      </c>
      <c r="C5447" s="294">
        <v>245</v>
      </c>
      <c r="D5447" s="279">
        <f t="shared" si="217"/>
        <v>25</v>
      </c>
      <c r="E5447" s="279">
        <f t="shared" si="218"/>
        <v>11</v>
      </c>
      <c r="F5447" s="281" t="str">
        <f t="shared" si="220"/>
        <v/>
      </c>
      <c r="G5447" s="282"/>
      <c r="H5447" s="280"/>
      <c r="I5447" s="280"/>
      <c r="J5447" s="280"/>
    </row>
    <row r="5448" spans="1:10" ht="14.4" x14ac:dyDescent="0.3">
      <c r="A5448" s="290" t="str">
        <f t="shared" si="221"/>
        <v>11/2014</v>
      </c>
      <c r="B5448" s="279" t="s">
        <v>5571</v>
      </c>
      <c r="C5448" s="294">
        <v>238</v>
      </c>
      <c r="D5448" s="279">
        <f t="shared" si="217"/>
        <v>26</v>
      </c>
      <c r="E5448" s="279">
        <f t="shared" si="218"/>
        <v>11</v>
      </c>
      <c r="F5448" s="281" t="str">
        <f t="shared" si="220"/>
        <v/>
      </c>
      <c r="G5448" s="282"/>
      <c r="H5448" s="280"/>
      <c r="I5448" s="280"/>
      <c r="J5448" s="280"/>
    </row>
    <row r="5449" spans="1:10" ht="14.4" x14ac:dyDescent="0.3">
      <c r="A5449" s="290" t="str">
        <f t="shared" si="221"/>
        <v>11/2014</v>
      </c>
      <c r="B5449" s="279" t="s">
        <v>5572</v>
      </c>
      <c r="C5449" s="294"/>
      <c r="D5449" s="279">
        <f t="shared" si="217"/>
        <v>27</v>
      </c>
      <c r="E5449" s="279">
        <f t="shared" si="218"/>
        <v>11</v>
      </c>
      <c r="F5449" s="281" t="str">
        <f t="shared" si="220"/>
        <v/>
      </c>
      <c r="G5449" s="282"/>
      <c r="H5449" s="280"/>
      <c r="I5449" s="280"/>
      <c r="J5449" s="280"/>
    </row>
    <row r="5450" spans="1:10" ht="14.4" x14ac:dyDescent="0.3">
      <c r="A5450" s="290" t="str">
        <f t="shared" si="221"/>
        <v>11/2014</v>
      </c>
      <c r="B5450" s="279" t="s">
        <v>5573</v>
      </c>
      <c r="C5450" s="294"/>
      <c r="D5450" s="279">
        <f t="shared" si="217"/>
        <v>28</v>
      </c>
      <c r="E5450" s="279">
        <f t="shared" si="218"/>
        <v>11</v>
      </c>
      <c r="F5450" s="281" t="str">
        <f t="shared" si="220"/>
        <v/>
      </c>
      <c r="G5450" s="282"/>
      <c r="H5450" s="280"/>
      <c r="I5450" s="280"/>
      <c r="J5450" s="280"/>
    </row>
    <row r="5451" spans="1:10" ht="14.4" x14ac:dyDescent="0.3">
      <c r="A5451" s="290" t="str">
        <f t="shared" si="221"/>
        <v>11/2014</v>
      </c>
      <c r="B5451" s="279" t="s">
        <v>5574</v>
      </c>
      <c r="C5451" s="294"/>
      <c r="D5451" s="279">
        <f t="shared" si="217"/>
        <v>29</v>
      </c>
      <c r="E5451" s="279">
        <f t="shared" si="218"/>
        <v>11</v>
      </c>
      <c r="F5451" s="281" t="str">
        <f t="shared" si="220"/>
        <v/>
      </c>
      <c r="G5451" s="282"/>
      <c r="H5451" s="280"/>
      <c r="I5451" s="280"/>
      <c r="J5451" s="280"/>
    </row>
    <row r="5452" spans="1:10" ht="14.4" x14ac:dyDescent="0.3">
      <c r="A5452" s="290" t="str">
        <f t="shared" si="221"/>
        <v>11/2014</v>
      </c>
      <c r="B5452" s="279" t="s">
        <v>5575</v>
      </c>
      <c r="C5452" s="294"/>
      <c r="D5452" s="279">
        <f t="shared" si="217"/>
        <v>30</v>
      </c>
      <c r="E5452" s="279">
        <f t="shared" si="218"/>
        <v>11</v>
      </c>
      <c r="F5452" s="281">
        <f t="shared" si="220"/>
        <v>0</v>
      </c>
      <c r="G5452" s="282"/>
      <c r="H5452" s="280"/>
      <c r="I5452" s="280"/>
      <c r="J5452" s="280"/>
    </row>
    <row r="5453" spans="1:10" ht="14.4" x14ac:dyDescent="0.3">
      <c r="A5453" s="290" t="str">
        <f t="shared" si="221"/>
        <v>12/2014</v>
      </c>
      <c r="B5453" s="279" t="s">
        <v>5576</v>
      </c>
      <c r="C5453" s="294">
        <v>244</v>
      </c>
      <c r="D5453" s="279">
        <f t="shared" si="217"/>
        <v>1</v>
      </c>
      <c r="E5453" s="279">
        <f t="shared" si="218"/>
        <v>12</v>
      </c>
      <c r="F5453" s="281" t="str">
        <f t="shared" ref="F5453:F5516" si="222">IF(D5453=(D5454-1),"",IF(AND(C5453="",C5452="",C5451=""),C5450/10000,(IF(AND(C5453="",C5452=""),C5451/10000,IF(C5453="",C5452/10000,C5453/10000)))))</f>
        <v/>
      </c>
      <c r="G5453" s="282"/>
      <c r="H5453" s="280"/>
      <c r="I5453" s="280"/>
      <c r="J5453" s="280"/>
    </row>
    <row r="5454" spans="1:10" ht="14.4" x14ac:dyDescent="0.3">
      <c r="A5454" s="290" t="str">
        <f t="shared" si="221"/>
        <v>12/2014</v>
      </c>
      <c r="B5454" s="279" t="s">
        <v>5577</v>
      </c>
      <c r="C5454" s="294">
        <v>238</v>
      </c>
      <c r="D5454" s="279">
        <f t="shared" si="217"/>
        <v>2</v>
      </c>
      <c r="E5454" s="279">
        <f t="shared" si="218"/>
        <v>12</v>
      </c>
      <c r="F5454" s="281" t="str">
        <f t="shared" si="222"/>
        <v/>
      </c>
      <c r="G5454" s="282"/>
      <c r="H5454" s="280"/>
      <c r="I5454" s="280"/>
      <c r="J5454" s="280"/>
    </row>
    <row r="5455" spans="1:10" ht="14.4" x14ac:dyDescent="0.3">
      <c r="A5455" s="290" t="str">
        <f t="shared" si="221"/>
        <v>12/2014</v>
      </c>
      <c r="B5455" s="279" t="s">
        <v>5578</v>
      </c>
      <c r="C5455" s="294">
        <v>233</v>
      </c>
      <c r="D5455" s="279">
        <f t="shared" si="217"/>
        <v>3</v>
      </c>
      <c r="E5455" s="279">
        <f t="shared" si="218"/>
        <v>12</v>
      </c>
      <c r="F5455" s="281" t="str">
        <f t="shared" si="222"/>
        <v/>
      </c>
      <c r="G5455" s="282"/>
      <c r="H5455" s="280"/>
      <c r="I5455" s="280"/>
      <c r="J5455" s="280"/>
    </row>
    <row r="5456" spans="1:10" ht="14.4" x14ac:dyDescent="0.3">
      <c r="A5456" s="290" t="str">
        <f t="shared" si="221"/>
        <v>12/2014</v>
      </c>
      <c r="B5456" s="279" t="s">
        <v>5579</v>
      </c>
      <c r="C5456" s="294">
        <v>238</v>
      </c>
      <c r="D5456" s="279">
        <f t="shared" si="217"/>
        <v>4</v>
      </c>
      <c r="E5456" s="279">
        <f t="shared" si="218"/>
        <v>12</v>
      </c>
      <c r="F5456" s="281" t="str">
        <f t="shared" si="222"/>
        <v/>
      </c>
      <c r="G5456" s="282"/>
      <c r="H5456" s="280"/>
      <c r="I5456" s="280"/>
      <c r="J5456" s="280"/>
    </row>
    <row r="5457" spans="1:10" ht="14.4" x14ac:dyDescent="0.3">
      <c r="A5457" s="290" t="str">
        <f t="shared" si="221"/>
        <v>12/2014</v>
      </c>
      <c r="B5457" s="279" t="s">
        <v>5580</v>
      </c>
      <c r="C5457" s="294">
        <v>243</v>
      </c>
      <c r="D5457" s="279">
        <f t="shared" si="217"/>
        <v>5</v>
      </c>
      <c r="E5457" s="279">
        <f t="shared" si="218"/>
        <v>12</v>
      </c>
      <c r="F5457" s="281" t="str">
        <f t="shared" si="222"/>
        <v/>
      </c>
      <c r="G5457" s="282"/>
      <c r="H5457" s="280"/>
      <c r="I5457" s="280"/>
      <c r="J5457" s="280"/>
    </row>
    <row r="5458" spans="1:10" ht="14.4" x14ac:dyDescent="0.3">
      <c r="A5458" s="290" t="str">
        <f t="shared" si="221"/>
        <v>12/2014</v>
      </c>
      <c r="B5458" s="279" t="s">
        <v>5581</v>
      </c>
      <c r="C5458" s="294"/>
      <c r="D5458" s="279">
        <f t="shared" si="217"/>
        <v>6</v>
      </c>
      <c r="E5458" s="279">
        <f t="shared" si="218"/>
        <v>12</v>
      </c>
      <c r="F5458" s="281" t="str">
        <f t="shared" si="222"/>
        <v/>
      </c>
      <c r="G5458" s="282"/>
      <c r="H5458" s="280"/>
      <c r="I5458" s="280"/>
      <c r="J5458" s="280"/>
    </row>
    <row r="5459" spans="1:10" ht="14.4" x14ac:dyDescent="0.3">
      <c r="A5459" s="290" t="str">
        <f t="shared" si="221"/>
        <v>12/2014</v>
      </c>
      <c r="B5459" s="279" t="s">
        <v>5582</v>
      </c>
      <c r="C5459" s="294"/>
      <c r="D5459" s="279">
        <f t="shared" si="217"/>
        <v>7</v>
      </c>
      <c r="E5459" s="279">
        <f t="shared" si="218"/>
        <v>12</v>
      </c>
      <c r="F5459" s="281" t="str">
        <f t="shared" si="222"/>
        <v/>
      </c>
      <c r="G5459" s="282"/>
      <c r="H5459" s="280"/>
      <c r="I5459" s="280"/>
      <c r="J5459" s="280"/>
    </row>
    <row r="5460" spans="1:10" ht="14.4" x14ac:dyDescent="0.3">
      <c r="A5460" s="290" t="str">
        <f t="shared" si="221"/>
        <v>12/2014</v>
      </c>
      <c r="B5460" s="279" t="s">
        <v>5583</v>
      </c>
      <c r="C5460" s="294">
        <v>255</v>
      </c>
      <c r="D5460" s="279">
        <f t="shared" si="217"/>
        <v>8</v>
      </c>
      <c r="E5460" s="279">
        <f t="shared" si="218"/>
        <v>12</v>
      </c>
      <c r="F5460" s="281" t="str">
        <f t="shared" si="222"/>
        <v/>
      </c>
      <c r="G5460" s="282"/>
      <c r="H5460" s="280"/>
      <c r="I5460" s="280"/>
      <c r="J5460" s="280"/>
    </row>
    <row r="5461" spans="1:10" ht="14.4" x14ac:dyDescent="0.3">
      <c r="A5461" s="290" t="str">
        <f t="shared" si="221"/>
        <v>12/2014</v>
      </c>
      <c r="B5461" s="279" t="s">
        <v>5584</v>
      </c>
      <c r="C5461" s="294">
        <v>266</v>
      </c>
      <c r="D5461" s="279">
        <f t="shared" si="217"/>
        <v>9</v>
      </c>
      <c r="E5461" s="279">
        <f t="shared" si="218"/>
        <v>12</v>
      </c>
      <c r="F5461" s="281" t="str">
        <f t="shared" si="222"/>
        <v/>
      </c>
      <c r="G5461" s="282"/>
      <c r="H5461" s="280"/>
      <c r="I5461" s="280"/>
      <c r="J5461" s="280"/>
    </row>
    <row r="5462" spans="1:10" ht="14.4" x14ac:dyDescent="0.3">
      <c r="A5462" s="290" t="str">
        <f t="shared" si="221"/>
        <v>12/2014</v>
      </c>
      <c r="B5462" s="279" t="s">
        <v>5585</v>
      </c>
      <c r="C5462" s="294">
        <v>280</v>
      </c>
      <c r="D5462" s="279">
        <f t="shared" si="217"/>
        <v>10</v>
      </c>
      <c r="E5462" s="279">
        <f t="shared" si="218"/>
        <v>12</v>
      </c>
      <c r="F5462" s="281" t="str">
        <f t="shared" si="222"/>
        <v/>
      </c>
      <c r="G5462" s="282"/>
      <c r="H5462" s="280"/>
      <c r="I5462" s="280"/>
      <c r="J5462" s="280"/>
    </row>
    <row r="5463" spans="1:10" ht="14.4" x14ac:dyDescent="0.3">
      <c r="A5463" s="290" t="str">
        <f t="shared" si="221"/>
        <v>12/2014</v>
      </c>
      <c r="B5463" s="279" t="s">
        <v>5586</v>
      </c>
      <c r="C5463" s="294">
        <v>273</v>
      </c>
      <c r="D5463" s="279">
        <f t="shared" si="217"/>
        <v>11</v>
      </c>
      <c r="E5463" s="279">
        <f t="shared" si="218"/>
        <v>12</v>
      </c>
      <c r="F5463" s="281" t="str">
        <f t="shared" si="222"/>
        <v/>
      </c>
      <c r="G5463" s="282"/>
      <c r="H5463" s="280"/>
      <c r="I5463" s="280"/>
      <c r="J5463" s="280"/>
    </row>
    <row r="5464" spans="1:10" ht="14.4" x14ac:dyDescent="0.3">
      <c r="A5464" s="290" t="str">
        <f t="shared" si="221"/>
        <v>12/2014</v>
      </c>
      <c r="B5464" s="279" t="s">
        <v>5587</v>
      </c>
      <c r="C5464" s="294">
        <v>301</v>
      </c>
      <c r="D5464" s="279">
        <f t="shared" si="217"/>
        <v>12</v>
      </c>
      <c r="E5464" s="279">
        <f t="shared" si="218"/>
        <v>12</v>
      </c>
      <c r="F5464" s="281" t="str">
        <f t="shared" si="222"/>
        <v/>
      </c>
      <c r="G5464" s="282"/>
      <c r="H5464" s="280"/>
      <c r="I5464" s="280"/>
      <c r="J5464" s="280"/>
    </row>
    <row r="5465" spans="1:10" ht="14.4" x14ac:dyDescent="0.3">
      <c r="A5465" s="290" t="str">
        <f t="shared" si="221"/>
        <v>12/2014</v>
      </c>
      <c r="B5465" s="279" t="s">
        <v>5588</v>
      </c>
      <c r="C5465" s="294"/>
      <c r="D5465" s="279">
        <f t="shared" si="217"/>
        <v>13</v>
      </c>
      <c r="E5465" s="279">
        <f t="shared" si="218"/>
        <v>12</v>
      </c>
      <c r="F5465" s="281" t="str">
        <f t="shared" si="222"/>
        <v/>
      </c>
      <c r="G5465" s="282"/>
      <c r="H5465" s="280"/>
      <c r="I5465" s="280"/>
      <c r="J5465" s="280"/>
    </row>
    <row r="5466" spans="1:10" ht="14.4" x14ac:dyDescent="0.3">
      <c r="A5466" s="290" t="str">
        <f t="shared" si="221"/>
        <v>12/2014</v>
      </c>
      <c r="B5466" s="279" t="s">
        <v>5589</v>
      </c>
      <c r="C5466" s="294"/>
      <c r="D5466" s="279">
        <f t="shared" si="217"/>
        <v>14</v>
      </c>
      <c r="E5466" s="279">
        <f t="shared" si="218"/>
        <v>12</v>
      </c>
      <c r="F5466" s="281" t="str">
        <f t="shared" si="222"/>
        <v/>
      </c>
      <c r="G5466" s="282"/>
      <c r="H5466" s="280"/>
      <c r="I5466" s="280"/>
      <c r="J5466" s="280"/>
    </row>
    <row r="5467" spans="1:10" ht="14.4" x14ac:dyDescent="0.3">
      <c r="A5467" s="290" t="str">
        <f t="shared" si="221"/>
        <v>12/2014</v>
      </c>
      <c r="B5467" s="279" t="s">
        <v>5590</v>
      </c>
      <c r="C5467" s="294">
        <v>312</v>
      </c>
      <c r="D5467" s="279">
        <f t="shared" si="217"/>
        <v>15</v>
      </c>
      <c r="E5467" s="279">
        <f t="shared" si="218"/>
        <v>12</v>
      </c>
      <c r="F5467" s="281" t="str">
        <f t="shared" si="222"/>
        <v/>
      </c>
      <c r="G5467" s="282"/>
      <c r="H5467" s="280"/>
      <c r="I5467" s="280"/>
      <c r="J5467" s="280"/>
    </row>
    <row r="5468" spans="1:10" ht="14.4" x14ac:dyDescent="0.3">
      <c r="A5468" s="290" t="str">
        <f t="shared" si="221"/>
        <v>12/2014</v>
      </c>
      <c r="B5468" s="279" t="s">
        <v>5591</v>
      </c>
      <c r="C5468" s="294">
        <v>318</v>
      </c>
      <c r="D5468" s="279">
        <f t="shared" si="217"/>
        <v>16</v>
      </c>
      <c r="E5468" s="279">
        <f t="shared" si="218"/>
        <v>12</v>
      </c>
      <c r="F5468" s="281" t="str">
        <f t="shared" si="222"/>
        <v/>
      </c>
      <c r="G5468" s="282"/>
      <c r="H5468" s="280"/>
      <c r="I5468" s="280"/>
      <c r="J5468" s="280"/>
    </row>
    <row r="5469" spans="1:10" ht="14.4" x14ac:dyDescent="0.3">
      <c r="A5469" s="290" t="str">
        <f t="shared" si="221"/>
        <v>12/2014</v>
      </c>
      <c r="B5469" s="279" t="s">
        <v>5592</v>
      </c>
      <c r="C5469" s="294">
        <v>284</v>
      </c>
      <c r="D5469" s="279">
        <f t="shared" si="217"/>
        <v>17</v>
      </c>
      <c r="E5469" s="279">
        <f t="shared" si="218"/>
        <v>12</v>
      </c>
      <c r="F5469" s="281" t="str">
        <f t="shared" si="222"/>
        <v/>
      </c>
      <c r="G5469" s="282"/>
      <c r="H5469" s="280"/>
      <c r="I5469" s="280"/>
      <c r="J5469" s="280"/>
    </row>
    <row r="5470" spans="1:10" ht="14.4" x14ac:dyDescent="0.3">
      <c r="A5470" s="290" t="str">
        <f t="shared" si="221"/>
        <v>12/2014</v>
      </c>
      <c r="B5470" s="279" t="s">
        <v>5593</v>
      </c>
      <c r="C5470" s="294">
        <v>283</v>
      </c>
      <c r="D5470" s="279">
        <f t="shared" si="217"/>
        <v>18</v>
      </c>
      <c r="E5470" s="279">
        <f t="shared" si="218"/>
        <v>12</v>
      </c>
      <c r="F5470" s="281" t="str">
        <f t="shared" si="222"/>
        <v/>
      </c>
      <c r="G5470" s="282"/>
      <c r="H5470" s="280"/>
      <c r="I5470" s="280"/>
      <c r="J5470" s="280"/>
    </row>
    <row r="5471" spans="1:10" ht="14.4" x14ac:dyDescent="0.3">
      <c r="A5471" s="290" t="str">
        <f t="shared" si="221"/>
        <v>12/2014</v>
      </c>
      <c r="B5471" s="279" t="s">
        <v>5594</v>
      </c>
      <c r="C5471" s="294">
        <v>266</v>
      </c>
      <c r="D5471" s="279">
        <f t="shared" si="217"/>
        <v>19</v>
      </c>
      <c r="E5471" s="279">
        <f t="shared" si="218"/>
        <v>12</v>
      </c>
      <c r="F5471" s="281" t="str">
        <f t="shared" si="222"/>
        <v/>
      </c>
      <c r="G5471" s="282"/>
      <c r="H5471" s="280"/>
      <c r="I5471" s="280"/>
      <c r="J5471" s="280"/>
    </row>
    <row r="5472" spans="1:10" ht="14.4" x14ac:dyDescent="0.3">
      <c r="A5472" s="290" t="str">
        <f t="shared" si="221"/>
        <v>12/2014</v>
      </c>
      <c r="B5472" s="279" t="s">
        <v>5595</v>
      </c>
      <c r="C5472" s="294"/>
      <c r="D5472" s="279">
        <f t="shared" si="217"/>
        <v>20</v>
      </c>
      <c r="E5472" s="279">
        <f t="shared" si="218"/>
        <v>12</v>
      </c>
      <c r="F5472" s="281" t="str">
        <f t="shared" si="222"/>
        <v/>
      </c>
      <c r="G5472" s="282"/>
      <c r="H5472" s="280"/>
      <c r="I5472" s="280"/>
      <c r="J5472" s="280"/>
    </row>
    <row r="5473" spans="1:10" ht="14.4" x14ac:dyDescent="0.3">
      <c r="A5473" s="290" t="str">
        <f t="shared" si="221"/>
        <v>12/2014</v>
      </c>
      <c r="B5473" s="279" t="s">
        <v>5596</v>
      </c>
      <c r="C5473" s="294"/>
      <c r="D5473" s="279">
        <f t="shared" si="217"/>
        <v>21</v>
      </c>
      <c r="E5473" s="279">
        <f t="shared" si="218"/>
        <v>12</v>
      </c>
      <c r="F5473" s="281" t="str">
        <f t="shared" si="222"/>
        <v/>
      </c>
      <c r="G5473" s="282"/>
      <c r="H5473" s="280"/>
      <c r="I5473" s="280"/>
      <c r="J5473" s="280"/>
    </row>
    <row r="5474" spans="1:10" ht="14.4" x14ac:dyDescent="0.3">
      <c r="A5474" s="290" t="str">
        <f t="shared" si="221"/>
        <v>12/2014</v>
      </c>
      <c r="B5474" s="279" t="s">
        <v>5597</v>
      </c>
      <c r="C5474" s="294"/>
      <c r="D5474" s="279">
        <f t="shared" si="217"/>
        <v>22</v>
      </c>
      <c r="E5474" s="279">
        <f t="shared" si="218"/>
        <v>12</v>
      </c>
      <c r="F5474" s="281" t="str">
        <f t="shared" si="222"/>
        <v/>
      </c>
      <c r="G5474" s="282"/>
      <c r="H5474" s="280"/>
      <c r="I5474" s="280"/>
      <c r="J5474" s="280"/>
    </row>
    <row r="5475" spans="1:10" ht="14.4" x14ac:dyDescent="0.3">
      <c r="A5475" s="290" t="str">
        <f t="shared" si="221"/>
        <v>12/2014</v>
      </c>
      <c r="B5475" s="279" t="s">
        <v>5598</v>
      </c>
      <c r="C5475" s="294">
        <v>250</v>
      </c>
      <c r="D5475" s="279">
        <f t="shared" si="217"/>
        <v>23</v>
      </c>
      <c r="E5475" s="279">
        <f t="shared" si="218"/>
        <v>12</v>
      </c>
      <c r="F5475" s="281" t="str">
        <f t="shared" si="222"/>
        <v/>
      </c>
      <c r="G5475" s="282"/>
      <c r="H5475" s="280"/>
      <c r="I5475" s="280"/>
      <c r="J5475" s="280"/>
    </row>
    <row r="5476" spans="1:10" ht="14.4" x14ac:dyDescent="0.3">
      <c r="A5476" s="290" t="str">
        <f t="shared" si="221"/>
        <v>12/2014</v>
      </c>
      <c r="B5476" s="279" t="s">
        <v>5599</v>
      </c>
      <c r="C5476" s="294">
        <v>254</v>
      </c>
      <c r="D5476" s="279">
        <f t="shared" si="217"/>
        <v>24</v>
      </c>
      <c r="E5476" s="279">
        <f t="shared" si="218"/>
        <v>12</v>
      </c>
      <c r="F5476" s="281" t="str">
        <f t="shared" si="222"/>
        <v/>
      </c>
      <c r="G5476" s="282"/>
      <c r="H5476" s="280"/>
      <c r="I5476" s="280"/>
      <c r="J5476" s="280"/>
    </row>
    <row r="5477" spans="1:10" ht="14.4" x14ac:dyDescent="0.3">
      <c r="A5477" s="290" t="str">
        <f t="shared" si="221"/>
        <v>12/2014</v>
      </c>
      <c r="B5477" s="279" t="s">
        <v>5600</v>
      </c>
      <c r="C5477" s="294"/>
      <c r="D5477" s="279">
        <f t="shared" si="217"/>
        <v>25</v>
      </c>
      <c r="E5477" s="279">
        <f t="shared" si="218"/>
        <v>12</v>
      </c>
      <c r="F5477" s="281" t="str">
        <f t="shared" si="222"/>
        <v/>
      </c>
      <c r="G5477" s="282"/>
      <c r="H5477" s="280"/>
      <c r="I5477" s="280"/>
      <c r="J5477" s="280"/>
    </row>
    <row r="5478" spans="1:10" ht="14.4" x14ac:dyDescent="0.3">
      <c r="A5478" s="290" t="str">
        <f t="shared" si="221"/>
        <v>12/2014</v>
      </c>
      <c r="B5478" s="279" t="s">
        <v>5601</v>
      </c>
      <c r="C5478" s="294">
        <v>256</v>
      </c>
      <c r="D5478" s="279">
        <f t="shared" si="217"/>
        <v>26</v>
      </c>
      <c r="E5478" s="279">
        <f t="shared" si="218"/>
        <v>12</v>
      </c>
      <c r="F5478" s="281" t="str">
        <f t="shared" si="222"/>
        <v/>
      </c>
      <c r="G5478" s="282"/>
      <c r="H5478" s="280"/>
      <c r="I5478" s="280"/>
      <c r="J5478" s="280"/>
    </row>
    <row r="5479" spans="1:10" ht="14.4" x14ac:dyDescent="0.3">
      <c r="A5479" s="290" t="str">
        <f t="shared" si="221"/>
        <v>12/2014</v>
      </c>
      <c r="B5479" s="279" t="s">
        <v>5602</v>
      </c>
      <c r="C5479" s="294"/>
      <c r="D5479" s="279">
        <f t="shared" si="217"/>
        <v>27</v>
      </c>
      <c r="E5479" s="279">
        <f t="shared" si="218"/>
        <v>12</v>
      </c>
      <c r="F5479" s="281" t="str">
        <f t="shared" si="222"/>
        <v/>
      </c>
      <c r="G5479" s="282"/>
      <c r="H5479" s="280"/>
      <c r="I5479" s="280"/>
      <c r="J5479" s="280"/>
    </row>
    <row r="5480" spans="1:10" ht="14.4" x14ac:dyDescent="0.3">
      <c r="A5480" s="290" t="str">
        <f t="shared" si="221"/>
        <v>12/2014</v>
      </c>
      <c r="B5480" s="279" t="s">
        <v>5603</v>
      </c>
      <c r="C5480" s="294"/>
      <c r="D5480" s="279">
        <f t="shared" si="217"/>
        <v>28</v>
      </c>
      <c r="E5480" s="279">
        <f t="shared" si="218"/>
        <v>12</v>
      </c>
      <c r="F5480" s="281" t="str">
        <f t="shared" si="222"/>
        <v/>
      </c>
      <c r="G5480" s="282"/>
      <c r="H5480" s="280"/>
      <c r="I5480" s="280"/>
      <c r="J5480" s="280"/>
    </row>
    <row r="5481" spans="1:10" ht="14.4" x14ac:dyDescent="0.3">
      <c r="A5481" s="290" t="str">
        <f t="shared" si="221"/>
        <v>12/2014</v>
      </c>
      <c r="B5481" s="279" t="s">
        <v>5604</v>
      </c>
      <c r="C5481" s="294"/>
      <c r="D5481" s="279">
        <f t="shared" si="217"/>
        <v>29</v>
      </c>
      <c r="E5481" s="279">
        <f t="shared" si="218"/>
        <v>12</v>
      </c>
      <c r="F5481" s="281" t="str">
        <f t="shared" si="222"/>
        <v/>
      </c>
      <c r="G5481" s="282"/>
      <c r="H5481" s="280"/>
      <c r="I5481" s="280"/>
      <c r="J5481" s="280"/>
    </row>
    <row r="5482" spans="1:10" ht="14.4" x14ac:dyDescent="0.3">
      <c r="A5482" s="290" t="str">
        <f t="shared" si="221"/>
        <v>12/2014</v>
      </c>
      <c r="B5482" s="279" t="s">
        <v>5605</v>
      </c>
      <c r="C5482" s="294">
        <v>261</v>
      </c>
      <c r="D5482" s="279">
        <f t="shared" si="217"/>
        <v>30</v>
      </c>
      <c r="E5482" s="279">
        <f t="shared" si="218"/>
        <v>12</v>
      </c>
      <c r="F5482" s="281" t="str">
        <f t="shared" si="222"/>
        <v/>
      </c>
      <c r="G5482" s="282"/>
      <c r="H5482" s="280"/>
      <c r="I5482" s="280"/>
      <c r="J5482" s="280"/>
    </row>
    <row r="5483" spans="1:10" ht="14.4" x14ac:dyDescent="0.3">
      <c r="A5483" s="290" t="str">
        <f t="shared" si="221"/>
        <v>12/2014</v>
      </c>
      <c r="B5483" s="279" t="s">
        <v>5606</v>
      </c>
      <c r="C5483" s="294">
        <v>259</v>
      </c>
      <c r="D5483" s="279">
        <f t="shared" si="217"/>
        <v>31</v>
      </c>
      <c r="E5483" s="279">
        <f t="shared" si="218"/>
        <v>12</v>
      </c>
      <c r="F5483" s="281">
        <f t="shared" si="222"/>
        <v>2.5899999999999999E-2</v>
      </c>
      <c r="G5483" s="282"/>
      <c r="H5483" s="280"/>
      <c r="I5483" s="280"/>
      <c r="J5483" s="280"/>
    </row>
    <row r="5484" spans="1:10" ht="14.4" x14ac:dyDescent="0.3">
      <c r="A5484" s="290" t="str">
        <f t="shared" si="221"/>
        <v>1/2015</v>
      </c>
      <c r="B5484" s="279" t="s">
        <v>5607</v>
      </c>
      <c r="C5484" s="294"/>
      <c r="D5484" s="279">
        <f t="shared" si="217"/>
        <v>1</v>
      </c>
      <c r="E5484" s="279">
        <f t="shared" si="218"/>
        <v>1</v>
      </c>
      <c r="F5484" s="281" t="str">
        <f t="shared" si="222"/>
        <v/>
      </c>
      <c r="G5484" s="282"/>
      <c r="H5484" s="280"/>
      <c r="I5484" s="280"/>
      <c r="J5484" s="280"/>
    </row>
    <row r="5485" spans="1:10" ht="14.4" x14ac:dyDescent="0.3">
      <c r="A5485" s="290" t="str">
        <f t="shared" si="221"/>
        <v>1/2015</v>
      </c>
      <c r="B5485" s="279" t="s">
        <v>5608</v>
      </c>
      <c r="C5485" s="294">
        <v>264</v>
      </c>
      <c r="D5485" s="279">
        <f t="shared" si="217"/>
        <v>2</v>
      </c>
      <c r="E5485" s="279">
        <f t="shared" si="218"/>
        <v>1</v>
      </c>
      <c r="F5485" s="281" t="str">
        <f t="shared" si="222"/>
        <v/>
      </c>
      <c r="G5485" s="282"/>
      <c r="H5485" s="280"/>
      <c r="I5485" s="280"/>
      <c r="J5485" s="280"/>
    </row>
    <row r="5486" spans="1:10" ht="14.4" x14ac:dyDescent="0.3">
      <c r="A5486" s="290" t="str">
        <f t="shared" si="221"/>
        <v>1/2015</v>
      </c>
      <c r="B5486" s="279" t="s">
        <v>5609</v>
      </c>
      <c r="C5486" s="294"/>
      <c r="D5486" s="279">
        <f t="shared" si="217"/>
        <v>3</v>
      </c>
      <c r="E5486" s="279">
        <f t="shared" si="218"/>
        <v>1</v>
      </c>
      <c r="F5486" s="281" t="str">
        <f t="shared" si="222"/>
        <v/>
      </c>
      <c r="G5486" s="282"/>
      <c r="H5486" s="280"/>
      <c r="I5486" s="280"/>
      <c r="J5486" s="280"/>
    </row>
    <row r="5487" spans="1:10" ht="14.4" x14ac:dyDescent="0.3">
      <c r="A5487" s="290" t="str">
        <f t="shared" si="221"/>
        <v>1/2015</v>
      </c>
      <c r="B5487" s="279" t="s">
        <v>5610</v>
      </c>
      <c r="C5487" s="294"/>
      <c r="D5487" s="279">
        <f t="shared" si="217"/>
        <v>4</v>
      </c>
      <c r="E5487" s="279">
        <f t="shared" si="218"/>
        <v>1</v>
      </c>
      <c r="F5487" s="281" t="str">
        <f t="shared" si="222"/>
        <v/>
      </c>
      <c r="G5487" s="282"/>
      <c r="H5487" s="280"/>
      <c r="I5487" s="280"/>
      <c r="J5487" s="280"/>
    </row>
    <row r="5488" spans="1:10" ht="14.4" x14ac:dyDescent="0.3">
      <c r="A5488" s="290" t="str">
        <f t="shared" si="221"/>
        <v>1/2015</v>
      </c>
      <c r="B5488" s="279" t="s">
        <v>5611</v>
      </c>
      <c r="C5488" s="294">
        <v>281</v>
      </c>
      <c r="D5488" s="279">
        <f t="shared" si="217"/>
        <v>5</v>
      </c>
      <c r="E5488" s="279">
        <f t="shared" si="218"/>
        <v>1</v>
      </c>
      <c r="F5488" s="281" t="str">
        <f t="shared" si="222"/>
        <v/>
      </c>
      <c r="G5488" s="282"/>
      <c r="H5488" s="280"/>
      <c r="I5488" s="280"/>
      <c r="J5488" s="280"/>
    </row>
    <row r="5489" spans="1:10" ht="14.4" x14ac:dyDescent="0.3">
      <c r="A5489" s="290" t="str">
        <f t="shared" si="221"/>
        <v>1/2015</v>
      </c>
      <c r="B5489" s="279" t="s">
        <v>5612</v>
      </c>
      <c r="C5489" s="294">
        <v>287</v>
      </c>
      <c r="D5489" s="279">
        <f t="shared" si="217"/>
        <v>6</v>
      </c>
      <c r="E5489" s="279">
        <f t="shared" si="218"/>
        <v>1</v>
      </c>
      <c r="F5489" s="281" t="str">
        <f t="shared" si="222"/>
        <v/>
      </c>
      <c r="G5489" s="282"/>
      <c r="H5489" s="280"/>
      <c r="I5489" s="280"/>
      <c r="J5489" s="280"/>
    </row>
    <row r="5490" spans="1:10" ht="14.4" x14ac:dyDescent="0.3">
      <c r="A5490" s="290" t="str">
        <f t="shared" si="221"/>
        <v>1/2015</v>
      </c>
      <c r="B5490" s="279" t="s">
        <v>5613</v>
      </c>
      <c r="C5490" s="294">
        <v>284</v>
      </c>
      <c r="D5490" s="279">
        <f t="shared" si="217"/>
        <v>7</v>
      </c>
      <c r="E5490" s="279">
        <f t="shared" si="218"/>
        <v>1</v>
      </c>
      <c r="F5490" s="281" t="str">
        <f t="shared" si="222"/>
        <v/>
      </c>
      <c r="G5490" s="282"/>
      <c r="H5490" s="280"/>
      <c r="I5490" s="280"/>
      <c r="J5490" s="280"/>
    </row>
    <row r="5491" spans="1:10" ht="14.4" x14ac:dyDescent="0.3">
      <c r="A5491" s="290" t="str">
        <f t="shared" si="221"/>
        <v>1/2015</v>
      </c>
      <c r="B5491" s="279" t="s">
        <v>5614</v>
      </c>
      <c r="C5491" s="294">
        <v>278</v>
      </c>
      <c r="D5491" s="279">
        <f t="shared" si="217"/>
        <v>8</v>
      </c>
      <c r="E5491" s="279">
        <f t="shared" si="218"/>
        <v>1</v>
      </c>
      <c r="F5491" s="281" t="str">
        <f t="shared" si="222"/>
        <v/>
      </c>
      <c r="G5491" s="282"/>
      <c r="H5491" s="280"/>
      <c r="I5491" s="280"/>
      <c r="J5491" s="280"/>
    </row>
    <row r="5492" spans="1:10" ht="14.4" x14ac:dyDescent="0.3">
      <c r="A5492" s="290" t="str">
        <f t="shared" si="221"/>
        <v>1/2015</v>
      </c>
      <c r="B5492" s="279" t="s">
        <v>5615</v>
      </c>
      <c r="C5492" s="294">
        <v>281</v>
      </c>
      <c r="D5492" s="279">
        <f t="shared" si="217"/>
        <v>9</v>
      </c>
      <c r="E5492" s="279">
        <f t="shared" si="218"/>
        <v>1</v>
      </c>
      <c r="F5492" s="281" t="str">
        <f t="shared" si="222"/>
        <v/>
      </c>
      <c r="G5492" s="282"/>
      <c r="H5492" s="280"/>
      <c r="I5492" s="280"/>
      <c r="J5492" s="280"/>
    </row>
    <row r="5493" spans="1:10" ht="14.4" x14ac:dyDescent="0.3">
      <c r="A5493" s="290" t="str">
        <f t="shared" si="221"/>
        <v>1/2015</v>
      </c>
      <c r="B5493" s="279" t="s">
        <v>5616</v>
      </c>
      <c r="C5493" s="294"/>
      <c r="D5493" s="279">
        <f t="shared" si="217"/>
        <v>10</v>
      </c>
      <c r="E5493" s="279">
        <f t="shared" si="218"/>
        <v>1</v>
      </c>
      <c r="F5493" s="281" t="str">
        <f t="shared" si="222"/>
        <v/>
      </c>
      <c r="G5493" s="282"/>
      <c r="H5493" s="280"/>
      <c r="I5493" s="280"/>
      <c r="J5493" s="280"/>
    </row>
    <row r="5494" spans="1:10" ht="14.4" x14ac:dyDescent="0.3">
      <c r="A5494" s="290" t="str">
        <f t="shared" si="221"/>
        <v>1/2015</v>
      </c>
      <c r="B5494" s="279" t="s">
        <v>5617</v>
      </c>
      <c r="C5494" s="294"/>
      <c r="D5494" s="279">
        <f t="shared" si="217"/>
        <v>11</v>
      </c>
      <c r="E5494" s="279">
        <f t="shared" si="218"/>
        <v>1</v>
      </c>
      <c r="F5494" s="281" t="str">
        <f t="shared" si="222"/>
        <v/>
      </c>
      <c r="G5494" s="282"/>
      <c r="H5494" s="280"/>
      <c r="I5494" s="280"/>
      <c r="J5494" s="280"/>
    </row>
    <row r="5495" spans="1:10" ht="14.4" x14ac:dyDescent="0.3">
      <c r="A5495" s="290" t="str">
        <f t="shared" si="221"/>
        <v>1/2015</v>
      </c>
      <c r="B5495" s="279" t="s">
        <v>5618</v>
      </c>
      <c r="C5495" s="294">
        <v>293</v>
      </c>
      <c r="D5495" s="279">
        <f t="shared" si="217"/>
        <v>12</v>
      </c>
      <c r="E5495" s="279">
        <f t="shared" si="218"/>
        <v>1</v>
      </c>
      <c r="F5495" s="281" t="str">
        <f t="shared" si="222"/>
        <v/>
      </c>
      <c r="G5495" s="282"/>
      <c r="H5495" s="280"/>
      <c r="I5495" s="280"/>
      <c r="J5495" s="280"/>
    </row>
    <row r="5496" spans="1:10" ht="14.4" x14ac:dyDescent="0.3">
      <c r="A5496" s="290" t="str">
        <f t="shared" si="221"/>
        <v>1/2015</v>
      </c>
      <c r="B5496" s="279" t="s">
        <v>5619</v>
      </c>
      <c r="C5496" s="294">
        <v>292</v>
      </c>
      <c r="D5496" s="279">
        <f t="shared" si="217"/>
        <v>13</v>
      </c>
      <c r="E5496" s="279">
        <f t="shared" si="218"/>
        <v>1</v>
      </c>
      <c r="F5496" s="281" t="str">
        <f t="shared" si="222"/>
        <v/>
      </c>
      <c r="G5496" s="282"/>
      <c r="H5496" s="280"/>
      <c r="I5496" s="280"/>
      <c r="J5496" s="280"/>
    </row>
    <row r="5497" spans="1:10" ht="14.4" x14ac:dyDescent="0.3">
      <c r="A5497" s="290" t="str">
        <f t="shared" si="221"/>
        <v>1/2015</v>
      </c>
      <c r="B5497" s="279" t="s">
        <v>5620</v>
      </c>
      <c r="C5497" s="294">
        <v>294</v>
      </c>
      <c r="D5497" s="279">
        <f t="shared" si="217"/>
        <v>14</v>
      </c>
      <c r="E5497" s="279">
        <f t="shared" si="218"/>
        <v>1</v>
      </c>
      <c r="F5497" s="281" t="str">
        <f t="shared" si="222"/>
        <v/>
      </c>
      <c r="G5497" s="282"/>
      <c r="H5497" s="280"/>
      <c r="I5497" s="280"/>
      <c r="J5497" s="280"/>
    </row>
    <row r="5498" spans="1:10" ht="14.4" x14ac:dyDescent="0.3">
      <c r="A5498" s="290" t="str">
        <f t="shared" si="221"/>
        <v>1/2015</v>
      </c>
      <c r="B5498" s="279" t="s">
        <v>5621</v>
      </c>
      <c r="C5498" s="294">
        <v>294</v>
      </c>
      <c r="D5498" s="279">
        <f t="shared" si="217"/>
        <v>15</v>
      </c>
      <c r="E5498" s="279">
        <f t="shared" si="218"/>
        <v>1</v>
      </c>
      <c r="F5498" s="281" t="str">
        <f t="shared" si="222"/>
        <v/>
      </c>
      <c r="G5498" s="282"/>
      <c r="H5498" s="280"/>
      <c r="I5498" s="280"/>
      <c r="J5498" s="280"/>
    </row>
    <row r="5499" spans="1:10" ht="14.4" x14ac:dyDescent="0.3">
      <c r="A5499" s="290" t="str">
        <f t="shared" si="221"/>
        <v>1/2015</v>
      </c>
      <c r="B5499" s="279" t="s">
        <v>5622</v>
      </c>
      <c r="C5499" s="294">
        <v>294</v>
      </c>
      <c r="D5499" s="279">
        <f t="shared" si="217"/>
        <v>16</v>
      </c>
      <c r="E5499" s="279">
        <f t="shared" si="218"/>
        <v>1</v>
      </c>
      <c r="F5499" s="281" t="str">
        <f t="shared" si="222"/>
        <v/>
      </c>
      <c r="G5499" s="282"/>
      <c r="H5499" s="280"/>
      <c r="I5499" s="280"/>
      <c r="J5499" s="280"/>
    </row>
    <row r="5500" spans="1:10" ht="14.4" x14ac:dyDescent="0.3">
      <c r="A5500" s="290" t="str">
        <f t="shared" si="221"/>
        <v>1/2015</v>
      </c>
      <c r="B5500" s="279" t="s">
        <v>5623</v>
      </c>
      <c r="C5500" s="294"/>
      <c r="D5500" s="279">
        <f t="shared" si="217"/>
        <v>17</v>
      </c>
      <c r="E5500" s="279">
        <f t="shared" si="218"/>
        <v>1</v>
      </c>
      <c r="F5500" s="281" t="str">
        <f t="shared" si="222"/>
        <v/>
      </c>
      <c r="G5500" s="282"/>
      <c r="H5500" s="280"/>
      <c r="I5500" s="280"/>
      <c r="J5500" s="280"/>
    </row>
    <row r="5501" spans="1:10" ht="14.4" x14ac:dyDescent="0.3">
      <c r="A5501" s="290" t="str">
        <f t="shared" si="221"/>
        <v>1/2015</v>
      </c>
      <c r="B5501" s="279" t="s">
        <v>5624</v>
      </c>
      <c r="C5501" s="294"/>
      <c r="D5501" s="279">
        <f t="shared" si="217"/>
        <v>18</v>
      </c>
      <c r="E5501" s="279">
        <f t="shared" si="218"/>
        <v>1</v>
      </c>
      <c r="F5501" s="281" t="str">
        <f t="shared" si="222"/>
        <v/>
      </c>
      <c r="G5501" s="282"/>
      <c r="H5501" s="280"/>
      <c r="I5501" s="280"/>
      <c r="J5501" s="280"/>
    </row>
    <row r="5502" spans="1:10" ht="14.4" x14ac:dyDescent="0.3">
      <c r="A5502" s="290" t="str">
        <f t="shared" si="221"/>
        <v>1/2015</v>
      </c>
      <c r="B5502" s="279" t="s">
        <v>5625</v>
      </c>
      <c r="C5502" s="294"/>
      <c r="D5502" s="279">
        <f t="shared" si="217"/>
        <v>19</v>
      </c>
      <c r="E5502" s="279">
        <f t="shared" si="218"/>
        <v>1</v>
      </c>
      <c r="F5502" s="281" t="str">
        <f t="shared" si="222"/>
        <v/>
      </c>
      <c r="G5502" s="282"/>
      <c r="H5502" s="280"/>
      <c r="I5502" s="280"/>
      <c r="J5502" s="280"/>
    </row>
    <row r="5503" spans="1:10" ht="14.4" x14ac:dyDescent="0.3">
      <c r="A5503" s="290" t="str">
        <f t="shared" si="221"/>
        <v>1/2015</v>
      </c>
      <c r="B5503" s="279" t="s">
        <v>5626</v>
      </c>
      <c r="C5503" s="294">
        <v>290</v>
      </c>
      <c r="D5503" s="279">
        <f t="shared" si="217"/>
        <v>20</v>
      </c>
      <c r="E5503" s="279">
        <f t="shared" si="218"/>
        <v>1</v>
      </c>
      <c r="F5503" s="281" t="str">
        <f t="shared" si="222"/>
        <v/>
      </c>
      <c r="G5503" s="282"/>
      <c r="H5503" s="280"/>
      <c r="I5503" s="280"/>
      <c r="J5503" s="280"/>
    </row>
    <row r="5504" spans="1:10" ht="14.4" x14ac:dyDescent="0.3">
      <c r="A5504" s="290" t="str">
        <f t="shared" si="221"/>
        <v>1/2015</v>
      </c>
      <c r="B5504" s="279" t="s">
        <v>5627</v>
      </c>
      <c r="C5504" s="294">
        <v>288</v>
      </c>
      <c r="D5504" s="279">
        <f t="shared" si="217"/>
        <v>21</v>
      </c>
      <c r="E5504" s="279">
        <f t="shared" si="218"/>
        <v>1</v>
      </c>
      <c r="F5504" s="281" t="str">
        <f t="shared" si="222"/>
        <v/>
      </c>
      <c r="G5504" s="282"/>
      <c r="H5504" s="280"/>
      <c r="I5504" s="280"/>
      <c r="J5504" s="280"/>
    </row>
    <row r="5505" spans="1:10" ht="14.4" x14ac:dyDescent="0.3">
      <c r="A5505" s="290" t="str">
        <f t="shared" si="221"/>
        <v>1/2015</v>
      </c>
      <c r="B5505" s="279" t="s">
        <v>5628</v>
      </c>
      <c r="C5505" s="294">
        <v>286</v>
      </c>
      <c r="D5505" s="279">
        <f t="shared" si="217"/>
        <v>22</v>
      </c>
      <c r="E5505" s="279">
        <f t="shared" si="218"/>
        <v>1</v>
      </c>
      <c r="F5505" s="281" t="str">
        <f t="shared" si="222"/>
        <v/>
      </c>
      <c r="G5505" s="282"/>
      <c r="H5505" s="280"/>
      <c r="I5505" s="280"/>
      <c r="J5505" s="280"/>
    </row>
    <row r="5506" spans="1:10" ht="14.4" x14ac:dyDescent="0.3">
      <c r="A5506" s="290" t="str">
        <f t="shared" si="221"/>
        <v>1/2015</v>
      </c>
      <c r="B5506" s="279" t="s">
        <v>5629</v>
      </c>
      <c r="C5506" s="294">
        <v>283</v>
      </c>
      <c r="D5506" s="279">
        <f t="shared" si="217"/>
        <v>23</v>
      </c>
      <c r="E5506" s="279">
        <f t="shared" si="218"/>
        <v>1</v>
      </c>
      <c r="F5506" s="281" t="str">
        <f t="shared" si="222"/>
        <v/>
      </c>
      <c r="G5506" s="282"/>
      <c r="H5506" s="280"/>
      <c r="I5506" s="280"/>
      <c r="J5506" s="280"/>
    </row>
    <row r="5507" spans="1:10" ht="14.4" x14ac:dyDescent="0.3">
      <c r="A5507" s="290" t="str">
        <f t="shared" si="221"/>
        <v>1/2015</v>
      </c>
      <c r="B5507" s="279" t="s">
        <v>5630</v>
      </c>
      <c r="C5507" s="294"/>
      <c r="D5507" s="279">
        <f t="shared" si="217"/>
        <v>24</v>
      </c>
      <c r="E5507" s="279">
        <f t="shared" si="218"/>
        <v>1</v>
      </c>
      <c r="F5507" s="281" t="str">
        <f t="shared" si="222"/>
        <v/>
      </c>
      <c r="G5507" s="282"/>
      <c r="H5507" s="280"/>
      <c r="I5507" s="280"/>
      <c r="J5507" s="280"/>
    </row>
    <row r="5508" spans="1:10" ht="14.4" x14ac:dyDescent="0.3">
      <c r="A5508" s="290" t="str">
        <f t="shared" si="221"/>
        <v>1/2015</v>
      </c>
      <c r="B5508" s="279" t="s">
        <v>5631</v>
      </c>
      <c r="C5508" s="294"/>
      <c r="D5508" s="279">
        <f t="shared" si="217"/>
        <v>25</v>
      </c>
      <c r="E5508" s="279">
        <f t="shared" si="218"/>
        <v>1</v>
      </c>
      <c r="F5508" s="281" t="str">
        <f t="shared" si="222"/>
        <v/>
      </c>
      <c r="G5508" s="282"/>
      <c r="H5508" s="280"/>
      <c r="I5508" s="280"/>
      <c r="J5508" s="280"/>
    </row>
    <row r="5509" spans="1:10" ht="14.4" x14ac:dyDescent="0.3">
      <c r="A5509" s="290" t="str">
        <f t="shared" si="221"/>
        <v>1/2015</v>
      </c>
      <c r="B5509" s="279" t="s">
        <v>5632</v>
      </c>
      <c r="C5509" s="294">
        <v>286</v>
      </c>
      <c r="D5509" s="279">
        <f t="shared" si="217"/>
        <v>26</v>
      </c>
      <c r="E5509" s="279">
        <f t="shared" si="218"/>
        <v>1</v>
      </c>
      <c r="F5509" s="281" t="str">
        <f t="shared" si="222"/>
        <v/>
      </c>
      <c r="G5509" s="282"/>
      <c r="H5509" s="280"/>
      <c r="I5509" s="280"/>
      <c r="J5509" s="280"/>
    </row>
    <row r="5510" spans="1:10" ht="14.4" x14ac:dyDescent="0.3">
      <c r="A5510" s="290" t="str">
        <f t="shared" ref="A5510:A5573" si="223">CONCATENATE(MONTH(B5510),"/",YEAR(B5510))</f>
        <v>1/2015</v>
      </c>
      <c r="B5510" s="279" t="s">
        <v>5633</v>
      </c>
      <c r="C5510" s="294">
        <v>284</v>
      </c>
      <c r="D5510" s="279">
        <f t="shared" si="217"/>
        <v>27</v>
      </c>
      <c r="E5510" s="279">
        <f t="shared" si="218"/>
        <v>1</v>
      </c>
      <c r="F5510" s="281" t="str">
        <f t="shared" si="222"/>
        <v/>
      </c>
      <c r="G5510" s="282"/>
      <c r="H5510" s="280"/>
      <c r="I5510" s="280"/>
      <c r="J5510" s="280"/>
    </row>
    <row r="5511" spans="1:10" ht="14.4" x14ac:dyDescent="0.3">
      <c r="A5511" s="290" t="str">
        <f t="shared" si="223"/>
        <v>1/2015</v>
      </c>
      <c r="B5511" s="279" t="s">
        <v>5634</v>
      </c>
      <c r="C5511" s="294">
        <v>297</v>
      </c>
      <c r="D5511" s="279">
        <f t="shared" si="217"/>
        <v>28</v>
      </c>
      <c r="E5511" s="279">
        <f t="shared" si="218"/>
        <v>1</v>
      </c>
      <c r="F5511" s="281" t="str">
        <f t="shared" si="222"/>
        <v/>
      </c>
      <c r="G5511" s="282"/>
      <c r="H5511" s="280"/>
      <c r="I5511" s="280"/>
      <c r="J5511" s="280"/>
    </row>
    <row r="5512" spans="1:10" ht="14.4" x14ac:dyDescent="0.3">
      <c r="A5512" s="290" t="str">
        <f t="shared" si="223"/>
        <v>1/2015</v>
      </c>
      <c r="B5512" s="279" t="s">
        <v>5635</v>
      </c>
      <c r="C5512" s="294">
        <v>294</v>
      </c>
      <c r="D5512" s="279">
        <f t="shared" si="217"/>
        <v>29</v>
      </c>
      <c r="E5512" s="279">
        <f t="shared" si="218"/>
        <v>1</v>
      </c>
      <c r="F5512" s="281" t="str">
        <f t="shared" si="222"/>
        <v/>
      </c>
      <c r="G5512" s="282"/>
      <c r="H5512" s="280"/>
      <c r="I5512" s="280"/>
      <c r="J5512" s="280"/>
    </row>
    <row r="5513" spans="1:10" ht="14.4" x14ac:dyDescent="0.3">
      <c r="A5513" s="290" t="str">
        <f t="shared" si="223"/>
        <v>1/2015</v>
      </c>
      <c r="B5513" s="279" t="s">
        <v>5636</v>
      </c>
      <c r="C5513" s="294">
        <v>324</v>
      </c>
      <c r="D5513" s="279">
        <f t="shared" si="217"/>
        <v>30</v>
      </c>
      <c r="E5513" s="279">
        <f t="shared" si="218"/>
        <v>1</v>
      </c>
      <c r="F5513" s="281" t="str">
        <f t="shared" si="222"/>
        <v/>
      </c>
      <c r="G5513" s="282"/>
      <c r="H5513" s="280"/>
      <c r="I5513" s="280"/>
      <c r="J5513" s="280"/>
    </row>
    <row r="5514" spans="1:10" ht="14.4" x14ac:dyDescent="0.3">
      <c r="A5514" s="290" t="str">
        <f t="shared" si="223"/>
        <v>1/2015</v>
      </c>
      <c r="B5514" s="279" t="s">
        <v>5637</v>
      </c>
      <c r="C5514" s="294"/>
      <c r="D5514" s="279">
        <f t="shared" si="217"/>
        <v>31</v>
      </c>
      <c r="E5514" s="279">
        <f t="shared" si="218"/>
        <v>1</v>
      </c>
      <c r="F5514" s="281">
        <f t="shared" si="222"/>
        <v>3.2399999999999998E-2</v>
      </c>
      <c r="G5514" s="282"/>
      <c r="H5514" s="280"/>
      <c r="I5514" s="280"/>
      <c r="J5514" s="280"/>
    </row>
    <row r="5515" spans="1:10" ht="14.4" x14ac:dyDescent="0.3">
      <c r="A5515" s="290" t="str">
        <f t="shared" si="223"/>
        <v>2/2015</v>
      </c>
      <c r="B5515" s="279" t="s">
        <v>5638</v>
      </c>
      <c r="C5515" s="294"/>
      <c r="D5515" s="279">
        <f t="shared" si="217"/>
        <v>1</v>
      </c>
      <c r="E5515" s="279">
        <f t="shared" si="218"/>
        <v>2</v>
      </c>
      <c r="F5515" s="281" t="str">
        <f t="shared" si="222"/>
        <v/>
      </c>
      <c r="G5515" s="282"/>
      <c r="H5515" s="280"/>
      <c r="I5515" s="280"/>
      <c r="J5515" s="280"/>
    </row>
    <row r="5516" spans="1:10" ht="14.4" x14ac:dyDescent="0.3">
      <c r="A5516" s="290" t="str">
        <f t="shared" si="223"/>
        <v>2/2015</v>
      </c>
      <c r="B5516" s="279" t="s">
        <v>5639</v>
      </c>
      <c r="C5516" s="294">
        <v>324</v>
      </c>
      <c r="D5516" s="279">
        <f t="shared" si="217"/>
        <v>2</v>
      </c>
      <c r="E5516" s="279">
        <f t="shared" si="218"/>
        <v>2</v>
      </c>
      <c r="F5516" s="281" t="str">
        <f t="shared" si="222"/>
        <v/>
      </c>
      <c r="G5516" s="282"/>
      <c r="H5516" s="280"/>
      <c r="I5516" s="280"/>
      <c r="J5516" s="280"/>
    </row>
    <row r="5517" spans="1:10" ht="14.4" x14ac:dyDescent="0.3">
      <c r="A5517" s="290" t="str">
        <f t="shared" si="223"/>
        <v>2/2015</v>
      </c>
      <c r="B5517" s="279" t="s">
        <v>5640</v>
      </c>
      <c r="C5517" s="294">
        <v>311</v>
      </c>
      <c r="D5517" s="279">
        <f t="shared" si="217"/>
        <v>3</v>
      </c>
      <c r="E5517" s="279">
        <f t="shared" si="218"/>
        <v>2</v>
      </c>
      <c r="F5517" s="281" t="str">
        <f t="shared" ref="F5517:F5580" si="224">IF(D5517=(D5518-1),"",IF(AND(C5517="",C5516="",C5515=""),C5514/10000,(IF(AND(C5517="",C5516=""),C5515/10000,IF(C5517="",C5516/10000,C5517/10000)))))</f>
        <v/>
      </c>
      <c r="G5517" s="282"/>
      <c r="H5517" s="280"/>
      <c r="I5517" s="280"/>
      <c r="J5517" s="280"/>
    </row>
    <row r="5518" spans="1:10" ht="14.4" x14ac:dyDescent="0.3">
      <c r="A5518" s="290" t="str">
        <f t="shared" si="223"/>
        <v>2/2015</v>
      </c>
      <c r="B5518" s="279" t="s">
        <v>5641</v>
      </c>
      <c r="C5518" s="294">
        <v>307</v>
      </c>
      <c r="D5518" s="279">
        <f t="shared" si="217"/>
        <v>4</v>
      </c>
      <c r="E5518" s="279">
        <f t="shared" si="218"/>
        <v>2</v>
      </c>
      <c r="F5518" s="281" t="str">
        <f t="shared" si="224"/>
        <v/>
      </c>
      <c r="G5518" s="282"/>
      <c r="H5518" s="280"/>
      <c r="I5518" s="280"/>
      <c r="J5518" s="280"/>
    </row>
    <row r="5519" spans="1:10" ht="14.4" x14ac:dyDescent="0.3">
      <c r="A5519" s="290" t="str">
        <f t="shared" si="223"/>
        <v>2/2015</v>
      </c>
      <c r="B5519" s="279" t="s">
        <v>5642</v>
      </c>
      <c r="C5519" s="294">
        <v>300</v>
      </c>
      <c r="D5519" s="279">
        <f t="shared" si="217"/>
        <v>5</v>
      </c>
      <c r="E5519" s="279">
        <f t="shared" si="218"/>
        <v>2</v>
      </c>
      <c r="F5519" s="281" t="str">
        <f t="shared" si="224"/>
        <v/>
      </c>
      <c r="G5519" s="282"/>
      <c r="H5519" s="280"/>
      <c r="I5519" s="280"/>
      <c r="J5519" s="280"/>
    </row>
    <row r="5520" spans="1:10" ht="14.4" x14ac:dyDescent="0.3">
      <c r="A5520" s="290" t="str">
        <f t="shared" si="223"/>
        <v>2/2015</v>
      </c>
      <c r="B5520" s="279" t="s">
        <v>5643</v>
      </c>
      <c r="C5520" s="294">
        <v>297</v>
      </c>
      <c r="D5520" s="279">
        <f t="shared" si="217"/>
        <v>6</v>
      </c>
      <c r="E5520" s="279">
        <f t="shared" si="218"/>
        <v>2</v>
      </c>
      <c r="F5520" s="281" t="str">
        <f t="shared" si="224"/>
        <v/>
      </c>
      <c r="G5520" s="282"/>
      <c r="H5520" s="280"/>
      <c r="I5520" s="280"/>
      <c r="J5520" s="280"/>
    </row>
    <row r="5521" spans="1:10" ht="14.4" x14ac:dyDescent="0.3">
      <c r="A5521" s="290" t="str">
        <f t="shared" si="223"/>
        <v>2/2015</v>
      </c>
      <c r="B5521" s="279" t="s">
        <v>5644</v>
      </c>
      <c r="C5521" s="294"/>
      <c r="D5521" s="279">
        <f t="shared" si="217"/>
        <v>7</v>
      </c>
      <c r="E5521" s="279">
        <f t="shared" si="218"/>
        <v>2</v>
      </c>
      <c r="F5521" s="281" t="str">
        <f t="shared" si="224"/>
        <v/>
      </c>
      <c r="G5521" s="282"/>
      <c r="H5521" s="280"/>
      <c r="I5521" s="280"/>
      <c r="J5521" s="280"/>
    </row>
    <row r="5522" spans="1:10" ht="14.4" x14ac:dyDescent="0.3">
      <c r="A5522" s="290" t="str">
        <f t="shared" si="223"/>
        <v>2/2015</v>
      </c>
      <c r="B5522" s="279" t="s">
        <v>5645</v>
      </c>
      <c r="C5522" s="294"/>
      <c r="D5522" s="279">
        <f t="shared" si="217"/>
        <v>8</v>
      </c>
      <c r="E5522" s="279">
        <f t="shared" si="218"/>
        <v>2</v>
      </c>
      <c r="F5522" s="281" t="str">
        <f t="shared" si="224"/>
        <v/>
      </c>
      <c r="G5522" s="282"/>
      <c r="H5522" s="280"/>
      <c r="I5522" s="280"/>
      <c r="J5522" s="280"/>
    </row>
    <row r="5523" spans="1:10" ht="14.4" x14ac:dyDescent="0.3">
      <c r="A5523" s="290" t="str">
        <f t="shared" si="223"/>
        <v>2/2015</v>
      </c>
      <c r="B5523" s="279" t="s">
        <v>5646</v>
      </c>
      <c r="C5523" s="294">
        <v>296</v>
      </c>
      <c r="D5523" s="279">
        <f t="shared" si="217"/>
        <v>9</v>
      </c>
      <c r="E5523" s="279">
        <f t="shared" si="218"/>
        <v>2</v>
      </c>
      <c r="F5523" s="281" t="str">
        <f t="shared" si="224"/>
        <v/>
      </c>
      <c r="G5523" s="282"/>
      <c r="H5523" s="280"/>
      <c r="I5523" s="280"/>
      <c r="J5523" s="280"/>
    </row>
    <row r="5524" spans="1:10" ht="14.4" x14ac:dyDescent="0.3">
      <c r="A5524" s="290" t="str">
        <f t="shared" si="223"/>
        <v>2/2015</v>
      </c>
      <c r="B5524" s="279" t="s">
        <v>5647</v>
      </c>
      <c r="C5524" s="294">
        <v>300</v>
      </c>
      <c r="D5524" s="279">
        <f t="shared" si="217"/>
        <v>10</v>
      </c>
      <c r="E5524" s="279">
        <f t="shared" si="218"/>
        <v>2</v>
      </c>
      <c r="F5524" s="281" t="str">
        <f t="shared" si="224"/>
        <v/>
      </c>
      <c r="G5524" s="282"/>
      <c r="H5524" s="280"/>
      <c r="I5524" s="280"/>
      <c r="J5524" s="280"/>
    </row>
    <row r="5525" spans="1:10" ht="14.4" x14ac:dyDescent="0.3">
      <c r="A5525" s="290" t="str">
        <f t="shared" si="223"/>
        <v>2/2015</v>
      </c>
      <c r="B5525" s="279" t="s">
        <v>5648</v>
      </c>
      <c r="C5525" s="294">
        <v>312</v>
      </c>
      <c r="D5525" s="279">
        <f t="shared" si="217"/>
        <v>11</v>
      </c>
      <c r="E5525" s="279">
        <f t="shared" si="218"/>
        <v>2</v>
      </c>
      <c r="F5525" s="281" t="str">
        <f t="shared" si="224"/>
        <v/>
      </c>
      <c r="G5525" s="282"/>
      <c r="H5525" s="280"/>
      <c r="I5525" s="280"/>
      <c r="J5525" s="280"/>
    </row>
    <row r="5526" spans="1:10" ht="14.4" x14ac:dyDescent="0.3">
      <c r="A5526" s="290" t="str">
        <f t="shared" si="223"/>
        <v>2/2015</v>
      </c>
      <c r="B5526" s="279" t="s">
        <v>5649</v>
      </c>
      <c r="C5526" s="294">
        <v>313</v>
      </c>
      <c r="D5526" s="279">
        <f t="shared" si="217"/>
        <v>12</v>
      </c>
      <c r="E5526" s="279">
        <f t="shared" si="218"/>
        <v>2</v>
      </c>
      <c r="F5526" s="281" t="str">
        <f t="shared" si="224"/>
        <v/>
      </c>
      <c r="G5526" s="282"/>
      <c r="H5526" s="280"/>
      <c r="I5526" s="280"/>
      <c r="J5526" s="280"/>
    </row>
    <row r="5527" spans="1:10" ht="14.4" x14ac:dyDescent="0.3">
      <c r="A5527" s="290" t="str">
        <f t="shared" si="223"/>
        <v>2/2015</v>
      </c>
      <c r="B5527" s="279" t="s">
        <v>5650</v>
      </c>
      <c r="C5527" s="294">
        <v>305</v>
      </c>
      <c r="D5527" s="279">
        <f t="shared" si="217"/>
        <v>13</v>
      </c>
      <c r="E5527" s="279">
        <f t="shared" si="218"/>
        <v>2</v>
      </c>
      <c r="F5527" s="281" t="str">
        <f t="shared" si="224"/>
        <v/>
      </c>
      <c r="G5527" s="282"/>
      <c r="H5527" s="280"/>
      <c r="I5527" s="280"/>
      <c r="J5527" s="280"/>
    </row>
    <row r="5528" spans="1:10" ht="14.4" x14ac:dyDescent="0.3">
      <c r="A5528" s="290" t="str">
        <f t="shared" si="223"/>
        <v>2/2015</v>
      </c>
      <c r="B5528" s="279" t="s">
        <v>5651</v>
      </c>
      <c r="C5528" s="294"/>
      <c r="D5528" s="279">
        <f t="shared" si="217"/>
        <v>14</v>
      </c>
      <c r="E5528" s="279">
        <f t="shared" si="218"/>
        <v>2</v>
      </c>
      <c r="F5528" s="281" t="str">
        <f t="shared" si="224"/>
        <v/>
      </c>
      <c r="G5528" s="282"/>
      <c r="H5528" s="280"/>
      <c r="I5528" s="280"/>
      <c r="J5528" s="280"/>
    </row>
    <row r="5529" spans="1:10" ht="14.4" x14ac:dyDescent="0.3">
      <c r="A5529" s="290" t="str">
        <f t="shared" si="223"/>
        <v>2/2015</v>
      </c>
      <c r="B5529" s="279" t="s">
        <v>5652</v>
      </c>
      <c r="C5529" s="294"/>
      <c r="D5529" s="279">
        <f t="shared" si="217"/>
        <v>15</v>
      </c>
      <c r="E5529" s="279">
        <f t="shared" si="218"/>
        <v>2</v>
      </c>
      <c r="F5529" s="281" t="str">
        <f t="shared" si="224"/>
        <v/>
      </c>
      <c r="G5529" s="282"/>
      <c r="H5529" s="280"/>
      <c r="I5529" s="280"/>
      <c r="J5529" s="280"/>
    </row>
    <row r="5530" spans="1:10" ht="14.4" x14ac:dyDescent="0.3">
      <c r="A5530" s="290" t="str">
        <f t="shared" si="223"/>
        <v>2/2015</v>
      </c>
      <c r="B5530" s="279" t="s">
        <v>5653</v>
      </c>
      <c r="C5530" s="294"/>
      <c r="D5530" s="279">
        <f t="shared" si="217"/>
        <v>16</v>
      </c>
      <c r="E5530" s="279">
        <f t="shared" si="218"/>
        <v>2</v>
      </c>
      <c r="F5530" s="281" t="str">
        <f t="shared" si="224"/>
        <v/>
      </c>
      <c r="G5530" s="282"/>
      <c r="H5530" s="280"/>
      <c r="I5530" s="280"/>
      <c r="J5530" s="280"/>
    </row>
    <row r="5531" spans="1:10" ht="14.4" x14ac:dyDescent="0.3">
      <c r="A5531" s="290" t="str">
        <f t="shared" si="223"/>
        <v>2/2015</v>
      </c>
      <c r="B5531" s="279" t="s">
        <v>5654</v>
      </c>
      <c r="C5531" s="294">
        <v>301</v>
      </c>
      <c r="D5531" s="279">
        <f t="shared" si="217"/>
        <v>17</v>
      </c>
      <c r="E5531" s="279">
        <f t="shared" si="218"/>
        <v>2</v>
      </c>
      <c r="F5531" s="281" t="str">
        <f t="shared" si="224"/>
        <v/>
      </c>
      <c r="G5531" s="282"/>
      <c r="H5531" s="280"/>
      <c r="I5531" s="280"/>
      <c r="J5531" s="280"/>
    </row>
    <row r="5532" spans="1:10" ht="14.4" x14ac:dyDescent="0.3">
      <c r="A5532" s="290" t="str">
        <f t="shared" si="223"/>
        <v>2/2015</v>
      </c>
      <c r="B5532" s="279" t="s">
        <v>5655</v>
      </c>
      <c r="C5532" s="294">
        <v>304</v>
      </c>
      <c r="D5532" s="279">
        <f t="shared" si="217"/>
        <v>18</v>
      </c>
      <c r="E5532" s="279">
        <f t="shared" si="218"/>
        <v>2</v>
      </c>
      <c r="F5532" s="281" t="str">
        <f t="shared" si="224"/>
        <v/>
      </c>
      <c r="G5532" s="282"/>
      <c r="H5532" s="280"/>
      <c r="I5532" s="280"/>
      <c r="J5532" s="280"/>
    </row>
    <row r="5533" spans="1:10" ht="14.4" x14ac:dyDescent="0.3">
      <c r="A5533" s="290" t="str">
        <f t="shared" si="223"/>
        <v>2/2015</v>
      </c>
      <c r="B5533" s="279" t="s">
        <v>5656</v>
      </c>
      <c r="C5533" s="294">
        <v>297</v>
      </c>
      <c r="D5533" s="279">
        <f t="shared" si="217"/>
        <v>19</v>
      </c>
      <c r="E5533" s="279">
        <f t="shared" si="218"/>
        <v>2</v>
      </c>
      <c r="F5533" s="281" t="str">
        <f t="shared" si="224"/>
        <v/>
      </c>
      <c r="G5533" s="282"/>
      <c r="H5533" s="280"/>
      <c r="I5533" s="280"/>
      <c r="J5533" s="280"/>
    </row>
    <row r="5534" spans="1:10" ht="14.4" x14ac:dyDescent="0.3">
      <c r="A5534" s="290" t="str">
        <f t="shared" si="223"/>
        <v>2/2015</v>
      </c>
      <c r="B5534" s="279" t="s">
        <v>5657</v>
      </c>
      <c r="C5534" s="294">
        <v>306</v>
      </c>
      <c r="D5534" s="279">
        <f t="shared" si="217"/>
        <v>20</v>
      </c>
      <c r="E5534" s="279">
        <f t="shared" si="218"/>
        <v>2</v>
      </c>
      <c r="F5534" s="281" t="str">
        <f t="shared" si="224"/>
        <v/>
      </c>
      <c r="G5534" s="282"/>
      <c r="H5534" s="280"/>
      <c r="I5534" s="280"/>
      <c r="J5534" s="280"/>
    </row>
    <row r="5535" spans="1:10" ht="14.4" x14ac:dyDescent="0.3">
      <c r="A5535" s="290" t="str">
        <f t="shared" si="223"/>
        <v>2/2015</v>
      </c>
      <c r="B5535" s="279" t="s">
        <v>5658</v>
      </c>
      <c r="C5535" s="294"/>
      <c r="D5535" s="279">
        <f t="shared" si="217"/>
        <v>21</v>
      </c>
      <c r="E5535" s="279">
        <f t="shared" si="218"/>
        <v>2</v>
      </c>
      <c r="F5535" s="281" t="str">
        <f t="shared" si="224"/>
        <v/>
      </c>
      <c r="G5535" s="282"/>
      <c r="H5535" s="280"/>
      <c r="I5535" s="280"/>
      <c r="J5535" s="280"/>
    </row>
    <row r="5536" spans="1:10" ht="14.4" x14ac:dyDescent="0.3">
      <c r="A5536" s="290" t="str">
        <f t="shared" si="223"/>
        <v>2/2015</v>
      </c>
      <c r="B5536" s="279" t="s">
        <v>5659</v>
      </c>
      <c r="C5536" s="294"/>
      <c r="D5536" s="279">
        <f t="shared" si="217"/>
        <v>22</v>
      </c>
      <c r="E5536" s="279">
        <f t="shared" si="218"/>
        <v>2</v>
      </c>
      <c r="F5536" s="281" t="str">
        <f t="shared" si="224"/>
        <v/>
      </c>
      <c r="G5536" s="282"/>
      <c r="H5536" s="280"/>
      <c r="I5536" s="280"/>
      <c r="J5536" s="280"/>
    </row>
    <row r="5537" spans="1:10" ht="14.4" x14ac:dyDescent="0.3">
      <c r="A5537" s="290" t="str">
        <f t="shared" si="223"/>
        <v>2/2015</v>
      </c>
      <c r="B5537" s="279" t="s">
        <v>5660</v>
      </c>
      <c r="C5537" s="294">
        <v>314</v>
      </c>
      <c r="D5537" s="279">
        <f t="shared" si="217"/>
        <v>23</v>
      </c>
      <c r="E5537" s="279">
        <f t="shared" si="218"/>
        <v>2</v>
      </c>
      <c r="F5537" s="281" t="str">
        <f t="shared" si="224"/>
        <v/>
      </c>
      <c r="G5537" s="282"/>
      <c r="H5537" s="280"/>
      <c r="I5537" s="280"/>
      <c r="J5537" s="280"/>
    </row>
    <row r="5538" spans="1:10" ht="14.4" x14ac:dyDescent="0.3">
      <c r="A5538" s="290" t="str">
        <f t="shared" si="223"/>
        <v>2/2015</v>
      </c>
      <c r="B5538" s="279" t="s">
        <v>5661</v>
      </c>
      <c r="C5538" s="294">
        <v>314</v>
      </c>
      <c r="D5538" s="279">
        <f t="shared" si="217"/>
        <v>24</v>
      </c>
      <c r="E5538" s="279">
        <f t="shared" si="218"/>
        <v>2</v>
      </c>
      <c r="F5538" s="281" t="str">
        <f t="shared" si="224"/>
        <v/>
      </c>
      <c r="G5538" s="282"/>
      <c r="H5538" s="280"/>
      <c r="I5538" s="280"/>
      <c r="J5538" s="280"/>
    </row>
    <row r="5539" spans="1:10" ht="14.4" x14ac:dyDescent="0.3">
      <c r="A5539" s="290" t="str">
        <f t="shared" si="223"/>
        <v>2/2015</v>
      </c>
      <c r="B5539" s="279" t="s">
        <v>5662</v>
      </c>
      <c r="C5539" s="294">
        <v>322</v>
      </c>
      <c r="D5539" s="279">
        <f t="shared" si="217"/>
        <v>25</v>
      </c>
      <c r="E5539" s="279">
        <f t="shared" si="218"/>
        <v>2</v>
      </c>
      <c r="F5539" s="281" t="str">
        <f t="shared" si="224"/>
        <v/>
      </c>
      <c r="G5539" s="282"/>
      <c r="H5539" s="280"/>
      <c r="I5539" s="280"/>
      <c r="J5539" s="280"/>
    </row>
    <row r="5540" spans="1:10" ht="14.4" x14ac:dyDescent="0.3">
      <c r="A5540" s="290" t="str">
        <f t="shared" si="223"/>
        <v>2/2015</v>
      </c>
      <c r="B5540" s="279" t="s">
        <v>5663</v>
      </c>
      <c r="C5540" s="294">
        <v>329</v>
      </c>
      <c r="D5540" s="279">
        <f t="shared" si="217"/>
        <v>26</v>
      </c>
      <c r="E5540" s="279">
        <f t="shared" si="218"/>
        <v>2</v>
      </c>
      <c r="F5540" s="281" t="str">
        <f t="shared" si="224"/>
        <v/>
      </c>
      <c r="G5540" s="282"/>
      <c r="H5540" s="280"/>
      <c r="I5540" s="280"/>
      <c r="J5540" s="280"/>
    </row>
    <row r="5541" spans="1:10" ht="14.4" x14ac:dyDescent="0.3">
      <c r="A5541" s="290" t="str">
        <f t="shared" si="223"/>
        <v>2/2015</v>
      </c>
      <c r="B5541" s="279" t="s">
        <v>5664</v>
      </c>
      <c r="C5541" s="294">
        <v>322</v>
      </c>
      <c r="D5541" s="279">
        <f t="shared" si="217"/>
        <v>27</v>
      </c>
      <c r="E5541" s="279">
        <f t="shared" si="218"/>
        <v>2</v>
      </c>
      <c r="F5541" s="281" t="str">
        <f t="shared" si="224"/>
        <v/>
      </c>
      <c r="G5541" s="282"/>
      <c r="H5541" s="280"/>
      <c r="I5541" s="280"/>
      <c r="J5541" s="280"/>
    </row>
    <row r="5542" spans="1:10" ht="14.4" x14ac:dyDescent="0.3">
      <c r="A5542" s="290" t="str">
        <f t="shared" si="223"/>
        <v>2/2015</v>
      </c>
      <c r="B5542" s="279" t="s">
        <v>5665</v>
      </c>
      <c r="C5542" s="294"/>
      <c r="D5542" s="279">
        <f t="shared" si="217"/>
        <v>28</v>
      </c>
      <c r="E5542" s="279">
        <f t="shared" si="218"/>
        <v>2</v>
      </c>
      <c r="F5542" s="281">
        <f t="shared" si="224"/>
        <v>3.2199999999999999E-2</v>
      </c>
      <c r="G5542" s="282"/>
      <c r="H5542" s="280"/>
      <c r="I5542" s="280"/>
      <c r="J5542" s="280"/>
    </row>
    <row r="5543" spans="1:10" ht="14.4" x14ac:dyDescent="0.3">
      <c r="A5543" s="290" t="str">
        <f t="shared" si="223"/>
        <v>3/2015</v>
      </c>
      <c r="B5543" s="279" t="s">
        <v>5666</v>
      </c>
      <c r="C5543" s="294"/>
      <c r="D5543" s="279">
        <f t="shared" si="217"/>
        <v>1</v>
      </c>
      <c r="E5543" s="279">
        <f t="shared" si="218"/>
        <v>3</v>
      </c>
      <c r="F5543" s="281" t="str">
        <f t="shared" si="224"/>
        <v/>
      </c>
      <c r="G5543" s="282"/>
      <c r="H5543" s="280"/>
      <c r="I5543" s="280"/>
      <c r="J5543" s="280"/>
    </row>
    <row r="5544" spans="1:10" ht="14.4" x14ac:dyDescent="0.3">
      <c r="A5544" s="290" t="str">
        <f t="shared" si="223"/>
        <v>3/2015</v>
      </c>
      <c r="B5544" s="279" t="s">
        <v>5667</v>
      </c>
      <c r="C5544" s="294">
        <v>310</v>
      </c>
      <c r="D5544" s="279">
        <f t="shared" si="217"/>
        <v>2</v>
      </c>
      <c r="E5544" s="279">
        <f t="shared" si="218"/>
        <v>3</v>
      </c>
      <c r="F5544" s="281" t="str">
        <f t="shared" si="224"/>
        <v/>
      </c>
      <c r="G5544" s="282"/>
      <c r="H5544" s="280"/>
      <c r="I5544" s="280"/>
      <c r="J5544" s="280"/>
    </row>
    <row r="5545" spans="1:10" ht="14.4" x14ac:dyDescent="0.3">
      <c r="A5545" s="290" t="str">
        <f t="shared" si="223"/>
        <v>3/2015</v>
      </c>
      <c r="B5545" s="279" t="s">
        <v>5668</v>
      </c>
      <c r="C5545" s="294">
        <v>303</v>
      </c>
      <c r="D5545" s="279">
        <f t="shared" si="217"/>
        <v>3</v>
      </c>
      <c r="E5545" s="279">
        <f t="shared" si="218"/>
        <v>3</v>
      </c>
      <c r="F5545" s="281" t="str">
        <f t="shared" si="224"/>
        <v/>
      </c>
      <c r="G5545" s="282"/>
      <c r="H5545" s="280"/>
      <c r="I5545" s="280"/>
      <c r="J5545" s="280"/>
    </row>
    <row r="5546" spans="1:10" ht="14.4" x14ac:dyDescent="0.3">
      <c r="A5546" s="290" t="str">
        <f t="shared" si="223"/>
        <v>3/2015</v>
      </c>
      <c r="B5546" s="279" t="s">
        <v>5669</v>
      </c>
      <c r="C5546" s="294">
        <v>307</v>
      </c>
      <c r="D5546" s="279">
        <f t="shared" si="217"/>
        <v>4</v>
      </c>
      <c r="E5546" s="279">
        <f t="shared" si="218"/>
        <v>3</v>
      </c>
      <c r="F5546" s="281" t="str">
        <f t="shared" si="224"/>
        <v/>
      </c>
      <c r="G5546" s="282"/>
      <c r="H5546" s="280"/>
      <c r="I5546" s="280"/>
      <c r="J5546" s="280"/>
    </row>
    <row r="5547" spans="1:10" ht="14.4" x14ac:dyDescent="0.3">
      <c r="A5547" s="290" t="str">
        <f t="shared" si="223"/>
        <v>3/2015</v>
      </c>
      <c r="B5547" s="279" t="s">
        <v>5670</v>
      </c>
      <c r="C5547" s="294">
        <v>307</v>
      </c>
      <c r="D5547" s="279">
        <f t="shared" si="217"/>
        <v>5</v>
      </c>
      <c r="E5547" s="279">
        <f t="shared" si="218"/>
        <v>3</v>
      </c>
      <c r="F5547" s="281" t="str">
        <f t="shared" si="224"/>
        <v/>
      </c>
      <c r="G5547" s="282"/>
      <c r="H5547" s="280"/>
      <c r="I5547" s="280"/>
      <c r="J5547" s="280"/>
    </row>
    <row r="5548" spans="1:10" ht="14.4" x14ac:dyDescent="0.3">
      <c r="A5548" s="290" t="str">
        <f t="shared" si="223"/>
        <v>3/2015</v>
      </c>
      <c r="B5548" s="279" t="s">
        <v>5671</v>
      </c>
      <c r="C5548" s="294">
        <v>308</v>
      </c>
      <c r="D5548" s="279">
        <f t="shared" si="217"/>
        <v>6</v>
      </c>
      <c r="E5548" s="279">
        <f t="shared" si="218"/>
        <v>3</v>
      </c>
      <c r="F5548" s="281" t="str">
        <f t="shared" si="224"/>
        <v/>
      </c>
      <c r="G5548" s="282"/>
      <c r="H5548" s="280"/>
      <c r="I5548" s="280"/>
      <c r="J5548" s="280"/>
    </row>
    <row r="5549" spans="1:10" ht="14.4" x14ac:dyDescent="0.3">
      <c r="A5549" s="290" t="str">
        <f t="shared" si="223"/>
        <v>3/2015</v>
      </c>
      <c r="B5549" s="279" t="s">
        <v>5672</v>
      </c>
      <c r="C5549" s="294"/>
      <c r="D5549" s="279">
        <f t="shared" si="217"/>
        <v>7</v>
      </c>
      <c r="E5549" s="279">
        <f t="shared" si="218"/>
        <v>3</v>
      </c>
      <c r="F5549" s="281" t="str">
        <f t="shared" si="224"/>
        <v/>
      </c>
      <c r="G5549" s="282"/>
      <c r="H5549" s="280"/>
      <c r="I5549" s="280"/>
      <c r="J5549" s="280"/>
    </row>
    <row r="5550" spans="1:10" ht="14.4" x14ac:dyDescent="0.3">
      <c r="A5550" s="290" t="str">
        <f t="shared" si="223"/>
        <v>3/2015</v>
      </c>
      <c r="B5550" s="279" t="s">
        <v>5673</v>
      </c>
      <c r="C5550" s="294"/>
      <c r="D5550" s="279">
        <f t="shared" si="217"/>
        <v>8</v>
      </c>
      <c r="E5550" s="279">
        <f t="shared" si="218"/>
        <v>3</v>
      </c>
      <c r="F5550" s="281" t="str">
        <f t="shared" si="224"/>
        <v/>
      </c>
      <c r="G5550" s="282"/>
      <c r="H5550" s="280"/>
      <c r="I5550" s="280"/>
      <c r="J5550" s="280"/>
    </row>
    <row r="5551" spans="1:10" ht="14.4" x14ac:dyDescent="0.3">
      <c r="A5551" s="290" t="str">
        <f t="shared" si="223"/>
        <v>3/2015</v>
      </c>
      <c r="B5551" s="279" t="s">
        <v>5674</v>
      </c>
      <c r="C5551" s="294">
        <v>327</v>
      </c>
      <c r="D5551" s="279">
        <f t="shared" si="217"/>
        <v>9</v>
      </c>
      <c r="E5551" s="279">
        <f t="shared" si="218"/>
        <v>3</v>
      </c>
      <c r="F5551" s="281" t="str">
        <f t="shared" si="224"/>
        <v/>
      </c>
      <c r="G5551" s="282"/>
      <c r="H5551" s="280"/>
      <c r="I5551" s="280"/>
      <c r="J5551" s="280"/>
    </row>
    <row r="5552" spans="1:10" ht="14.4" x14ac:dyDescent="0.3">
      <c r="A5552" s="290" t="str">
        <f t="shared" si="223"/>
        <v>3/2015</v>
      </c>
      <c r="B5552" s="279" t="s">
        <v>5675</v>
      </c>
      <c r="C5552" s="294">
        <v>328</v>
      </c>
      <c r="D5552" s="279">
        <f t="shared" si="217"/>
        <v>10</v>
      </c>
      <c r="E5552" s="279">
        <f t="shared" si="218"/>
        <v>3</v>
      </c>
      <c r="F5552" s="281" t="str">
        <f t="shared" si="224"/>
        <v/>
      </c>
      <c r="G5552" s="282"/>
      <c r="H5552" s="280"/>
      <c r="I5552" s="280"/>
      <c r="J5552" s="280"/>
    </row>
    <row r="5553" spans="1:10" ht="14.4" x14ac:dyDescent="0.3">
      <c r="A5553" s="290" t="str">
        <f t="shared" si="223"/>
        <v>3/2015</v>
      </c>
      <c r="B5553" s="279" t="s">
        <v>5676</v>
      </c>
      <c r="C5553" s="294">
        <v>333</v>
      </c>
      <c r="D5553" s="279">
        <f t="shared" si="217"/>
        <v>11</v>
      </c>
      <c r="E5553" s="279">
        <f t="shared" si="218"/>
        <v>3</v>
      </c>
      <c r="F5553" s="281" t="str">
        <f t="shared" si="224"/>
        <v/>
      </c>
      <c r="G5553" s="282"/>
      <c r="H5553" s="280"/>
      <c r="I5553" s="280"/>
      <c r="J5553" s="280"/>
    </row>
    <row r="5554" spans="1:10" ht="14.4" x14ac:dyDescent="0.3">
      <c r="A5554" s="290" t="str">
        <f t="shared" si="223"/>
        <v>3/2015</v>
      </c>
      <c r="B5554" s="279" t="s">
        <v>5677</v>
      </c>
      <c r="C5554" s="294">
        <v>324</v>
      </c>
      <c r="D5554" s="279">
        <f t="shared" si="217"/>
        <v>12</v>
      </c>
      <c r="E5554" s="279">
        <f t="shared" si="218"/>
        <v>3</v>
      </c>
      <c r="F5554" s="281" t="str">
        <f t="shared" si="224"/>
        <v/>
      </c>
      <c r="G5554" s="282"/>
      <c r="H5554" s="280"/>
      <c r="I5554" s="280"/>
      <c r="J5554" s="280"/>
    </row>
    <row r="5555" spans="1:10" ht="14.4" x14ac:dyDescent="0.3">
      <c r="A5555" s="290" t="str">
        <f t="shared" si="223"/>
        <v>3/2015</v>
      </c>
      <c r="B5555" s="279" t="s">
        <v>5678</v>
      </c>
      <c r="C5555" s="294">
        <v>344</v>
      </c>
      <c r="D5555" s="279">
        <f t="shared" si="217"/>
        <v>13</v>
      </c>
      <c r="E5555" s="279">
        <f t="shared" si="218"/>
        <v>3</v>
      </c>
      <c r="F5555" s="281" t="str">
        <f t="shared" si="224"/>
        <v/>
      </c>
      <c r="G5555" s="282"/>
      <c r="H5555" s="280"/>
      <c r="I5555" s="280"/>
      <c r="J5555" s="280"/>
    </row>
    <row r="5556" spans="1:10" ht="14.4" x14ac:dyDescent="0.3">
      <c r="A5556" s="290" t="str">
        <f t="shared" si="223"/>
        <v>3/2015</v>
      </c>
      <c r="B5556" s="279" t="s">
        <v>5679</v>
      </c>
      <c r="C5556" s="294"/>
      <c r="D5556" s="279">
        <f t="shared" si="217"/>
        <v>14</v>
      </c>
      <c r="E5556" s="279">
        <f t="shared" si="218"/>
        <v>3</v>
      </c>
      <c r="F5556" s="281" t="str">
        <f t="shared" si="224"/>
        <v/>
      </c>
      <c r="G5556" s="282"/>
      <c r="H5556" s="280"/>
      <c r="I5556" s="280"/>
      <c r="J5556" s="280"/>
    </row>
    <row r="5557" spans="1:10" ht="14.4" x14ac:dyDescent="0.3">
      <c r="A5557" s="290" t="str">
        <f t="shared" si="223"/>
        <v>3/2015</v>
      </c>
      <c r="B5557" s="279" t="s">
        <v>5680</v>
      </c>
      <c r="C5557" s="294"/>
      <c r="D5557" s="279">
        <f t="shared" si="217"/>
        <v>15</v>
      </c>
      <c r="E5557" s="279">
        <f t="shared" si="218"/>
        <v>3</v>
      </c>
      <c r="F5557" s="281" t="str">
        <f t="shared" si="224"/>
        <v/>
      </c>
      <c r="G5557" s="282"/>
      <c r="H5557" s="280"/>
      <c r="I5557" s="280"/>
      <c r="J5557" s="280"/>
    </row>
    <row r="5558" spans="1:10" ht="14.4" x14ac:dyDescent="0.3">
      <c r="A5558" s="290" t="str">
        <f t="shared" si="223"/>
        <v>3/2015</v>
      </c>
      <c r="B5558" s="279" t="s">
        <v>5681</v>
      </c>
      <c r="C5558" s="294">
        <v>344</v>
      </c>
      <c r="D5558" s="279">
        <f t="shared" si="217"/>
        <v>16</v>
      </c>
      <c r="E5558" s="279">
        <f t="shared" si="218"/>
        <v>3</v>
      </c>
      <c r="F5558" s="281" t="str">
        <f t="shared" si="224"/>
        <v/>
      </c>
      <c r="G5558" s="282"/>
      <c r="H5558" s="280"/>
      <c r="I5558" s="280"/>
      <c r="J5558" s="280"/>
    </row>
    <row r="5559" spans="1:10" ht="14.4" x14ac:dyDescent="0.3">
      <c r="A5559" s="290" t="str">
        <f t="shared" si="223"/>
        <v>3/2015</v>
      </c>
      <c r="B5559" s="279" t="s">
        <v>5682</v>
      </c>
      <c r="C5559" s="294">
        <v>361</v>
      </c>
      <c r="D5559" s="279">
        <f t="shared" si="217"/>
        <v>17</v>
      </c>
      <c r="E5559" s="279">
        <f t="shared" si="218"/>
        <v>3</v>
      </c>
      <c r="F5559" s="281" t="str">
        <f t="shared" si="224"/>
        <v/>
      </c>
      <c r="G5559" s="282"/>
      <c r="H5559" s="280"/>
      <c r="I5559" s="280"/>
      <c r="J5559" s="280"/>
    </row>
    <row r="5560" spans="1:10" ht="14.4" x14ac:dyDescent="0.3">
      <c r="A5560" s="290" t="str">
        <f t="shared" si="223"/>
        <v>3/2015</v>
      </c>
      <c r="B5560" s="279" t="s">
        <v>5683</v>
      </c>
      <c r="C5560" s="294">
        <v>360</v>
      </c>
      <c r="D5560" s="279">
        <f t="shared" si="217"/>
        <v>18</v>
      </c>
      <c r="E5560" s="279">
        <f t="shared" si="218"/>
        <v>3</v>
      </c>
      <c r="F5560" s="281" t="str">
        <f t="shared" si="224"/>
        <v/>
      </c>
      <c r="G5560" s="282"/>
      <c r="H5560" s="280"/>
      <c r="I5560" s="280"/>
      <c r="J5560" s="280"/>
    </row>
    <row r="5561" spans="1:10" ht="14.4" x14ac:dyDescent="0.3">
      <c r="A5561" s="290" t="str">
        <f t="shared" si="223"/>
        <v>3/2015</v>
      </c>
      <c r="B5561" s="279" t="s">
        <v>5684</v>
      </c>
      <c r="C5561" s="294">
        <v>351</v>
      </c>
      <c r="D5561" s="279">
        <f t="shared" si="217"/>
        <v>19</v>
      </c>
      <c r="E5561" s="279">
        <f t="shared" si="218"/>
        <v>3</v>
      </c>
      <c r="F5561" s="281" t="str">
        <f t="shared" si="224"/>
        <v/>
      </c>
      <c r="G5561" s="282"/>
      <c r="H5561" s="280"/>
      <c r="I5561" s="280"/>
      <c r="J5561" s="280"/>
    </row>
    <row r="5562" spans="1:10" ht="14.4" x14ac:dyDescent="0.3">
      <c r="A5562" s="290" t="str">
        <f t="shared" si="223"/>
        <v>3/2015</v>
      </c>
      <c r="B5562" s="279" t="s">
        <v>5685</v>
      </c>
      <c r="C5562" s="294">
        <v>344</v>
      </c>
      <c r="D5562" s="279">
        <f t="shared" si="217"/>
        <v>20</v>
      </c>
      <c r="E5562" s="279">
        <f t="shared" si="218"/>
        <v>3</v>
      </c>
      <c r="F5562" s="281" t="str">
        <f t="shared" si="224"/>
        <v/>
      </c>
      <c r="G5562" s="282"/>
      <c r="H5562" s="280"/>
      <c r="I5562" s="280"/>
      <c r="J5562" s="280"/>
    </row>
    <row r="5563" spans="1:10" ht="14.4" x14ac:dyDescent="0.3">
      <c r="A5563" s="290" t="str">
        <f t="shared" si="223"/>
        <v>3/2015</v>
      </c>
      <c r="B5563" s="279" t="s">
        <v>5686</v>
      </c>
      <c r="C5563" s="294"/>
      <c r="D5563" s="279">
        <f t="shared" si="217"/>
        <v>21</v>
      </c>
      <c r="E5563" s="279">
        <f t="shared" si="218"/>
        <v>3</v>
      </c>
      <c r="F5563" s="281" t="str">
        <f t="shared" si="224"/>
        <v/>
      </c>
      <c r="G5563" s="282"/>
      <c r="H5563" s="280"/>
      <c r="I5563" s="280"/>
      <c r="J5563" s="280"/>
    </row>
    <row r="5564" spans="1:10" ht="14.4" x14ac:dyDescent="0.3">
      <c r="A5564" s="290" t="str">
        <f t="shared" si="223"/>
        <v>3/2015</v>
      </c>
      <c r="B5564" s="279" t="s">
        <v>5687</v>
      </c>
      <c r="C5564" s="294"/>
      <c r="D5564" s="279">
        <f t="shared" si="217"/>
        <v>22</v>
      </c>
      <c r="E5564" s="279">
        <f t="shared" si="218"/>
        <v>3</v>
      </c>
      <c r="F5564" s="281" t="str">
        <f t="shared" si="224"/>
        <v/>
      </c>
      <c r="G5564" s="282"/>
      <c r="H5564" s="280"/>
      <c r="I5564" s="280"/>
      <c r="J5564" s="280"/>
    </row>
    <row r="5565" spans="1:10" ht="14.4" x14ac:dyDescent="0.3">
      <c r="A5565" s="290" t="str">
        <f t="shared" si="223"/>
        <v>3/2015</v>
      </c>
      <c r="B5565" s="279" t="s">
        <v>5688</v>
      </c>
      <c r="C5565" s="294">
        <v>333</v>
      </c>
      <c r="D5565" s="279">
        <f t="shared" si="217"/>
        <v>23</v>
      </c>
      <c r="E5565" s="279">
        <f t="shared" si="218"/>
        <v>3</v>
      </c>
      <c r="F5565" s="281" t="str">
        <f t="shared" si="224"/>
        <v/>
      </c>
      <c r="G5565" s="282"/>
      <c r="H5565" s="280"/>
      <c r="I5565" s="280"/>
      <c r="J5565" s="280"/>
    </row>
    <row r="5566" spans="1:10" ht="14.4" x14ac:dyDescent="0.3">
      <c r="A5566" s="290" t="str">
        <f t="shared" si="223"/>
        <v>3/2015</v>
      </c>
      <c r="B5566" s="279" t="s">
        <v>5689</v>
      </c>
      <c r="C5566" s="294">
        <v>328</v>
      </c>
      <c r="D5566" s="279">
        <f t="shared" si="217"/>
        <v>24</v>
      </c>
      <c r="E5566" s="279">
        <f t="shared" si="218"/>
        <v>3</v>
      </c>
      <c r="F5566" s="281" t="str">
        <f t="shared" si="224"/>
        <v/>
      </c>
      <c r="G5566" s="282"/>
      <c r="H5566" s="280"/>
      <c r="I5566" s="280"/>
      <c r="J5566" s="280"/>
    </row>
    <row r="5567" spans="1:10" ht="14.4" x14ac:dyDescent="0.3">
      <c r="A5567" s="290" t="str">
        <f t="shared" si="223"/>
        <v>3/2015</v>
      </c>
      <c r="B5567" s="279" t="s">
        <v>5690</v>
      </c>
      <c r="C5567" s="294">
        <v>324</v>
      </c>
      <c r="D5567" s="279">
        <f t="shared" si="217"/>
        <v>25</v>
      </c>
      <c r="E5567" s="279">
        <f t="shared" si="218"/>
        <v>3</v>
      </c>
      <c r="F5567" s="281" t="str">
        <f t="shared" si="224"/>
        <v/>
      </c>
      <c r="G5567" s="282"/>
      <c r="H5567" s="280"/>
      <c r="I5567" s="280"/>
      <c r="J5567" s="280"/>
    </row>
    <row r="5568" spans="1:10" ht="14.4" x14ac:dyDescent="0.3">
      <c r="A5568" s="290" t="str">
        <f t="shared" si="223"/>
        <v>3/2015</v>
      </c>
      <c r="B5568" s="279" t="s">
        <v>5691</v>
      </c>
      <c r="C5568" s="294">
        <v>319</v>
      </c>
      <c r="D5568" s="279">
        <f t="shared" si="217"/>
        <v>26</v>
      </c>
      <c r="E5568" s="279">
        <f t="shared" si="218"/>
        <v>3</v>
      </c>
      <c r="F5568" s="281" t="str">
        <f t="shared" si="224"/>
        <v/>
      </c>
      <c r="G5568" s="282"/>
      <c r="H5568" s="280"/>
      <c r="I5568" s="280"/>
      <c r="J5568" s="280"/>
    </row>
    <row r="5569" spans="1:10" ht="14.4" x14ac:dyDescent="0.3">
      <c r="A5569" s="290" t="str">
        <f t="shared" si="223"/>
        <v>3/2015</v>
      </c>
      <c r="B5569" s="279" t="s">
        <v>5692</v>
      </c>
      <c r="C5569" s="294">
        <v>324</v>
      </c>
      <c r="D5569" s="279">
        <f t="shared" si="217"/>
        <v>27</v>
      </c>
      <c r="E5569" s="279">
        <f t="shared" si="218"/>
        <v>3</v>
      </c>
      <c r="F5569" s="281" t="str">
        <f t="shared" si="224"/>
        <v/>
      </c>
      <c r="G5569" s="282"/>
      <c r="H5569" s="280"/>
      <c r="I5569" s="280"/>
      <c r="J5569" s="280"/>
    </row>
    <row r="5570" spans="1:10" ht="14.4" x14ac:dyDescent="0.3">
      <c r="A5570" s="290" t="str">
        <f t="shared" si="223"/>
        <v>3/2015</v>
      </c>
      <c r="B5570" s="279" t="s">
        <v>5693</v>
      </c>
      <c r="C5570" s="294"/>
      <c r="D5570" s="279">
        <f t="shared" si="217"/>
        <v>28</v>
      </c>
      <c r="E5570" s="279">
        <f t="shared" si="218"/>
        <v>3</v>
      </c>
      <c r="F5570" s="281" t="str">
        <f t="shared" si="224"/>
        <v/>
      </c>
      <c r="G5570" s="282"/>
      <c r="H5570" s="280"/>
      <c r="I5570" s="280"/>
      <c r="J5570" s="280"/>
    </row>
    <row r="5571" spans="1:10" ht="14.4" x14ac:dyDescent="0.3">
      <c r="A5571" s="290" t="str">
        <f t="shared" si="223"/>
        <v>3/2015</v>
      </c>
      <c r="B5571" s="279" t="s">
        <v>5694</v>
      </c>
      <c r="C5571" s="294"/>
      <c r="D5571" s="279">
        <f t="shared" si="217"/>
        <v>29</v>
      </c>
      <c r="E5571" s="279">
        <f t="shared" si="218"/>
        <v>3</v>
      </c>
      <c r="F5571" s="281" t="str">
        <f t="shared" si="224"/>
        <v/>
      </c>
      <c r="G5571" s="282"/>
      <c r="H5571" s="280"/>
      <c r="I5571" s="280"/>
      <c r="J5571" s="280"/>
    </row>
    <row r="5572" spans="1:10" ht="14.4" x14ac:dyDescent="0.3">
      <c r="A5572" s="290" t="str">
        <f t="shared" si="223"/>
        <v>3/2015</v>
      </c>
      <c r="B5572" s="279" t="s">
        <v>5695</v>
      </c>
      <c r="C5572" s="294">
        <v>318</v>
      </c>
      <c r="D5572" s="279">
        <f t="shared" si="217"/>
        <v>30</v>
      </c>
      <c r="E5572" s="279">
        <f t="shared" si="218"/>
        <v>3</v>
      </c>
      <c r="F5572" s="281" t="str">
        <f t="shared" si="224"/>
        <v/>
      </c>
      <c r="G5572" s="282"/>
      <c r="H5572" s="280"/>
      <c r="I5572" s="280"/>
      <c r="J5572" s="280"/>
    </row>
    <row r="5573" spans="1:10" ht="14.4" x14ac:dyDescent="0.3">
      <c r="A5573" s="290" t="str">
        <f t="shared" si="223"/>
        <v>3/2015</v>
      </c>
      <c r="B5573" s="279" t="s">
        <v>5696</v>
      </c>
      <c r="C5573" s="294">
        <v>322</v>
      </c>
      <c r="D5573" s="279">
        <f t="shared" si="217"/>
        <v>31</v>
      </c>
      <c r="E5573" s="279">
        <f t="shared" si="218"/>
        <v>3</v>
      </c>
      <c r="F5573" s="281">
        <f t="shared" si="224"/>
        <v>3.2199999999999999E-2</v>
      </c>
      <c r="G5573" s="282"/>
      <c r="H5573" s="280"/>
      <c r="I5573" s="280"/>
      <c r="J5573" s="280"/>
    </row>
    <row r="5574" spans="1:10" ht="14.4" x14ac:dyDescent="0.3">
      <c r="A5574" s="290" t="str">
        <f t="shared" ref="A5574:A5637" si="225">CONCATENATE(MONTH(B5574),"/",YEAR(B5574))</f>
        <v>4/2015</v>
      </c>
      <c r="B5574" s="279" t="s">
        <v>5697</v>
      </c>
      <c r="C5574" s="294">
        <v>317</v>
      </c>
      <c r="D5574" s="279">
        <f t="shared" si="217"/>
        <v>1</v>
      </c>
      <c r="E5574" s="279">
        <f t="shared" si="218"/>
        <v>4</v>
      </c>
      <c r="F5574" s="281" t="str">
        <f t="shared" si="224"/>
        <v/>
      </c>
      <c r="G5574" s="282"/>
      <c r="H5574" s="280"/>
      <c r="I5574" s="280"/>
      <c r="J5574" s="280"/>
    </row>
    <row r="5575" spans="1:10" ht="14.4" x14ac:dyDescent="0.3">
      <c r="A5575" s="290" t="str">
        <f t="shared" si="225"/>
        <v>4/2015</v>
      </c>
      <c r="B5575" s="279" t="s">
        <v>5698</v>
      </c>
      <c r="C5575" s="294">
        <v>309</v>
      </c>
      <c r="D5575" s="279">
        <f t="shared" si="217"/>
        <v>2</v>
      </c>
      <c r="E5575" s="279">
        <f t="shared" si="218"/>
        <v>4</v>
      </c>
      <c r="F5575" s="281" t="str">
        <f t="shared" si="224"/>
        <v/>
      </c>
      <c r="G5575" s="282"/>
      <c r="H5575" s="280"/>
      <c r="I5575" s="280"/>
      <c r="J5575" s="280"/>
    </row>
    <row r="5576" spans="1:10" ht="14.4" x14ac:dyDescent="0.3">
      <c r="A5576" s="290" t="str">
        <f t="shared" si="225"/>
        <v>4/2015</v>
      </c>
      <c r="B5576" s="279" t="s">
        <v>5699</v>
      </c>
      <c r="C5576" s="294">
        <v>312</v>
      </c>
      <c r="D5576" s="279">
        <f t="shared" si="217"/>
        <v>3</v>
      </c>
      <c r="E5576" s="279">
        <f t="shared" si="218"/>
        <v>4</v>
      </c>
      <c r="F5576" s="281" t="str">
        <f t="shared" si="224"/>
        <v/>
      </c>
      <c r="G5576" s="282"/>
      <c r="H5576" s="280"/>
      <c r="I5576" s="280"/>
      <c r="J5576" s="280"/>
    </row>
    <row r="5577" spans="1:10" ht="14.4" x14ac:dyDescent="0.3">
      <c r="A5577" s="290" t="str">
        <f t="shared" si="225"/>
        <v>4/2015</v>
      </c>
      <c r="B5577" s="279" t="s">
        <v>5700</v>
      </c>
      <c r="C5577" s="294"/>
      <c r="D5577" s="279">
        <f t="shared" si="217"/>
        <v>4</v>
      </c>
      <c r="E5577" s="279">
        <f t="shared" si="218"/>
        <v>4</v>
      </c>
      <c r="F5577" s="281" t="str">
        <f t="shared" si="224"/>
        <v/>
      </c>
      <c r="G5577" s="282"/>
      <c r="H5577" s="280"/>
      <c r="I5577" s="280"/>
      <c r="J5577" s="280"/>
    </row>
    <row r="5578" spans="1:10" ht="14.4" x14ac:dyDescent="0.3">
      <c r="A5578" s="290" t="str">
        <f t="shared" si="225"/>
        <v>4/2015</v>
      </c>
      <c r="B5578" s="279" t="s">
        <v>5701</v>
      </c>
      <c r="C5578" s="294"/>
      <c r="D5578" s="279">
        <f t="shared" si="217"/>
        <v>5</v>
      </c>
      <c r="E5578" s="279">
        <f t="shared" si="218"/>
        <v>4</v>
      </c>
      <c r="F5578" s="281" t="str">
        <f t="shared" si="224"/>
        <v/>
      </c>
      <c r="G5578" s="282"/>
      <c r="H5578" s="280"/>
      <c r="I5578" s="280"/>
      <c r="J5578" s="280"/>
    </row>
    <row r="5579" spans="1:10" ht="14.4" x14ac:dyDescent="0.3">
      <c r="A5579" s="290" t="str">
        <f t="shared" si="225"/>
        <v>4/2015</v>
      </c>
      <c r="B5579" s="279" t="s">
        <v>5702</v>
      </c>
      <c r="C5579" s="294">
        <v>302</v>
      </c>
      <c r="D5579" s="279">
        <f t="shared" si="217"/>
        <v>6</v>
      </c>
      <c r="E5579" s="279">
        <f t="shared" si="218"/>
        <v>4</v>
      </c>
      <c r="F5579" s="281" t="str">
        <f t="shared" si="224"/>
        <v/>
      </c>
      <c r="G5579" s="282"/>
      <c r="H5579" s="280"/>
      <c r="I5579" s="280"/>
      <c r="J5579" s="280"/>
    </row>
    <row r="5580" spans="1:10" ht="14.4" x14ac:dyDescent="0.3">
      <c r="A5580" s="290" t="str">
        <f t="shared" si="225"/>
        <v>4/2015</v>
      </c>
      <c r="B5580" s="279" t="s">
        <v>5703</v>
      </c>
      <c r="C5580" s="294">
        <v>301</v>
      </c>
      <c r="D5580" s="279">
        <f t="shared" si="217"/>
        <v>7</v>
      </c>
      <c r="E5580" s="279">
        <f t="shared" si="218"/>
        <v>4</v>
      </c>
      <c r="F5580" s="281" t="str">
        <f t="shared" si="224"/>
        <v/>
      </c>
      <c r="G5580" s="282"/>
      <c r="H5580" s="280"/>
      <c r="I5580" s="280"/>
      <c r="J5580" s="280"/>
    </row>
    <row r="5581" spans="1:10" ht="14.4" x14ac:dyDescent="0.3">
      <c r="A5581" s="290" t="str">
        <f t="shared" si="225"/>
        <v>4/2015</v>
      </c>
      <c r="B5581" s="279" t="s">
        <v>5704</v>
      </c>
      <c r="C5581" s="294">
        <v>287</v>
      </c>
      <c r="D5581" s="279">
        <f t="shared" si="217"/>
        <v>8</v>
      </c>
      <c r="E5581" s="279">
        <f t="shared" si="218"/>
        <v>4</v>
      </c>
      <c r="F5581" s="281" t="str">
        <f t="shared" ref="F5581:F5603" si="226">IF(D5581=(D5582-1),"",IF(AND(C5581="",C5580="",C5579=""),C5578/10000,(IF(AND(C5581="",C5580=""),C5579/10000,IF(C5581="",C5580/10000,C5581/10000)))))</f>
        <v/>
      </c>
      <c r="G5581" s="282"/>
      <c r="H5581" s="280"/>
      <c r="I5581" s="280"/>
      <c r="J5581" s="280"/>
    </row>
    <row r="5582" spans="1:10" ht="14.4" x14ac:dyDescent="0.3">
      <c r="A5582" s="290" t="str">
        <f t="shared" si="225"/>
        <v>4/2015</v>
      </c>
      <c r="B5582" s="279" t="s">
        <v>5705</v>
      </c>
      <c r="C5582" s="294">
        <v>283</v>
      </c>
      <c r="D5582" s="279">
        <f t="shared" si="217"/>
        <v>9</v>
      </c>
      <c r="E5582" s="279">
        <f t="shared" si="218"/>
        <v>4</v>
      </c>
      <c r="F5582" s="281" t="str">
        <f t="shared" si="226"/>
        <v/>
      </c>
      <c r="G5582" s="282"/>
      <c r="H5582" s="280"/>
      <c r="I5582" s="280"/>
      <c r="J5582" s="280"/>
    </row>
    <row r="5583" spans="1:10" ht="14.4" x14ac:dyDescent="0.3">
      <c r="A5583" s="290" t="str">
        <f t="shared" si="225"/>
        <v>4/2015</v>
      </c>
      <c r="B5583" s="279" t="s">
        <v>5706</v>
      </c>
      <c r="C5583" s="294">
        <v>287</v>
      </c>
      <c r="D5583" s="279">
        <f t="shared" si="217"/>
        <v>10</v>
      </c>
      <c r="E5583" s="279">
        <f t="shared" si="218"/>
        <v>4</v>
      </c>
      <c r="F5583" s="281" t="str">
        <f t="shared" si="226"/>
        <v/>
      </c>
      <c r="G5583" s="282"/>
      <c r="H5583" s="280"/>
      <c r="I5583" s="280"/>
      <c r="J5583" s="280"/>
    </row>
    <row r="5584" spans="1:10" ht="14.4" x14ac:dyDescent="0.3">
      <c r="A5584" s="290" t="str">
        <f t="shared" si="225"/>
        <v>4/2015</v>
      </c>
      <c r="B5584" s="279" t="s">
        <v>5707</v>
      </c>
      <c r="C5584" s="294"/>
      <c r="D5584" s="279">
        <f t="shared" si="217"/>
        <v>11</v>
      </c>
      <c r="E5584" s="279">
        <f t="shared" si="218"/>
        <v>4</v>
      </c>
      <c r="F5584" s="281" t="str">
        <f t="shared" si="226"/>
        <v/>
      </c>
      <c r="G5584" s="282"/>
      <c r="H5584" s="280"/>
      <c r="I5584" s="280"/>
      <c r="J5584" s="280"/>
    </row>
    <row r="5585" spans="1:10" ht="14.4" x14ac:dyDescent="0.3">
      <c r="A5585" s="290" t="str">
        <f t="shared" si="225"/>
        <v>4/2015</v>
      </c>
      <c r="B5585" s="279" t="s">
        <v>5708</v>
      </c>
      <c r="C5585" s="294"/>
      <c r="D5585" s="279">
        <f t="shared" si="217"/>
        <v>12</v>
      </c>
      <c r="E5585" s="279">
        <f t="shared" si="218"/>
        <v>4</v>
      </c>
      <c r="F5585" s="281" t="str">
        <f t="shared" si="226"/>
        <v/>
      </c>
      <c r="G5585" s="282"/>
      <c r="H5585" s="280"/>
      <c r="I5585" s="280"/>
      <c r="J5585" s="280"/>
    </row>
    <row r="5586" spans="1:10" ht="14.4" x14ac:dyDescent="0.3">
      <c r="A5586" s="290" t="str">
        <f t="shared" si="225"/>
        <v>4/2015</v>
      </c>
      <c r="B5586" s="279" t="s">
        <v>5709</v>
      </c>
      <c r="C5586" s="294">
        <v>291</v>
      </c>
      <c r="D5586" s="279">
        <f t="shared" si="217"/>
        <v>13</v>
      </c>
      <c r="E5586" s="279">
        <f t="shared" si="218"/>
        <v>4</v>
      </c>
      <c r="F5586" s="281" t="str">
        <f t="shared" si="226"/>
        <v/>
      </c>
      <c r="G5586" s="282"/>
      <c r="H5586" s="280"/>
      <c r="I5586" s="280"/>
      <c r="J5586" s="280"/>
    </row>
    <row r="5587" spans="1:10" ht="14.4" x14ac:dyDescent="0.3">
      <c r="A5587" s="290" t="str">
        <f t="shared" si="225"/>
        <v>4/2015</v>
      </c>
      <c r="B5587" s="279" t="s">
        <v>5710</v>
      </c>
      <c r="C5587" s="294">
        <v>389</v>
      </c>
      <c r="D5587" s="279">
        <f t="shared" si="217"/>
        <v>14</v>
      </c>
      <c r="E5587" s="279">
        <f t="shared" si="218"/>
        <v>4</v>
      </c>
      <c r="F5587" s="281" t="str">
        <f t="shared" si="226"/>
        <v/>
      </c>
      <c r="G5587" s="282"/>
      <c r="H5587" s="280"/>
      <c r="I5587" s="280"/>
      <c r="J5587" s="280"/>
    </row>
    <row r="5588" spans="1:10" ht="14.4" x14ac:dyDescent="0.3">
      <c r="A5588" s="290" t="str">
        <f t="shared" si="225"/>
        <v>4/2015</v>
      </c>
      <c r="B5588" s="279" t="s">
        <v>5711</v>
      </c>
      <c r="C5588" s="294">
        <v>293</v>
      </c>
      <c r="D5588" s="279">
        <f t="shared" si="217"/>
        <v>15</v>
      </c>
      <c r="E5588" s="279">
        <f t="shared" si="218"/>
        <v>4</v>
      </c>
      <c r="F5588" s="281" t="str">
        <f t="shared" si="226"/>
        <v/>
      </c>
      <c r="G5588" s="282"/>
      <c r="H5588" s="280"/>
      <c r="I5588" s="280"/>
      <c r="J5588" s="280"/>
    </row>
    <row r="5589" spans="1:10" ht="14.4" x14ac:dyDescent="0.3">
      <c r="A5589" s="290" t="str">
        <f t="shared" si="225"/>
        <v>4/2015</v>
      </c>
      <c r="B5589" s="279" t="s">
        <v>5712</v>
      </c>
      <c r="C5589" s="294">
        <v>300</v>
      </c>
      <c r="D5589" s="279">
        <f t="shared" si="217"/>
        <v>16</v>
      </c>
      <c r="E5589" s="279">
        <f t="shared" si="218"/>
        <v>4</v>
      </c>
      <c r="F5589" s="281" t="str">
        <f t="shared" si="226"/>
        <v/>
      </c>
      <c r="G5589" s="282"/>
      <c r="H5589" s="280"/>
      <c r="I5589" s="280"/>
      <c r="J5589" s="280"/>
    </row>
    <row r="5590" spans="1:10" ht="14.4" x14ac:dyDescent="0.3">
      <c r="A5590" s="290" t="str">
        <f t="shared" si="225"/>
        <v>4/2015</v>
      </c>
      <c r="B5590" s="279" t="s">
        <v>5713</v>
      </c>
      <c r="C5590" s="294">
        <v>310</v>
      </c>
      <c r="D5590" s="279">
        <f t="shared" si="217"/>
        <v>17</v>
      </c>
      <c r="E5590" s="279">
        <f t="shared" si="218"/>
        <v>4</v>
      </c>
      <c r="F5590" s="281" t="str">
        <f t="shared" si="226"/>
        <v/>
      </c>
      <c r="G5590" s="282"/>
      <c r="H5590" s="280"/>
      <c r="I5590" s="280"/>
      <c r="J5590" s="280"/>
    </row>
    <row r="5591" spans="1:10" ht="14.4" x14ac:dyDescent="0.3">
      <c r="A5591" s="290" t="str">
        <f t="shared" si="225"/>
        <v>4/2015</v>
      </c>
      <c r="B5591" s="279" t="s">
        <v>5714</v>
      </c>
      <c r="C5591" s="294"/>
      <c r="D5591" s="279">
        <f t="shared" si="217"/>
        <v>18</v>
      </c>
      <c r="E5591" s="279">
        <f t="shared" si="218"/>
        <v>4</v>
      </c>
      <c r="F5591" s="281" t="str">
        <f t="shared" si="226"/>
        <v/>
      </c>
      <c r="G5591" s="282"/>
      <c r="H5591" s="280"/>
      <c r="I5591" s="280"/>
      <c r="J5591" s="280"/>
    </row>
    <row r="5592" spans="1:10" ht="14.4" x14ac:dyDescent="0.3">
      <c r="A5592" s="290" t="str">
        <f t="shared" si="225"/>
        <v>4/2015</v>
      </c>
      <c r="B5592" s="279" t="s">
        <v>5715</v>
      </c>
      <c r="C5592" s="294"/>
      <c r="D5592" s="279">
        <f t="shared" si="217"/>
        <v>19</v>
      </c>
      <c r="E5592" s="279">
        <f t="shared" si="218"/>
        <v>4</v>
      </c>
      <c r="F5592" s="281" t="str">
        <f t="shared" si="226"/>
        <v/>
      </c>
      <c r="G5592" s="282"/>
      <c r="H5592" s="280"/>
      <c r="I5592" s="280"/>
      <c r="J5592" s="280"/>
    </row>
    <row r="5593" spans="1:10" ht="14.4" x14ac:dyDescent="0.3">
      <c r="A5593" s="290" t="str">
        <f t="shared" si="225"/>
        <v>4/2015</v>
      </c>
      <c r="B5593" s="279" t="s">
        <v>5716</v>
      </c>
      <c r="C5593" s="294">
        <v>296</v>
      </c>
      <c r="D5593" s="279">
        <f t="shared" si="217"/>
        <v>20</v>
      </c>
      <c r="E5593" s="279">
        <f t="shared" si="218"/>
        <v>4</v>
      </c>
      <c r="F5593" s="281" t="str">
        <f t="shared" si="226"/>
        <v/>
      </c>
      <c r="G5593" s="282"/>
      <c r="H5593" s="280"/>
      <c r="I5593" s="280"/>
      <c r="J5593" s="280"/>
    </row>
    <row r="5594" spans="1:10" ht="14.4" x14ac:dyDescent="0.3">
      <c r="A5594" s="290" t="str">
        <f t="shared" si="225"/>
        <v>4/2015</v>
      </c>
      <c r="B5594" s="279" t="s">
        <v>5717</v>
      </c>
      <c r="C5594" s="294">
        <v>288</v>
      </c>
      <c r="D5594" s="279">
        <f t="shared" si="217"/>
        <v>21</v>
      </c>
      <c r="E5594" s="279">
        <f t="shared" si="218"/>
        <v>4</v>
      </c>
      <c r="F5594" s="281" t="str">
        <f t="shared" si="226"/>
        <v/>
      </c>
      <c r="G5594" s="282"/>
      <c r="H5594" s="280"/>
      <c r="I5594" s="280"/>
      <c r="J5594" s="280"/>
    </row>
    <row r="5595" spans="1:10" ht="14.4" x14ac:dyDescent="0.3">
      <c r="A5595" s="290" t="str">
        <f t="shared" si="225"/>
        <v>4/2015</v>
      </c>
      <c r="B5595" s="279" t="s">
        <v>5718</v>
      </c>
      <c r="C5595" s="294">
        <v>278</v>
      </c>
      <c r="D5595" s="279">
        <f t="shared" si="217"/>
        <v>22</v>
      </c>
      <c r="E5595" s="279">
        <f t="shared" si="218"/>
        <v>4</v>
      </c>
      <c r="F5595" s="281" t="str">
        <f t="shared" si="226"/>
        <v/>
      </c>
      <c r="G5595" s="282"/>
      <c r="H5595" s="280"/>
      <c r="I5595" s="280"/>
      <c r="J5595" s="280"/>
    </row>
    <row r="5596" spans="1:10" ht="14.4" x14ac:dyDescent="0.3">
      <c r="A5596" s="290" t="str">
        <f t="shared" si="225"/>
        <v>4/2015</v>
      </c>
      <c r="B5596" s="279" t="s">
        <v>5719</v>
      </c>
      <c r="C5596" s="294">
        <v>276</v>
      </c>
      <c r="D5596" s="279">
        <f t="shared" si="217"/>
        <v>23</v>
      </c>
      <c r="E5596" s="279">
        <f t="shared" si="218"/>
        <v>4</v>
      </c>
      <c r="F5596" s="281" t="str">
        <f t="shared" si="226"/>
        <v/>
      </c>
      <c r="G5596" s="282"/>
      <c r="H5596" s="280"/>
      <c r="I5596" s="280"/>
      <c r="J5596" s="280"/>
    </row>
    <row r="5597" spans="1:10" ht="14.4" x14ac:dyDescent="0.3">
      <c r="A5597" s="290" t="str">
        <f t="shared" si="225"/>
        <v>4/2015</v>
      </c>
      <c r="B5597" s="279" t="s">
        <v>5720</v>
      </c>
      <c r="C5597" s="294">
        <v>280</v>
      </c>
      <c r="D5597" s="279">
        <f t="shared" si="217"/>
        <v>24</v>
      </c>
      <c r="E5597" s="279">
        <f t="shared" si="218"/>
        <v>4</v>
      </c>
      <c r="F5597" s="281" t="str">
        <f t="shared" si="226"/>
        <v/>
      </c>
      <c r="G5597" s="282"/>
      <c r="H5597" s="280"/>
      <c r="I5597" s="280"/>
      <c r="J5597" s="280"/>
    </row>
    <row r="5598" spans="1:10" ht="14.4" x14ac:dyDescent="0.3">
      <c r="A5598" s="290" t="str">
        <f t="shared" si="225"/>
        <v>4/2015</v>
      </c>
      <c r="B5598" s="279" t="s">
        <v>5721</v>
      </c>
      <c r="C5598" s="294"/>
      <c r="D5598" s="279">
        <f t="shared" si="217"/>
        <v>25</v>
      </c>
      <c r="E5598" s="279">
        <f t="shared" si="218"/>
        <v>4</v>
      </c>
      <c r="F5598" s="281" t="str">
        <f t="shared" si="226"/>
        <v/>
      </c>
      <c r="G5598" s="282"/>
      <c r="H5598" s="280"/>
      <c r="I5598" s="280"/>
      <c r="J5598" s="280"/>
    </row>
    <row r="5599" spans="1:10" ht="14.4" x14ac:dyDescent="0.3">
      <c r="A5599" s="290" t="str">
        <f t="shared" si="225"/>
        <v>4/2015</v>
      </c>
      <c r="B5599" s="279" t="s">
        <v>5722</v>
      </c>
      <c r="C5599" s="294"/>
      <c r="D5599" s="279">
        <f t="shared" si="217"/>
        <v>26</v>
      </c>
      <c r="E5599" s="279">
        <f t="shared" si="218"/>
        <v>4</v>
      </c>
      <c r="F5599" s="281" t="str">
        <f t="shared" si="226"/>
        <v/>
      </c>
      <c r="G5599" s="282"/>
      <c r="H5599" s="280"/>
      <c r="I5599" s="280"/>
      <c r="J5599" s="280"/>
    </row>
    <row r="5600" spans="1:10" ht="14.4" x14ac:dyDescent="0.3">
      <c r="A5600" s="290" t="str">
        <f t="shared" si="225"/>
        <v>4/2015</v>
      </c>
      <c r="B5600" s="279" t="s">
        <v>5723</v>
      </c>
      <c r="C5600" s="294">
        <v>283</v>
      </c>
      <c r="D5600" s="279">
        <f t="shared" si="217"/>
        <v>27</v>
      </c>
      <c r="E5600" s="279">
        <f t="shared" si="218"/>
        <v>4</v>
      </c>
      <c r="F5600" s="281" t="str">
        <f t="shared" si="226"/>
        <v/>
      </c>
      <c r="G5600" s="282"/>
      <c r="H5600" s="280"/>
      <c r="I5600" s="280"/>
      <c r="J5600" s="280"/>
    </row>
    <row r="5601" spans="1:10" ht="14.4" x14ac:dyDescent="0.3">
      <c r="A5601" s="290" t="str">
        <f t="shared" si="225"/>
        <v>4/2015</v>
      </c>
      <c r="B5601" s="279" t="s">
        <v>5724</v>
      </c>
      <c r="C5601" s="294">
        <v>281</v>
      </c>
      <c r="D5601" s="279">
        <f t="shared" si="217"/>
        <v>28</v>
      </c>
      <c r="E5601" s="279">
        <f t="shared" si="218"/>
        <v>4</v>
      </c>
      <c r="F5601" s="281" t="str">
        <f t="shared" si="226"/>
        <v/>
      </c>
      <c r="G5601" s="282"/>
      <c r="H5601" s="280"/>
      <c r="I5601" s="280"/>
      <c r="J5601" s="280"/>
    </row>
    <row r="5602" spans="1:10" ht="14.4" x14ac:dyDescent="0.3">
      <c r="A5602" s="290" t="str">
        <f t="shared" si="225"/>
        <v>4/2015</v>
      </c>
      <c r="B5602" s="279" t="s">
        <v>5725</v>
      </c>
      <c r="C5602" s="294">
        <v>282</v>
      </c>
      <c r="D5602" s="279">
        <f t="shared" si="217"/>
        <v>29</v>
      </c>
      <c r="E5602" s="279">
        <f t="shared" si="218"/>
        <v>4</v>
      </c>
      <c r="F5602" s="281" t="str">
        <f t="shared" si="226"/>
        <v/>
      </c>
      <c r="G5602" s="282"/>
      <c r="H5602" s="280"/>
      <c r="I5602" s="280"/>
      <c r="J5602" s="280"/>
    </row>
    <row r="5603" spans="1:10" ht="14.4" x14ac:dyDescent="0.3">
      <c r="A5603" s="290" t="str">
        <f t="shared" si="225"/>
        <v>4/2015</v>
      </c>
      <c r="B5603" s="279" t="s">
        <v>5726</v>
      </c>
      <c r="C5603" s="294">
        <v>295</v>
      </c>
      <c r="D5603" s="279">
        <f t="shared" si="217"/>
        <v>30</v>
      </c>
      <c r="E5603" s="279">
        <f t="shared" si="218"/>
        <v>4</v>
      </c>
      <c r="F5603" s="281">
        <f t="shared" si="226"/>
        <v>2.9499999999999998E-2</v>
      </c>
      <c r="G5603" s="282"/>
      <c r="H5603" s="280"/>
      <c r="I5603" s="280"/>
      <c r="J5603" s="280"/>
    </row>
    <row r="5604" spans="1:10" ht="14.4" x14ac:dyDescent="0.3">
      <c r="A5604" s="290" t="str">
        <f t="shared" si="225"/>
        <v>5/2015</v>
      </c>
      <c r="B5604" s="279" t="s">
        <v>5727</v>
      </c>
      <c r="C5604" s="294">
        <v>296</v>
      </c>
      <c r="D5604" s="279">
        <f t="shared" si="217"/>
        <v>1</v>
      </c>
      <c r="E5604" s="279">
        <f t="shared" si="218"/>
        <v>5</v>
      </c>
      <c r="F5604" s="281" t="str">
        <f t="shared" ref="F5604:F5664" si="227">IF(D5604=(D5605-1),"",IF(AND(C5604="",C5603="",C5602=""),C5601/10000,(IF(AND(C5604="",C5603=""),C5602/10000,IF(C5604="",C5603/10000,C5604/10000)))))</f>
        <v/>
      </c>
      <c r="G5604" s="282"/>
      <c r="H5604" s="280"/>
      <c r="I5604" s="280"/>
      <c r="J5604" s="280"/>
    </row>
    <row r="5605" spans="1:10" ht="14.4" x14ac:dyDescent="0.3">
      <c r="A5605" s="290" t="str">
        <f t="shared" si="225"/>
        <v>5/2015</v>
      </c>
      <c r="B5605" s="279" t="s">
        <v>5728</v>
      </c>
      <c r="C5605" s="294"/>
      <c r="D5605" s="279">
        <f t="shared" si="217"/>
        <v>2</v>
      </c>
      <c r="E5605" s="279">
        <f t="shared" si="218"/>
        <v>5</v>
      </c>
      <c r="F5605" s="281" t="str">
        <f t="shared" si="227"/>
        <v/>
      </c>
      <c r="G5605" s="282"/>
      <c r="H5605" s="280"/>
      <c r="I5605" s="280"/>
      <c r="J5605" s="280"/>
    </row>
    <row r="5606" spans="1:10" ht="14.4" x14ac:dyDescent="0.3">
      <c r="A5606" s="290" t="str">
        <f t="shared" si="225"/>
        <v>5/2015</v>
      </c>
      <c r="B5606" s="279" t="s">
        <v>5729</v>
      </c>
      <c r="C5606" s="294"/>
      <c r="D5606" s="279">
        <f t="shared" si="217"/>
        <v>3</v>
      </c>
      <c r="E5606" s="279">
        <f t="shared" si="218"/>
        <v>5</v>
      </c>
      <c r="F5606" s="281" t="str">
        <f t="shared" si="227"/>
        <v/>
      </c>
      <c r="G5606" s="282"/>
      <c r="H5606" s="280"/>
      <c r="I5606" s="280"/>
      <c r="J5606" s="280"/>
    </row>
    <row r="5607" spans="1:10" ht="14.4" x14ac:dyDescent="0.3">
      <c r="A5607" s="290" t="str">
        <f t="shared" si="225"/>
        <v>5/2015</v>
      </c>
      <c r="B5607" s="279" t="s">
        <v>5730</v>
      </c>
      <c r="C5607" s="294">
        <v>292</v>
      </c>
      <c r="D5607" s="279">
        <f t="shared" si="217"/>
        <v>4</v>
      </c>
      <c r="E5607" s="279">
        <f t="shared" si="218"/>
        <v>5</v>
      </c>
      <c r="F5607" s="281" t="str">
        <f t="shared" si="227"/>
        <v/>
      </c>
      <c r="G5607" s="282"/>
      <c r="H5607" s="280"/>
      <c r="I5607" s="280"/>
      <c r="J5607" s="280"/>
    </row>
    <row r="5608" spans="1:10" ht="14.4" x14ac:dyDescent="0.3">
      <c r="A5608" s="290" t="str">
        <f t="shared" si="225"/>
        <v>5/2015</v>
      </c>
      <c r="B5608" s="279" t="s">
        <v>5731</v>
      </c>
      <c r="C5608" s="294">
        <v>284</v>
      </c>
      <c r="D5608" s="279">
        <f t="shared" si="217"/>
        <v>5</v>
      </c>
      <c r="E5608" s="279">
        <f t="shared" si="218"/>
        <v>5</v>
      </c>
      <c r="F5608" s="281" t="str">
        <f t="shared" si="227"/>
        <v/>
      </c>
      <c r="G5608" s="282"/>
      <c r="H5608" s="280"/>
      <c r="I5608" s="280"/>
      <c r="J5608" s="280"/>
    </row>
    <row r="5609" spans="1:10" ht="14.4" x14ac:dyDescent="0.3">
      <c r="A5609" s="290" t="str">
        <f t="shared" si="225"/>
        <v>5/2015</v>
      </c>
      <c r="B5609" s="279" t="s">
        <v>5732</v>
      </c>
      <c r="C5609" s="294">
        <v>277</v>
      </c>
      <c r="D5609" s="279">
        <f t="shared" si="217"/>
        <v>6</v>
      </c>
      <c r="E5609" s="279">
        <f t="shared" si="218"/>
        <v>5</v>
      </c>
      <c r="F5609" s="281" t="str">
        <f t="shared" si="227"/>
        <v/>
      </c>
      <c r="G5609" s="282"/>
      <c r="H5609" s="280"/>
      <c r="I5609" s="280"/>
      <c r="J5609" s="280"/>
    </row>
    <row r="5610" spans="1:10" ht="14.4" x14ac:dyDescent="0.3">
      <c r="A5610" s="290" t="str">
        <f t="shared" si="225"/>
        <v>5/2015</v>
      </c>
      <c r="B5610" s="279" t="s">
        <v>5733</v>
      </c>
      <c r="C5610" s="294">
        <v>281</v>
      </c>
      <c r="D5610" s="279">
        <f t="shared" si="217"/>
        <v>7</v>
      </c>
      <c r="E5610" s="279">
        <f t="shared" si="218"/>
        <v>5</v>
      </c>
      <c r="F5610" s="281" t="str">
        <f t="shared" si="227"/>
        <v/>
      </c>
      <c r="G5610" s="282"/>
      <c r="H5610" s="280"/>
      <c r="I5610" s="280"/>
      <c r="J5610" s="280"/>
    </row>
    <row r="5611" spans="1:10" ht="14.4" x14ac:dyDescent="0.3">
      <c r="A5611" s="290" t="str">
        <f t="shared" si="225"/>
        <v>5/2015</v>
      </c>
      <c r="B5611" s="279" t="s">
        <v>5734</v>
      </c>
      <c r="C5611" s="294">
        <v>274</v>
      </c>
      <c r="D5611" s="279">
        <f t="shared" si="217"/>
        <v>8</v>
      </c>
      <c r="E5611" s="279">
        <f t="shared" si="218"/>
        <v>5</v>
      </c>
      <c r="F5611" s="281" t="str">
        <f t="shared" si="227"/>
        <v/>
      </c>
      <c r="G5611" s="282"/>
      <c r="H5611" s="280"/>
      <c r="I5611" s="280"/>
      <c r="J5611" s="280"/>
    </row>
    <row r="5612" spans="1:10" ht="14.4" x14ac:dyDescent="0.3">
      <c r="A5612" s="290" t="str">
        <f t="shared" si="225"/>
        <v>5/2015</v>
      </c>
      <c r="B5612" s="279" t="s">
        <v>5735</v>
      </c>
      <c r="C5612" s="294"/>
      <c r="D5612" s="279">
        <f t="shared" si="217"/>
        <v>9</v>
      </c>
      <c r="E5612" s="279">
        <f t="shared" si="218"/>
        <v>5</v>
      </c>
      <c r="F5612" s="281" t="str">
        <f t="shared" si="227"/>
        <v/>
      </c>
      <c r="G5612" s="282"/>
      <c r="H5612" s="280"/>
      <c r="I5612" s="280"/>
      <c r="J5612" s="280"/>
    </row>
    <row r="5613" spans="1:10" ht="14.4" x14ac:dyDescent="0.3">
      <c r="A5613" s="290" t="str">
        <f t="shared" si="225"/>
        <v>5/2015</v>
      </c>
      <c r="B5613" s="279" t="s">
        <v>5736</v>
      </c>
      <c r="C5613" s="294"/>
      <c r="D5613" s="279">
        <f t="shared" si="217"/>
        <v>10</v>
      </c>
      <c r="E5613" s="279">
        <f t="shared" si="218"/>
        <v>5</v>
      </c>
      <c r="F5613" s="281" t="str">
        <f t="shared" si="227"/>
        <v/>
      </c>
      <c r="G5613" s="282"/>
      <c r="H5613" s="280"/>
      <c r="I5613" s="280"/>
      <c r="J5613" s="280"/>
    </row>
    <row r="5614" spans="1:10" ht="14.4" x14ac:dyDescent="0.3">
      <c r="A5614" s="290" t="str">
        <f t="shared" si="225"/>
        <v>5/2015</v>
      </c>
      <c r="B5614" s="279" t="s">
        <v>5737</v>
      </c>
      <c r="C5614" s="294">
        <v>275</v>
      </c>
      <c r="D5614" s="279">
        <f t="shared" si="217"/>
        <v>11</v>
      </c>
      <c r="E5614" s="279">
        <f t="shared" si="218"/>
        <v>5</v>
      </c>
      <c r="F5614" s="281" t="str">
        <f t="shared" si="227"/>
        <v/>
      </c>
      <c r="G5614" s="282"/>
      <c r="H5614" s="280"/>
      <c r="I5614" s="280"/>
      <c r="J5614" s="280"/>
    </row>
    <row r="5615" spans="1:10" ht="14.4" x14ac:dyDescent="0.3">
      <c r="A5615" s="290" t="str">
        <f t="shared" si="225"/>
        <v>5/2015</v>
      </c>
      <c r="B5615" s="279" t="s">
        <v>5738</v>
      </c>
      <c r="C5615" s="294">
        <v>283</v>
      </c>
      <c r="D5615" s="279">
        <f t="shared" ref="D5615:D5851" si="228">DAY(B5615)</f>
        <v>12</v>
      </c>
      <c r="E5615" s="279">
        <f t="shared" ref="E5615:E5851" si="229">MONTH(B5615)</f>
        <v>5</v>
      </c>
      <c r="F5615" s="281" t="str">
        <f t="shared" si="227"/>
        <v/>
      </c>
      <c r="G5615" s="282"/>
      <c r="H5615" s="280"/>
      <c r="I5615" s="280"/>
      <c r="J5615" s="280"/>
    </row>
    <row r="5616" spans="1:10" ht="14.4" x14ac:dyDescent="0.3">
      <c r="A5616" s="290" t="str">
        <f t="shared" si="225"/>
        <v>5/2015</v>
      </c>
      <c r="B5616" s="279" t="s">
        <v>5739</v>
      </c>
      <c r="C5616" s="294">
        <v>279</v>
      </c>
      <c r="D5616" s="279">
        <f t="shared" si="228"/>
        <v>13</v>
      </c>
      <c r="E5616" s="279">
        <f t="shared" si="229"/>
        <v>5</v>
      </c>
      <c r="F5616" s="281" t="str">
        <f t="shared" si="227"/>
        <v/>
      </c>
      <c r="G5616" s="282"/>
      <c r="H5616" s="280"/>
      <c r="I5616" s="280"/>
      <c r="J5616" s="280"/>
    </row>
    <row r="5617" spans="1:10" ht="14.4" x14ac:dyDescent="0.3">
      <c r="A5617" s="290" t="str">
        <f t="shared" si="225"/>
        <v>5/2015</v>
      </c>
      <c r="B5617" s="279" t="s">
        <v>5740</v>
      </c>
      <c r="C5617" s="294">
        <v>282</v>
      </c>
      <c r="D5617" s="279">
        <f t="shared" si="228"/>
        <v>14</v>
      </c>
      <c r="E5617" s="279">
        <f t="shared" si="229"/>
        <v>5</v>
      </c>
      <c r="F5617" s="281" t="str">
        <f t="shared" si="227"/>
        <v/>
      </c>
      <c r="G5617" s="282"/>
      <c r="H5617" s="280"/>
      <c r="I5617" s="280"/>
      <c r="J5617" s="280"/>
    </row>
    <row r="5618" spans="1:10" ht="14.4" x14ac:dyDescent="0.3">
      <c r="A5618" s="290" t="str">
        <f t="shared" si="225"/>
        <v>5/2015</v>
      </c>
      <c r="B5618" s="279" t="s">
        <v>5741</v>
      </c>
      <c r="C5618" s="294">
        <v>285</v>
      </c>
      <c r="D5618" s="279">
        <f t="shared" si="228"/>
        <v>15</v>
      </c>
      <c r="E5618" s="279">
        <f t="shared" si="229"/>
        <v>5</v>
      </c>
      <c r="F5618" s="281" t="str">
        <f t="shared" si="227"/>
        <v/>
      </c>
      <c r="G5618" s="282"/>
      <c r="H5618" s="280"/>
      <c r="I5618" s="280"/>
      <c r="J5618" s="280"/>
    </row>
    <row r="5619" spans="1:10" ht="14.4" x14ac:dyDescent="0.3">
      <c r="A5619" s="290" t="str">
        <f t="shared" si="225"/>
        <v>5/2015</v>
      </c>
      <c r="B5619" s="279" t="s">
        <v>5742</v>
      </c>
      <c r="C5619" s="294"/>
      <c r="D5619" s="279">
        <f t="shared" si="228"/>
        <v>16</v>
      </c>
      <c r="E5619" s="279">
        <f t="shared" si="229"/>
        <v>5</v>
      </c>
      <c r="F5619" s="281" t="str">
        <f t="shared" si="227"/>
        <v/>
      </c>
      <c r="G5619" s="282"/>
      <c r="H5619" s="280"/>
      <c r="I5619" s="280"/>
      <c r="J5619" s="280"/>
    </row>
    <row r="5620" spans="1:10" ht="14.4" x14ac:dyDescent="0.3">
      <c r="A5620" s="290" t="str">
        <f t="shared" si="225"/>
        <v>5/2015</v>
      </c>
      <c r="B5620" s="279" t="s">
        <v>5743</v>
      </c>
      <c r="C5620" s="294"/>
      <c r="D5620" s="279">
        <f t="shared" si="228"/>
        <v>17</v>
      </c>
      <c r="E5620" s="279">
        <f t="shared" si="229"/>
        <v>5</v>
      </c>
      <c r="F5620" s="281" t="str">
        <f t="shared" si="227"/>
        <v/>
      </c>
      <c r="G5620" s="282"/>
      <c r="H5620" s="280"/>
      <c r="I5620" s="280"/>
      <c r="J5620" s="280"/>
    </row>
    <row r="5621" spans="1:10" ht="14.4" x14ac:dyDescent="0.3">
      <c r="A5621" s="290" t="str">
        <f t="shared" si="225"/>
        <v>5/2015</v>
      </c>
      <c r="B5621" s="279" t="s">
        <v>5744</v>
      </c>
      <c r="C5621" s="294">
        <v>275</v>
      </c>
      <c r="D5621" s="279">
        <f t="shared" si="228"/>
        <v>18</v>
      </c>
      <c r="E5621" s="279">
        <f t="shared" si="229"/>
        <v>5</v>
      </c>
      <c r="F5621" s="281" t="str">
        <f t="shared" si="227"/>
        <v/>
      </c>
      <c r="G5621" s="282"/>
      <c r="H5621" s="280"/>
      <c r="I5621" s="280"/>
      <c r="J5621" s="280"/>
    </row>
    <row r="5622" spans="1:10" ht="14.4" x14ac:dyDescent="0.3">
      <c r="A5622" s="290" t="str">
        <f t="shared" si="225"/>
        <v>5/2015</v>
      </c>
      <c r="B5622" s="279" t="s">
        <v>5745</v>
      </c>
      <c r="C5622" s="294">
        <v>274</v>
      </c>
      <c r="D5622" s="279">
        <f t="shared" si="228"/>
        <v>19</v>
      </c>
      <c r="E5622" s="279">
        <f t="shared" si="229"/>
        <v>5</v>
      </c>
      <c r="F5622" s="281" t="str">
        <f t="shared" si="227"/>
        <v/>
      </c>
      <c r="G5622" s="282"/>
      <c r="H5622" s="280"/>
      <c r="I5622" s="280"/>
      <c r="J5622" s="280"/>
    </row>
    <row r="5623" spans="1:10" ht="14.4" x14ac:dyDescent="0.3">
      <c r="A5623" s="290" t="str">
        <f t="shared" si="225"/>
        <v>5/2015</v>
      </c>
      <c r="B5623" s="279" t="s">
        <v>5746</v>
      </c>
      <c r="C5623" s="294">
        <v>270</v>
      </c>
      <c r="D5623" s="279">
        <f t="shared" si="228"/>
        <v>20</v>
      </c>
      <c r="E5623" s="279">
        <f t="shared" si="229"/>
        <v>5</v>
      </c>
      <c r="F5623" s="281" t="str">
        <f t="shared" si="227"/>
        <v/>
      </c>
      <c r="G5623" s="282"/>
      <c r="H5623" s="280"/>
      <c r="I5623" s="280"/>
      <c r="J5623" s="280"/>
    </row>
    <row r="5624" spans="1:10" ht="14.4" x14ac:dyDescent="0.3">
      <c r="A5624" s="290" t="str">
        <f t="shared" si="225"/>
        <v>5/2015</v>
      </c>
      <c r="B5624" s="279" t="s">
        <v>5747</v>
      </c>
      <c r="C5624" s="294">
        <v>269</v>
      </c>
      <c r="D5624" s="279">
        <f t="shared" si="228"/>
        <v>21</v>
      </c>
      <c r="E5624" s="279">
        <f t="shared" si="229"/>
        <v>5</v>
      </c>
      <c r="F5624" s="281" t="str">
        <f t="shared" si="227"/>
        <v/>
      </c>
      <c r="G5624" s="282"/>
      <c r="H5624" s="280"/>
      <c r="I5624" s="280"/>
      <c r="J5624" s="280"/>
    </row>
    <row r="5625" spans="1:10" ht="14.4" x14ac:dyDescent="0.3">
      <c r="A5625" s="290" t="str">
        <f t="shared" si="225"/>
        <v>5/2015</v>
      </c>
      <c r="B5625" s="279" t="s">
        <v>5748</v>
      </c>
      <c r="C5625" s="294">
        <v>268</v>
      </c>
      <c r="D5625" s="279">
        <f t="shared" si="228"/>
        <v>22</v>
      </c>
      <c r="E5625" s="279">
        <f t="shared" si="229"/>
        <v>5</v>
      </c>
      <c r="F5625" s="281" t="str">
        <f t="shared" si="227"/>
        <v/>
      </c>
      <c r="G5625" s="282"/>
      <c r="H5625" s="280"/>
      <c r="I5625" s="280"/>
      <c r="J5625" s="280"/>
    </row>
    <row r="5626" spans="1:10" ht="14.4" x14ac:dyDescent="0.3">
      <c r="A5626" s="290" t="str">
        <f t="shared" si="225"/>
        <v>5/2015</v>
      </c>
      <c r="B5626" s="279" t="s">
        <v>5749</v>
      </c>
      <c r="C5626" s="294"/>
      <c r="D5626" s="279">
        <f t="shared" si="228"/>
        <v>23</v>
      </c>
      <c r="E5626" s="279">
        <f t="shared" si="229"/>
        <v>5</v>
      </c>
      <c r="F5626" s="281" t="str">
        <f t="shared" si="227"/>
        <v/>
      </c>
      <c r="G5626" s="282"/>
      <c r="H5626" s="280"/>
      <c r="I5626" s="280"/>
      <c r="J5626" s="280"/>
    </row>
    <row r="5627" spans="1:10" ht="14.4" x14ac:dyDescent="0.3">
      <c r="A5627" s="290" t="str">
        <f t="shared" si="225"/>
        <v>5/2015</v>
      </c>
      <c r="B5627" s="279" t="s">
        <v>5750</v>
      </c>
      <c r="C5627" s="294"/>
      <c r="D5627" s="279">
        <f t="shared" si="228"/>
        <v>24</v>
      </c>
      <c r="E5627" s="279">
        <f t="shared" si="229"/>
        <v>5</v>
      </c>
      <c r="F5627" s="281" t="str">
        <f t="shared" si="227"/>
        <v/>
      </c>
      <c r="G5627" s="282"/>
      <c r="H5627" s="280"/>
      <c r="I5627" s="280"/>
      <c r="J5627" s="280"/>
    </row>
    <row r="5628" spans="1:10" ht="14.4" x14ac:dyDescent="0.3">
      <c r="A5628" s="290" t="str">
        <f t="shared" si="225"/>
        <v>5/2015</v>
      </c>
      <c r="B5628" s="279" t="s">
        <v>5751</v>
      </c>
      <c r="C5628" s="294"/>
      <c r="D5628" s="279">
        <f t="shared" si="228"/>
        <v>25</v>
      </c>
      <c r="E5628" s="279">
        <f t="shared" si="229"/>
        <v>5</v>
      </c>
      <c r="F5628" s="281" t="str">
        <f t="shared" si="227"/>
        <v/>
      </c>
      <c r="G5628" s="282"/>
      <c r="H5628" s="280"/>
      <c r="I5628" s="280"/>
      <c r="J5628" s="280"/>
    </row>
    <row r="5629" spans="1:10" ht="14.4" x14ac:dyDescent="0.3">
      <c r="A5629" s="290" t="str">
        <f t="shared" si="225"/>
        <v>5/2015</v>
      </c>
      <c r="B5629" s="279" t="s">
        <v>5752</v>
      </c>
      <c r="C5629" s="294">
        <v>281</v>
      </c>
      <c r="D5629" s="279">
        <f t="shared" si="228"/>
        <v>26</v>
      </c>
      <c r="E5629" s="279">
        <f t="shared" si="229"/>
        <v>5</v>
      </c>
      <c r="F5629" s="281" t="str">
        <f t="shared" si="227"/>
        <v/>
      </c>
      <c r="G5629" s="282"/>
      <c r="H5629" s="280"/>
      <c r="I5629" s="280"/>
      <c r="J5629" s="280"/>
    </row>
    <row r="5630" spans="1:10" ht="14.4" x14ac:dyDescent="0.3">
      <c r="A5630" s="290" t="str">
        <f t="shared" si="225"/>
        <v>5/2015</v>
      </c>
      <c r="B5630" s="279" t="s">
        <v>5753</v>
      </c>
      <c r="C5630" s="294">
        <v>285</v>
      </c>
      <c r="D5630" s="279">
        <f t="shared" si="228"/>
        <v>27</v>
      </c>
      <c r="E5630" s="279">
        <f t="shared" si="229"/>
        <v>5</v>
      </c>
      <c r="F5630" s="281" t="str">
        <f t="shared" si="227"/>
        <v/>
      </c>
      <c r="G5630" s="282"/>
      <c r="H5630" s="280"/>
      <c r="I5630" s="280"/>
      <c r="J5630" s="280"/>
    </row>
    <row r="5631" spans="1:10" ht="14.4" x14ac:dyDescent="0.3">
      <c r="A5631" s="290" t="str">
        <f t="shared" si="225"/>
        <v>5/2015</v>
      </c>
      <c r="B5631" s="279" t="s">
        <v>5754</v>
      </c>
      <c r="C5631" s="294">
        <v>287</v>
      </c>
      <c r="D5631" s="279">
        <f t="shared" si="228"/>
        <v>28</v>
      </c>
      <c r="E5631" s="279">
        <f t="shared" si="229"/>
        <v>5</v>
      </c>
      <c r="F5631" s="281" t="str">
        <f t="shared" si="227"/>
        <v/>
      </c>
      <c r="G5631" s="282"/>
      <c r="H5631" s="280"/>
      <c r="I5631" s="280"/>
      <c r="J5631" s="280"/>
    </row>
    <row r="5632" spans="1:10" ht="14.4" x14ac:dyDescent="0.3">
      <c r="A5632" s="290" t="str">
        <f t="shared" si="225"/>
        <v>5/2015</v>
      </c>
      <c r="B5632" s="279" t="s">
        <v>5755</v>
      </c>
      <c r="C5632" s="294">
        <v>294</v>
      </c>
      <c r="D5632" s="279">
        <f t="shared" si="228"/>
        <v>29</v>
      </c>
      <c r="E5632" s="279">
        <f t="shared" si="229"/>
        <v>5</v>
      </c>
      <c r="F5632" s="281" t="str">
        <f t="shared" si="227"/>
        <v/>
      </c>
      <c r="G5632" s="282"/>
      <c r="H5632" s="280"/>
      <c r="I5632" s="280"/>
      <c r="J5632" s="280"/>
    </row>
    <row r="5633" spans="1:10" ht="14.4" x14ac:dyDescent="0.3">
      <c r="A5633" s="290" t="str">
        <f t="shared" si="225"/>
        <v>5/2015</v>
      </c>
      <c r="B5633" s="279" t="s">
        <v>5756</v>
      </c>
      <c r="C5633" s="294"/>
      <c r="D5633" s="279">
        <f t="shared" si="228"/>
        <v>30</v>
      </c>
      <c r="E5633" s="279">
        <f t="shared" si="229"/>
        <v>5</v>
      </c>
      <c r="F5633" s="281" t="str">
        <f t="shared" si="227"/>
        <v/>
      </c>
      <c r="G5633" s="282"/>
      <c r="H5633" s="280"/>
      <c r="I5633" s="280"/>
      <c r="J5633" s="280"/>
    </row>
    <row r="5634" spans="1:10" ht="14.4" x14ac:dyDescent="0.3">
      <c r="A5634" s="290" t="str">
        <f t="shared" si="225"/>
        <v>5/2015</v>
      </c>
      <c r="B5634" s="279" t="s">
        <v>5757</v>
      </c>
      <c r="C5634" s="294"/>
      <c r="D5634" s="279">
        <f t="shared" si="228"/>
        <v>31</v>
      </c>
      <c r="E5634" s="279">
        <f t="shared" si="229"/>
        <v>5</v>
      </c>
      <c r="F5634" s="281">
        <f t="shared" si="227"/>
        <v>2.9399999999999999E-2</v>
      </c>
      <c r="G5634" s="282"/>
      <c r="H5634" s="280"/>
      <c r="I5634" s="280"/>
      <c r="J5634" s="280"/>
    </row>
    <row r="5635" spans="1:10" ht="14.4" x14ac:dyDescent="0.3">
      <c r="A5635" s="290" t="str">
        <f t="shared" si="225"/>
        <v>6/2015</v>
      </c>
      <c r="B5635" s="279" t="s">
        <v>5758</v>
      </c>
      <c r="C5635" s="294">
        <v>292</v>
      </c>
      <c r="D5635" s="279">
        <f t="shared" si="228"/>
        <v>1</v>
      </c>
      <c r="E5635" s="279">
        <f t="shared" si="229"/>
        <v>6</v>
      </c>
      <c r="F5635" s="281" t="str">
        <f t="shared" si="227"/>
        <v/>
      </c>
      <c r="G5635" s="282"/>
      <c r="H5635" s="280"/>
      <c r="I5635" s="280"/>
      <c r="J5635" s="280"/>
    </row>
    <row r="5636" spans="1:10" ht="14.4" x14ac:dyDescent="0.3">
      <c r="A5636" s="290" t="str">
        <f t="shared" si="225"/>
        <v>6/2015</v>
      </c>
      <c r="B5636" s="279" t="s">
        <v>5759</v>
      </c>
      <c r="C5636" s="294">
        <v>284</v>
      </c>
      <c r="D5636" s="279">
        <f t="shared" si="228"/>
        <v>2</v>
      </c>
      <c r="E5636" s="279">
        <f t="shared" si="229"/>
        <v>6</v>
      </c>
      <c r="F5636" s="281" t="str">
        <f t="shared" si="227"/>
        <v/>
      </c>
      <c r="G5636" s="282"/>
      <c r="H5636" s="280"/>
      <c r="I5636" s="280"/>
      <c r="J5636" s="280"/>
    </row>
    <row r="5637" spans="1:10" ht="14.4" x14ac:dyDescent="0.3">
      <c r="A5637" s="290" t="str">
        <f t="shared" si="225"/>
        <v>6/2015</v>
      </c>
      <c r="B5637" s="279" t="s">
        <v>5760</v>
      </c>
      <c r="C5637" s="294">
        <v>283</v>
      </c>
      <c r="D5637" s="279">
        <f t="shared" si="228"/>
        <v>3</v>
      </c>
      <c r="E5637" s="279">
        <f t="shared" si="229"/>
        <v>6</v>
      </c>
      <c r="F5637" s="281" t="str">
        <f t="shared" si="227"/>
        <v/>
      </c>
      <c r="G5637" s="282"/>
      <c r="H5637" s="280"/>
      <c r="I5637" s="280"/>
      <c r="J5637" s="280"/>
    </row>
    <row r="5638" spans="1:10" ht="14.4" x14ac:dyDescent="0.3">
      <c r="A5638" s="290" t="str">
        <f t="shared" ref="A5638:A5701" si="230">CONCATENATE(MONTH(B5638),"/",YEAR(B5638))</f>
        <v>6/2015</v>
      </c>
      <c r="B5638" s="279" t="s">
        <v>5761</v>
      </c>
      <c r="C5638" s="294">
        <v>288</v>
      </c>
      <c r="D5638" s="279">
        <f t="shared" si="228"/>
        <v>4</v>
      </c>
      <c r="E5638" s="279">
        <f t="shared" si="229"/>
        <v>6</v>
      </c>
      <c r="F5638" s="281" t="str">
        <f t="shared" si="227"/>
        <v/>
      </c>
      <c r="G5638" s="282"/>
      <c r="H5638" s="280"/>
      <c r="I5638" s="280"/>
      <c r="J5638" s="280"/>
    </row>
    <row r="5639" spans="1:10" ht="14.4" x14ac:dyDescent="0.3">
      <c r="A5639" s="290" t="str">
        <f t="shared" si="230"/>
        <v>6/2015</v>
      </c>
      <c r="B5639" s="279" t="s">
        <v>5762</v>
      </c>
      <c r="C5639" s="294">
        <v>287</v>
      </c>
      <c r="D5639" s="279">
        <f t="shared" si="228"/>
        <v>5</v>
      </c>
      <c r="E5639" s="279">
        <f t="shared" si="229"/>
        <v>6</v>
      </c>
      <c r="F5639" s="281" t="str">
        <f t="shared" si="227"/>
        <v/>
      </c>
      <c r="G5639" s="282"/>
      <c r="H5639" s="280"/>
      <c r="I5639" s="280"/>
      <c r="J5639" s="280"/>
    </row>
    <row r="5640" spans="1:10" ht="14.4" x14ac:dyDescent="0.3">
      <c r="A5640" s="290" t="str">
        <f t="shared" si="230"/>
        <v>6/2015</v>
      </c>
      <c r="B5640" s="279" t="s">
        <v>5763</v>
      </c>
      <c r="C5640" s="294"/>
      <c r="D5640" s="279">
        <f t="shared" si="228"/>
        <v>6</v>
      </c>
      <c r="E5640" s="279">
        <f t="shared" si="229"/>
        <v>6</v>
      </c>
      <c r="F5640" s="281" t="str">
        <f t="shared" si="227"/>
        <v/>
      </c>
      <c r="G5640" s="282"/>
      <c r="H5640" s="280"/>
      <c r="I5640" s="280"/>
      <c r="J5640" s="280"/>
    </row>
    <row r="5641" spans="1:10" ht="14.4" x14ac:dyDescent="0.3">
      <c r="A5641" s="290" t="str">
        <f t="shared" si="230"/>
        <v>6/2015</v>
      </c>
      <c r="B5641" s="279" t="s">
        <v>5764</v>
      </c>
      <c r="C5641" s="294"/>
      <c r="D5641" s="279">
        <f t="shared" si="228"/>
        <v>7</v>
      </c>
      <c r="E5641" s="279">
        <f t="shared" si="229"/>
        <v>6</v>
      </c>
      <c r="F5641" s="281" t="str">
        <f t="shared" si="227"/>
        <v/>
      </c>
      <c r="G5641" s="282"/>
      <c r="H5641" s="280"/>
      <c r="I5641" s="280"/>
      <c r="J5641" s="280"/>
    </row>
    <row r="5642" spans="1:10" ht="14.4" x14ac:dyDescent="0.3">
      <c r="A5642" s="290" t="str">
        <f t="shared" si="230"/>
        <v>6/2015</v>
      </c>
      <c r="B5642" s="279" t="s">
        <v>5765</v>
      </c>
      <c r="C5642" s="294">
        <v>288</v>
      </c>
      <c r="D5642" s="279">
        <f t="shared" si="228"/>
        <v>8</v>
      </c>
      <c r="E5642" s="279">
        <f t="shared" si="229"/>
        <v>6</v>
      </c>
      <c r="F5642" s="281" t="str">
        <f t="shared" si="227"/>
        <v/>
      </c>
      <c r="G5642" s="282"/>
      <c r="H5642" s="280"/>
      <c r="I5642" s="280"/>
      <c r="J5642" s="280"/>
    </row>
    <row r="5643" spans="1:10" ht="14.4" x14ac:dyDescent="0.3">
      <c r="A5643" s="290" t="str">
        <f t="shared" si="230"/>
        <v>6/2015</v>
      </c>
      <c r="B5643" s="279" t="s">
        <v>5766</v>
      </c>
      <c r="C5643" s="294">
        <v>290</v>
      </c>
      <c r="D5643" s="279">
        <f t="shared" si="228"/>
        <v>9</v>
      </c>
      <c r="E5643" s="279">
        <f t="shared" si="229"/>
        <v>6</v>
      </c>
      <c r="F5643" s="281" t="str">
        <f t="shared" si="227"/>
        <v/>
      </c>
      <c r="G5643" s="282"/>
      <c r="H5643" s="280"/>
      <c r="I5643" s="280"/>
      <c r="J5643" s="280"/>
    </row>
    <row r="5644" spans="1:10" ht="14.4" x14ac:dyDescent="0.3">
      <c r="A5644" s="290" t="str">
        <f t="shared" si="230"/>
        <v>6/2015</v>
      </c>
      <c r="B5644" s="279" t="s">
        <v>5767</v>
      </c>
      <c r="C5644" s="294">
        <v>291</v>
      </c>
      <c r="D5644" s="279">
        <f t="shared" si="228"/>
        <v>10</v>
      </c>
      <c r="E5644" s="279">
        <f t="shared" si="229"/>
        <v>6</v>
      </c>
      <c r="F5644" s="281" t="str">
        <f t="shared" si="227"/>
        <v/>
      </c>
      <c r="G5644" s="282"/>
      <c r="H5644" s="280"/>
      <c r="I5644" s="280"/>
      <c r="J5644" s="280"/>
    </row>
    <row r="5645" spans="1:10" ht="14.4" x14ac:dyDescent="0.3">
      <c r="A5645" s="290" t="str">
        <f t="shared" si="230"/>
        <v>6/2015</v>
      </c>
      <c r="B5645" s="279" t="s">
        <v>5768</v>
      </c>
      <c r="C5645" s="294">
        <v>288</v>
      </c>
      <c r="D5645" s="279">
        <f t="shared" si="228"/>
        <v>11</v>
      </c>
      <c r="E5645" s="279">
        <f t="shared" si="229"/>
        <v>6</v>
      </c>
      <c r="F5645" s="281" t="str">
        <f t="shared" si="227"/>
        <v/>
      </c>
      <c r="G5645" s="282"/>
      <c r="H5645" s="280"/>
      <c r="I5645" s="280"/>
      <c r="J5645" s="280"/>
    </row>
    <row r="5646" spans="1:10" ht="14.4" x14ac:dyDescent="0.3">
      <c r="A5646" s="290" t="str">
        <f t="shared" si="230"/>
        <v>6/2015</v>
      </c>
      <c r="B5646" s="279" t="s">
        <v>5769</v>
      </c>
      <c r="C5646" s="294">
        <v>287</v>
      </c>
      <c r="D5646" s="279">
        <f t="shared" si="228"/>
        <v>12</v>
      </c>
      <c r="E5646" s="279">
        <f t="shared" si="229"/>
        <v>6</v>
      </c>
      <c r="F5646" s="281" t="str">
        <f t="shared" si="227"/>
        <v/>
      </c>
      <c r="G5646" s="282"/>
      <c r="H5646" s="280"/>
      <c r="I5646" s="280"/>
      <c r="J5646" s="280"/>
    </row>
    <row r="5647" spans="1:10" ht="14.4" x14ac:dyDescent="0.3">
      <c r="A5647" s="290" t="str">
        <f t="shared" si="230"/>
        <v>6/2015</v>
      </c>
      <c r="B5647" s="279" t="s">
        <v>5770</v>
      </c>
      <c r="C5647" s="294"/>
      <c r="D5647" s="279">
        <f t="shared" si="228"/>
        <v>13</v>
      </c>
      <c r="E5647" s="279">
        <f t="shared" si="229"/>
        <v>6</v>
      </c>
      <c r="F5647" s="281" t="str">
        <f t="shared" si="227"/>
        <v/>
      </c>
      <c r="G5647" s="282"/>
      <c r="H5647" s="280"/>
      <c r="I5647" s="280"/>
      <c r="J5647" s="280"/>
    </row>
    <row r="5648" spans="1:10" ht="14.4" x14ac:dyDescent="0.3">
      <c r="A5648" s="290" t="str">
        <f t="shared" si="230"/>
        <v>6/2015</v>
      </c>
      <c r="B5648" s="279" t="s">
        <v>5771</v>
      </c>
      <c r="C5648" s="294"/>
      <c r="D5648" s="279">
        <f t="shared" si="228"/>
        <v>14</v>
      </c>
      <c r="E5648" s="279">
        <f t="shared" si="229"/>
        <v>6</v>
      </c>
      <c r="F5648" s="281" t="str">
        <f t="shared" si="227"/>
        <v/>
      </c>
      <c r="G5648" s="282"/>
      <c r="H5648" s="280"/>
      <c r="I5648" s="280"/>
      <c r="J5648" s="280"/>
    </row>
    <row r="5649" spans="1:10" ht="14.4" x14ac:dyDescent="0.3">
      <c r="A5649" s="290" t="str">
        <f t="shared" si="230"/>
        <v>6/2015</v>
      </c>
      <c r="B5649" s="279" t="s">
        <v>5772</v>
      </c>
      <c r="C5649" s="294">
        <v>292</v>
      </c>
      <c r="D5649" s="279">
        <f t="shared" si="228"/>
        <v>15</v>
      </c>
      <c r="E5649" s="279">
        <f t="shared" si="229"/>
        <v>6</v>
      </c>
      <c r="F5649" s="281" t="str">
        <f t="shared" si="227"/>
        <v/>
      </c>
      <c r="G5649" s="282"/>
      <c r="H5649" s="280"/>
      <c r="I5649" s="280"/>
      <c r="J5649" s="280"/>
    </row>
    <row r="5650" spans="1:10" ht="14.4" x14ac:dyDescent="0.3">
      <c r="A5650" s="290" t="str">
        <f t="shared" si="230"/>
        <v>6/2015</v>
      </c>
      <c r="B5650" s="279" t="s">
        <v>5773</v>
      </c>
      <c r="C5650" s="294">
        <v>297</v>
      </c>
      <c r="D5650" s="279">
        <f t="shared" si="228"/>
        <v>16</v>
      </c>
      <c r="E5650" s="279">
        <f t="shared" si="229"/>
        <v>6</v>
      </c>
      <c r="F5650" s="281" t="str">
        <f t="shared" si="227"/>
        <v/>
      </c>
      <c r="G5650" s="282"/>
      <c r="H5650" s="280"/>
      <c r="I5650" s="280"/>
      <c r="J5650" s="280"/>
    </row>
    <row r="5651" spans="1:10" ht="14.4" x14ac:dyDescent="0.3">
      <c r="A5651" s="290" t="str">
        <f t="shared" si="230"/>
        <v>6/2015</v>
      </c>
      <c r="B5651" s="279" t="s">
        <v>5774</v>
      </c>
      <c r="C5651" s="294">
        <v>298</v>
      </c>
      <c r="D5651" s="279">
        <f t="shared" si="228"/>
        <v>17</v>
      </c>
      <c r="E5651" s="279">
        <f t="shared" si="229"/>
        <v>6</v>
      </c>
      <c r="F5651" s="281" t="str">
        <f t="shared" si="227"/>
        <v/>
      </c>
      <c r="G5651" s="282"/>
      <c r="H5651" s="280"/>
      <c r="I5651" s="280"/>
      <c r="J5651" s="280"/>
    </row>
    <row r="5652" spans="1:10" ht="14.4" x14ac:dyDescent="0.3">
      <c r="A5652" s="290" t="str">
        <f t="shared" si="230"/>
        <v>6/2015</v>
      </c>
      <c r="B5652" s="279" t="s">
        <v>5775</v>
      </c>
      <c r="C5652" s="294">
        <v>283</v>
      </c>
      <c r="D5652" s="279">
        <f t="shared" si="228"/>
        <v>18</v>
      </c>
      <c r="E5652" s="279">
        <f t="shared" si="229"/>
        <v>6</v>
      </c>
      <c r="F5652" s="281" t="str">
        <f t="shared" si="227"/>
        <v/>
      </c>
      <c r="G5652" s="282"/>
      <c r="H5652" s="280"/>
      <c r="I5652" s="280"/>
      <c r="J5652" s="280"/>
    </row>
    <row r="5653" spans="1:10" ht="14.4" x14ac:dyDescent="0.3">
      <c r="A5653" s="290" t="str">
        <f t="shared" si="230"/>
        <v>6/2015</v>
      </c>
      <c r="B5653" s="279" t="s">
        <v>5776</v>
      </c>
      <c r="C5653" s="294">
        <v>292</v>
      </c>
      <c r="D5653" s="279">
        <f t="shared" si="228"/>
        <v>19</v>
      </c>
      <c r="E5653" s="279">
        <f t="shared" si="229"/>
        <v>6</v>
      </c>
      <c r="F5653" s="281" t="str">
        <f t="shared" si="227"/>
        <v/>
      </c>
      <c r="G5653" s="282"/>
      <c r="H5653" s="280"/>
      <c r="I5653" s="280"/>
      <c r="J5653" s="280"/>
    </row>
    <row r="5654" spans="1:10" ht="14.4" x14ac:dyDescent="0.3">
      <c r="A5654" s="290" t="str">
        <f t="shared" si="230"/>
        <v>6/2015</v>
      </c>
      <c r="B5654" s="279" t="s">
        <v>5777</v>
      </c>
      <c r="C5654" s="294"/>
      <c r="D5654" s="279">
        <f t="shared" si="228"/>
        <v>20</v>
      </c>
      <c r="E5654" s="279">
        <f t="shared" si="229"/>
        <v>6</v>
      </c>
      <c r="F5654" s="281" t="str">
        <f t="shared" si="227"/>
        <v/>
      </c>
      <c r="G5654" s="282"/>
      <c r="H5654" s="280"/>
      <c r="I5654" s="280"/>
      <c r="J5654" s="280"/>
    </row>
    <row r="5655" spans="1:10" ht="14.4" x14ac:dyDescent="0.3">
      <c r="A5655" s="290" t="str">
        <f t="shared" si="230"/>
        <v>6/2015</v>
      </c>
      <c r="B5655" s="279" t="s">
        <v>5778</v>
      </c>
      <c r="C5655" s="294"/>
      <c r="D5655" s="279">
        <f t="shared" si="228"/>
        <v>21</v>
      </c>
      <c r="E5655" s="279">
        <f t="shared" si="229"/>
        <v>6</v>
      </c>
      <c r="F5655" s="281" t="str">
        <f t="shared" si="227"/>
        <v/>
      </c>
      <c r="G5655" s="282"/>
      <c r="H5655" s="280"/>
      <c r="I5655" s="280"/>
      <c r="J5655" s="280"/>
    </row>
    <row r="5656" spans="1:10" ht="14.4" x14ac:dyDescent="0.3">
      <c r="A5656" s="290" t="str">
        <f t="shared" si="230"/>
        <v>6/2015</v>
      </c>
      <c r="B5656" s="279" t="s">
        <v>5779</v>
      </c>
      <c r="C5656" s="294">
        <v>292</v>
      </c>
      <c r="D5656" s="279">
        <f t="shared" si="228"/>
        <v>22</v>
      </c>
      <c r="E5656" s="279">
        <f t="shared" si="229"/>
        <v>6</v>
      </c>
      <c r="F5656" s="281" t="str">
        <f t="shared" si="227"/>
        <v/>
      </c>
      <c r="G5656" s="282"/>
      <c r="H5656" s="280"/>
      <c r="I5656" s="280"/>
      <c r="J5656" s="280"/>
    </row>
    <row r="5657" spans="1:10" ht="14.4" x14ac:dyDescent="0.3">
      <c r="A5657" s="290" t="str">
        <f t="shared" si="230"/>
        <v>6/2015</v>
      </c>
      <c r="B5657" s="279" t="s">
        <v>5780</v>
      </c>
      <c r="C5657" s="294">
        <v>288</v>
      </c>
      <c r="D5657" s="279">
        <f t="shared" si="228"/>
        <v>23</v>
      </c>
      <c r="E5657" s="279">
        <f t="shared" si="229"/>
        <v>6</v>
      </c>
      <c r="F5657" s="281" t="str">
        <f t="shared" si="227"/>
        <v/>
      </c>
      <c r="G5657" s="282"/>
      <c r="H5657" s="280"/>
      <c r="I5657" s="280"/>
      <c r="J5657" s="280"/>
    </row>
    <row r="5658" spans="1:10" ht="14.4" x14ac:dyDescent="0.3">
      <c r="A5658" s="290" t="str">
        <f t="shared" si="230"/>
        <v>6/2015</v>
      </c>
      <c r="B5658" s="279" t="s">
        <v>5781</v>
      </c>
      <c r="C5658" s="294">
        <v>292</v>
      </c>
      <c r="D5658" s="279">
        <f t="shared" si="228"/>
        <v>24</v>
      </c>
      <c r="E5658" s="279">
        <f t="shared" si="229"/>
        <v>6</v>
      </c>
      <c r="F5658" s="281" t="str">
        <f t="shared" si="227"/>
        <v/>
      </c>
      <c r="G5658" s="282"/>
      <c r="H5658" s="280"/>
      <c r="I5658" s="280"/>
      <c r="J5658" s="280"/>
    </row>
    <row r="5659" spans="1:10" ht="14.4" x14ac:dyDescent="0.3">
      <c r="A5659" s="290" t="str">
        <f t="shared" si="230"/>
        <v>6/2015</v>
      </c>
      <c r="B5659" s="279" t="s">
        <v>5782</v>
      </c>
      <c r="C5659" s="294">
        <v>298</v>
      </c>
      <c r="D5659" s="279">
        <f t="shared" si="228"/>
        <v>25</v>
      </c>
      <c r="E5659" s="279">
        <f t="shared" si="229"/>
        <v>6</v>
      </c>
      <c r="F5659" s="281" t="str">
        <f t="shared" si="227"/>
        <v/>
      </c>
      <c r="G5659" s="282"/>
      <c r="H5659" s="280"/>
      <c r="I5659" s="280"/>
      <c r="J5659" s="280"/>
    </row>
    <row r="5660" spans="1:10" ht="14.4" x14ac:dyDescent="0.3">
      <c r="A5660" s="290" t="str">
        <f t="shared" si="230"/>
        <v>6/2015</v>
      </c>
      <c r="B5660" s="279" t="s">
        <v>5783</v>
      </c>
      <c r="C5660" s="294">
        <v>296</v>
      </c>
      <c r="D5660" s="279">
        <f t="shared" si="228"/>
        <v>26</v>
      </c>
      <c r="E5660" s="279">
        <f t="shared" si="229"/>
        <v>6</v>
      </c>
      <c r="F5660" s="281" t="str">
        <f t="shared" si="227"/>
        <v/>
      </c>
      <c r="G5660" s="282"/>
      <c r="H5660" s="280"/>
      <c r="I5660" s="280"/>
      <c r="J5660" s="280"/>
    </row>
    <row r="5661" spans="1:10" ht="14.4" x14ac:dyDescent="0.3">
      <c r="A5661" s="290" t="str">
        <f t="shared" si="230"/>
        <v>6/2015</v>
      </c>
      <c r="B5661" s="279" t="s">
        <v>5784</v>
      </c>
      <c r="C5661" s="294"/>
      <c r="D5661" s="279">
        <f t="shared" si="228"/>
        <v>27</v>
      </c>
      <c r="E5661" s="279">
        <f t="shared" si="229"/>
        <v>6</v>
      </c>
      <c r="F5661" s="281" t="str">
        <f t="shared" si="227"/>
        <v/>
      </c>
      <c r="G5661" s="282"/>
      <c r="H5661" s="280"/>
      <c r="I5661" s="280"/>
      <c r="J5661" s="280"/>
    </row>
    <row r="5662" spans="1:10" ht="14.4" x14ac:dyDescent="0.3">
      <c r="A5662" s="290" t="str">
        <f t="shared" si="230"/>
        <v>6/2015</v>
      </c>
      <c r="B5662" s="279" t="s">
        <v>5785</v>
      </c>
      <c r="C5662" s="294"/>
      <c r="D5662" s="279">
        <f t="shared" si="228"/>
        <v>28</v>
      </c>
      <c r="E5662" s="279">
        <f t="shared" si="229"/>
        <v>6</v>
      </c>
      <c r="F5662" s="281" t="str">
        <f t="shared" si="227"/>
        <v/>
      </c>
      <c r="G5662" s="282"/>
      <c r="H5662" s="280"/>
      <c r="I5662" s="280"/>
      <c r="J5662" s="280"/>
    </row>
    <row r="5663" spans="1:10" ht="14.4" x14ac:dyDescent="0.3">
      <c r="A5663" s="290" t="str">
        <f t="shared" si="230"/>
        <v>6/2015</v>
      </c>
      <c r="B5663" s="279" t="s">
        <v>5786</v>
      </c>
      <c r="C5663" s="294">
        <v>310</v>
      </c>
      <c r="D5663" s="279">
        <f t="shared" si="228"/>
        <v>29</v>
      </c>
      <c r="E5663" s="279">
        <f t="shared" si="229"/>
        <v>6</v>
      </c>
      <c r="F5663" s="281" t="str">
        <f t="shared" si="227"/>
        <v/>
      </c>
      <c r="G5663" s="282"/>
      <c r="H5663" s="280"/>
      <c r="I5663" s="280"/>
      <c r="J5663" s="280"/>
    </row>
    <row r="5664" spans="1:10" ht="14.4" x14ac:dyDescent="0.3">
      <c r="A5664" s="290" t="str">
        <f t="shared" si="230"/>
        <v>6/2015</v>
      </c>
      <c r="B5664" s="279" t="s">
        <v>5787</v>
      </c>
      <c r="C5664" s="294">
        <v>304</v>
      </c>
      <c r="D5664" s="279">
        <f t="shared" si="228"/>
        <v>30</v>
      </c>
      <c r="E5664" s="279">
        <f t="shared" si="229"/>
        <v>6</v>
      </c>
      <c r="F5664" s="281">
        <f t="shared" si="227"/>
        <v>3.04E-2</v>
      </c>
      <c r="G5664" s="282"/>
      <c r="H5664" s="280"/>
      <c r="I5664" s="280"/>
      <c r="J5664" s="280"/>
    </row>
    <row r="5665" spans="1:10" ht="14.4" x14ac:dyDescent="0.3">
      <c r="A5665" s="290" t="str">
        <f t="shared" si="230"/>
        <v>7/2015</v>
      </c>
      <c r="B5665" s="279" t="s">
        <v>5788</v>
      </c>
      <c r="C5665" s="294">
        <v>299</v>
      </c>
      <c r="D5665" s="279">
        <f t="shared" si="228"/>
        <v>1</v>
      </c>
      <c r="E5665" s="279">
        <f t="shared" si="229"/>
        <v>7</v>
      </c>
      <c r="F5665" s="281" t="str">
        <f t="shared" ref="F5665:F5728" si="231">IF(D5665=(D5666-1),"",IF(AND(C5665="",C5664="",C5663=""),C5662/10000,(IF(AND(C5665="",C5664=""),C5663/10000,IF(C5665="",C5664/10000,C5665/10000)))))</f>
        <v/>
      </c>
      <c r="G5665" s="282"/>
      <c r="H5665" s="280"/>
      <c r="I5665" s="280"/>
      <c r="J5665" s="280"/>
    </row>
    <row r="5666" spans="1:10" ht="14.4" x14ac:dyDescent="0.3">
      <c r="A5666" s="290" t="str">
        <f t="shared" si="230"/>
        <v>7/2015</v>
      </c>
      <c r="B5666" s="279" t="s">
        <v>5789</v>
      </c>
      <c r="C5666" s="294">
        <v>295</v>
      </c>
      <c r="D5666" s="279">
        <f t="shared" si="228"/>
        <v>2</v>
      </c>
      <c r="E5666" s="279">
        <f t="shared" si="229"/>
        <v>7</v>
      </c>
      <c r="F5666" s="281" t="str">
        <f t="shared" si="231"/>
        <v/>
      </c>
      <c r="G5666" s="282"/>
      <c r="H5666" s="280"/>
      <c r="I5666" s="280"/>
      <c r="J5666" s="280"/>
    </row>
    <row r="5667" spans="1:10" ht="14.4" x14ac:dyDescent="0.3">
      <c r="A5667" s="290" t="str">
        <f t="shared" si="230"/>
        <v>7/2015</v>
      </c>
      <c r="B5667" s="279" t="s">
        <v>5790</v>
      </c>
      <c r="C5667" s="294"/>
      <c r="D5667" s="279">
        <f t="shared" si="228"/>
        <v>3</v>
      </c>
      <c r="E5667" s="279">
        <f t="shared" si="229"/>
        <v>7</v>
      </c>
      <c r="F5667" s="281" t="str">
        <f t="shared" si="231"/>
        <v/>
      </c>
      <c r="G5667" s="282"/>
      <c r="H5667" s="280"/>
      <c r="I5667" s="280"/>
      <c r="J5667" s="280"/>
    </row>
    <row r="5668" spans="1:10" ht="14.4" x14ac:dyDescent="0.3">
      <c r="A5668" s="290" t="str">
        <f t="shared" si="230"/>
        <v>7/2015</v>
      </c>
      <c r="B5668" s="279" t="s">
        <v>5791</v>
      </c>
      <c r="C5668" s="294"/>
      <c r="D5668" s="279">
        <f t="shared" si="228"/>
        <v>4</v>
      </c>
      <c r="E5668" s="279">
        <f t="shared" si="229"/>
        <v>7</v>
      </c>
      <c r="F5668" s="281" t="str">
        <f t="shared" si="231"/>
        <v/>
      </c>
      <c r="G5668" s="282"/>
      <c r="H5668" s="280"/>
      <c r="I5668" s="280"/>
      <c r="J5668" s="280"/>
    </row>
    <row r="5669" spans="1:10" ht="14.4" x14ac:dyDescent="0.3">
      <c r="A5669" s="290" t="str">
        <f t="shared" si="230"/>
        <v>7/2015</v>
      </c>
      <c r="B5669" s="279" t="s">
        <v>5792</v>
      </c>
      <c r="C5669" s="294"/>
      <c r="D5669" s="279">
        <f t="shared" si="228"/>
        <v>5</v>
      </c>
      <c r="E5669" s="279">
        <f t="shared" si="229"/>
        <v>7</v>
      </c>
      <c r="F5669" s="281" t="str">
        <f t="shared" si="231"/>
        <v/>
      </c>
      <c r="G5669" s="282"/>
      <c r="H5669" s="280"/>
      <c r="I5669" s="280"/>
      <c r="J5669" s="280"/>
    </row>
    <row r="5670" spans="1:10" ht="14.4" x14ac:dyDescent="0.3">
      <c r="A5670" s="290" t="str">
        <f t="shared" si="230"/>
        <v>7/2015</v>
      </c>
      <c r="B5670" s="279" t="s">
        <v>5793</v>
      </c>
      <c r="C5670" s="294">
        <v>304</v>
      </c>
      <c r="D5670" s="279">
        <f t="shared" si="228"/>
        <v>6</v>
      </c>
      <c r="E5670" s="279">
        <f t="shared" si="229"/>
        <v>7</v>
      </c>
      <c r="F5670" s="281" t="str">
        <f t="shared" si="231"/>
        <v/>
      </c>
      <c r="G5670" s="282"/>
      <c r="H5670" s="280"/>
      <c r="I5670" s="280"/>
      <c r="J5670" s="280"/>
    </row>
    <row r="5671" spans="1:10" ht="14.4" x14ac:dyDescent="0.3">
      <c r="A5671" s="290" t="str">
        <f t="shared" si="230"/>
        <v>7/2015</v>
      </c>
      <c r="B5671" s="279" t="s">
        <v>5794</v>
      </c>
      <c r="C5671" s="294">
        <v>309</v>
      </c>
      <c r="D5671" s="279">
        <f t="shared" si="228"/>
        <v>7</v>
      </c>
      <c r="E5671" s="279">
        <f t="shared" si="229"/>
        <v>7</v>
      </c>
      <c r="F5671" s="281" t="str">
        <f t="shared" si="231"/>
        <v/>
      </c>
      <c r="G5671" s="282"/>
      <c r="H5671" s="280"/>
      <c r="I5671" s="280"/>
      <c r="J5671" s="280"/>
    </row>
    <row r="5672" spans="1:10" ht="14.4" x14ac:dyDescent="0.3">
      <c r="A5672" s="290" t="str">
        <f t="shared" si="230"/>
        <v>7/2015</v>
      </c>
      <c r="B5672" s="279" t="s">
        <v>5795</v>
      </c>
      <c r="C5672" s="294">
        <v>312</v>
      </c>
      <c r="D5672" s="279">
        <f t="shared" si="228"/>
        <v>8</v>
      </c>
      <c r="E5672" s="279">
        <f t="shared" si="229"/>
        <v>7</v>
      </c>
      <c r="F5672" s="281" t="str">
        <f t="shared" si="231"/>
        <v/>
      </c>
      <c r="G5672" s="282"/>
      <c r="H5672" s="280"/>
      <c r="I5672" s="280"/>
      <c r="J5672" s="280"/>
    </row>
    <row r="5673" spans="1:10" ht="14.4" x14ac:dyDescent="0.3">
      <c r="A5673" s="290" t="str">
        <f t="shared" si="230"/>
        <v>7/2015</v>
      </c>
      <c r="B5673" s="279" t="s">
        <v>5796</v>
      </c>
      <c r="C5673" s="294">
        <v>307</v>
      </c>
      <c r="D5673" s="279">
        <f t="shared" si="228"/>
        <v>9</v>
      </c>
      <c r="E5673" s="279">
        <f t="shared" si="229"/>
        <v>7</v>
      </c>
      <c r="F5673" s="281" t="str">
        <f t="shared" si="231"/>
        <v/>
      </c>
      <c r="G5673" s="282"/>
      <c r="H5673" s="280"/>
      <c r="I5673" s="280"/>
      <c r="J5673" s="280"/>
    </row>
    <row r="5674" spans="1:10" ht="14.4" x14ac:dyDescent="0.3">
      <c r="A5674" s="290" t="str">
        <f t="shared" si="230"/>
        <v>7/2015</v>
      </c>
      <c r="B5674" s="279" t="s">
        <v>5797</v>
      </c>
      <c r="C5674" s="294">
        <v>297</v>
      </c>
      <c r="D5674" s="279">
        <f t="shared" si="228"/>
        <v>10</v>
      </c>
      <c r="E5674" s="279">
        <f t="shared" si="229"/>
        <v>7</v>
      </c>
      <c r="F5674" s="281" t="str">
        <f t="shared" si="231"/>
        <v/>
      </c>
      <c r="G5674" s="282"/>
      <c r="H5674" s="280"/>
      <c r="I5674" s="280"/>
      <c r="J5674" s="280"/>
    </row>
    <row r="5675" spans="1:10" ht="14.4" x14ac:dyDescent="0.3">
      <c r="A5675" s="290" t="str">
        <f t="shared" si="230"/>
        <v>7/2015</v>
      </c>
      <c r="B5675" s="279" t="s">
        <v>5798</v>
      </c>
      <c r="C5675" s="294"/>
      <c r="D5675" s="279">
        <f t="shared" si="228"/>
        <v>11</v>
      </c>
      <c r="E5675" s="279">
        <f t="shared" si="229"/>
        <v>7</v>
      </c>
      <c r="F5675" s="281" t="str">
        <f t="shared" si="231"/>
        <v/>
      </c>
      <c r="G5675" s="282"/>
      <c r="H5675" s="280"/>
      <c r="I5675" s="280"/>
      <c r="J5675" s="280"/>
    </row>
    <row r="5676" spans="1:10" ht="14.4" x14ac:dyDescent="0.3">
      <c r="A5676" s="290" t="str">
        <f t="shared" si="230"/>
        <v>7/2015</v>
      </c>
      <c r="B5676" s="279" t="s">
        <v>5799</v>
      </c>
      <c r="C5676" s="294"/>
      <c r="D5676" s="279">
        <f t="shared" si="228"/>
        <v>12</v>
      </c>
      <c r="E5676" s="279">
        <f t="shared" si="229"/>
        <v>7</v>
      </c>
      <c r="F5676" s="281" t="str">
        <f t="shared" si="231"/>
        <v/>
      </c>
      <c r="G5676" s="282"/>
      <c r="H5676" s="280"/>
      <c r="I5676" s="280"/>
      <c r="J5676" s="280"/>
    </row>
    <row r="5677" spans="1:10" ht="14.4" x14ac:dyDescent="0.3">
      <c r="A5677" s="290" t="str">
        <f t="shared" si="230"/>
        <v>7/2015</v>
      </c>
      <c r="B5677" s="279" t="s">
        <v>5800</v>
      </c>
      <c r="C5677" s="294">
        <v>296</v>
      </c>
      <c r="D5677" s="279">
        <f t="shared" si="228"/>
        <v>13</v>
      </c>
      <c r="E5677" s="279">
        <f t="shared" si="229"/>
        <v>7</v>
      </c>
      <c r="F5677" s="281" t="str">
        <f t="shared" si="231"/>
        <v/>
      </c>
      <c r="G5677" s="282"/>
      <c r="H5677" s="280"/>
      <c r="I5677" s="280"/>
      <c r="J5677" s="280"/>
    </row>
    <row r="5678" spans="1:10" ht="14.4" x14ac:dyDescent="0.3">
      <c r="A5678" s="290" t="str">
        <f t="shared" si="230"/>
        <v>7/2015</v>
      </c>
      <c r="B5678" s="279" t="s">
        <v>5801</v>
      </c>
      <c r="C5678" s="294">
        <v>297</v>
      </c>
      <c r="D5678" s="279">
        <f t="shared" si="228"/>
        <v>14</v>
      </c>
      <c r="E5678" s="279">
        <f t="shared" si="229"/>
        <v>7</v>
      </c>
      <c r="F5678" s="281" t="str">
        <f t="shared" si="231"/>
        <v/>
      </c>
      <c r="G5678" s="282"/>
      <c r="H5678" s="280"/>
      <c r="I5678" s="280"/>
      <c r="J5678" s="280"/>
    </row>
    <row r="5679" spans="1:10" ht="14.4" x14ac:dyDescent="0.3">
      <c r="A5679" s="290" t="str">
        <f t="shared" si="230"/>
        <v>7/2015</v>
      </c>
      <c r="B5679" s="279" t="s">
        <v>5802</v>
      </c>
      <c r="C5679" s="294">
        <v>306</v>
      </c>
      <c r="D5679" s="279">
        <f t="shared" si="228"/>
        <v>15</v>
      </c>
      <c r="E5679" s="279">
        <f t="shared" si="229"/>
        <v>7</v>
      </c>
      <c r="F5679" s="281" t="str">
        <f t="shared" si="231"/>
        <v/>
      </c>
      <c r="G5679" s="282"/>
      <c r="H5679" s="280"/>
      <c r="I5679" s="280"/>
      <c r="J5679" s="280"/>
    </row>
    <row r="5680" spans="1:10" ht="14.4" x14ac:dyDescent="0.3">
      <c r="A5680" s="290" t="str">
        <f t="shared" si="230"/>
        <v>7/2015</v>
      </c>
      <c r="B5680" s="279" t="s">
        <v>5803</v>
      </c>
      <c r="C5680" s="294">
        <v>306</v>
      </c>
      <c r="D5680" s="279">
        <f t="shared" si="228"/>
        <v>16</v>
      </c>
      <c r="E5680" s="279">
        <f t="shared" si="229"/>
        <v>7</v>
      </c>
      <c r="F5680" s="281" t="str">
        <f t="shared" si="231"/>
        <v/>
      </c>
      <c r="G5680" s="282"/>
      <c r="H5680" s="280"/>
      <c r="I5680" s="280"/>
      <c r="J5680" s="280"/>
    </row>
    <row r="5681" spans="1:10" ht="14.4" x14ac:dyDescent="0.3">
      <c r="A5681" s="290" t="str">
        <f t="shared" si="230"/>
        <v>7/2015</v>
      </c>
      <c r="B5681" s="279" t="s">
        <v>5804</v>
      </c>
      <c r="C5681" s="294">
        <v>311</v>
      </c>
      <c r="D5681" s="279">
        <f t="shared" si="228"/>
        <v>17</v>
      </c>
      <c r="E5681" s="279">
        <f t="shared" si="229"/>
        <v>7</v>
      </c>
      <c r="F5681" s="281" t="str">
        <f t="shared" si="231"/>
        <v/>
      </c>
      <c r="G5681" s="282"/>
      <c r="H5681" s="280"/>
      <c r="I5681" s="280"/>
      <c r="J5681" s="280"/>
    </row>
    <row r="5682" spans="1:10" ht="14.4" x14ac:dyDescent="0.3">
      <c r="A5682" s="290" t="str">
        <f t="shared" si="230"/>
        <v>7/2015</v>
      </c>
      <c r="B5682" s="279" t="s">
        <v>5805</v>
      </c>
      <c r="C5682" s="294"/>
      <c r="D5682" s="279">
        <f t="shared" si="228"/>
        <v>18</v>
      </c>
      <c r="E5682" s="279">
        <f t="shared" si="229"/>
        <v>7</v>
      </c>
      <c r="F5682" s="281" t="str">
        <f t="shared" si="231"/>
        <v/>
      </c>
      <c r="G5682" s="282"/>
      <c r="H5682" s="280"/>
      <c r="I5682" s="280"/>
      <c r="J5682" s="280"/>
    </row>
    <row r="5683" spans="1:10" ht="14.4" x14ac:dyDescent="0.3">
      <c r="A5683" s="290" t="str">
        <f t="shared" si="230"/>
        <v>7/2015</v>
      </c>
      <c r="B5683" s="279" t="s">
        <v>5806</v>
      </c>
      <c r="C5683" s="294"/>
      <c r="D5683" s="279">
        <f t="shared" si="228"/>
        <v>19</v>
      </c>
      <c r="E5683" s="279">
        <f t="shared" si="229"/>
        <v>7</v>
      </c>
      <c r="F5683" s="281" t="str">
        <f t="shared" si="231"/>
        <v/>
      </c>
      <c r="G5683" s="282"/>
      <c r="H5683" s="280"/>
      <c r="I5683" s="280"/>
      <c r="J5683" s="280"/>
    </row>
    <row r="5684" spans="1:10" ht="14.4" x14ac:dyDescent="0.3">
      <c r="A5684" s="290" t="str">
        <f t="shared" si="230"/>
        <v>7/2015</v>
      </c>
      <c r="B5684" s="279" t="s">
        <v>5807</v>
      </c>
      <c r="C5684" s="294">
        <v>318</v>
      </c>
      <c r="D5684" s="279">
        <f t="shared" si="228"/>
        <v>20</v>
      </c>
      <c r="E5684" s="279">
        <f t="shared" si="229"/>
        <v>7</v>
      </c>
      <c r="F5684" s="281" t="str">
        <f t="shared" si="231"/>
        <v/>
      </c>
      <c r="G5684" s="282"/>
      <c r="H5684" s="280"/>
      <c r="I5684" s="280"/>
      <c r="J5684" s="280"/>
    </row>
    <row r="5685" spans="1:10" ht="14.4" x14ac:dyDescent="0.3">
      <c r="A5685" s="290" t="str">
        <f t="shared" si="230"/>
        <v>7/2015</v>
      </c>
      <c r="B5685" s="279" t="s">
        <v>5808</v>
      </c>
      <c r="C5685" s="294">
        <v>320</v>
      </c>
      <c r="D5685" s="279">
        <f t="shared" si="228"/>
        <v>21</v>
      </c>
      <c r="E5685" s="279">
        <f t="shared" si="229"/>
        <v>7</v>
      </c>
      <c r="F5685" s="281" t="str">
        <f t="shared" si="231"/>
        <v/>
      </c>
      <c r="G5685" s="282"/>
      <c r="H5685" s="280"/>
      <c r="I5685" s="280"/>
      <c r="J5685" s="280"/>
    </row>
    <row r="5686" spans="1:10" ht="14.4" x14ac:dyDescent="0.3">
      <c r="A5686" s="290" t="str">
        <f t="shared" si="230"/>
        <v>7/2015</v>
      </c>
      <c r="B5686" s="279" t="s">
        <v>5809</v>
      </c>
      <c r="C5686" s="294">
        <v>328</v>
      </c>
      <c r="D5686" s="279">
        <f t="shared" si="228"/>
        <v>22</v>
      </c>
      <c r="E5686" s="279">
        <f t="shared" si="229"/>
        <v>7</v>
      </c>
      <c r="F5686" s="281" t="str">
        <f t="shared" si="231"/>
        <v/>
      </c>
      <c r="G5686" s="282"/>
      <c r="H5686" s="280"/>
      <c r="I5686" s="280"/>
      <c r="J5686" s="280"/>
    </row>
    <row r="5687" spans="1:10" ht="14.4" x14ac:dyDescent="0.3">
      <c r="A5687" s="290" t="str">
        <f t="shared" si="230"/>
        <v>7/2015</v>
      </c>
      <c r="B5687" s="279" t="s">
        <v>5810</v>
      </c>
      <c r="C5687" s="294">
        <v>344</v>
      </c>
      <c r="D5687" s="279">
        <f t="shared" si="228"/>
        <v>23</v>
      </c>
      <c r="E5687" s="279">
        <f t="shared" si="229"/>
        <v>7</v>
      </c>
      <c r="F5687" s="281" t="str">
        <f t="shared" si="231"/>
        <v/>
      </c>
      <c r="G5687" s="282"/>
      <c r="H5687" s="280"/>
      <c r="I5687" s="280"/>
      <c r="J5687" s="280"/>
    </row>
    <row r="5688" spans="1:10" ht="14.4" x14ac:dyDescent="0.3">
      <c r="A5688" s="290" t="str">
        <f t="shared" si="230"/>
        <v>7/2015</v>
      </c>
      <c r="B5688" s="279" t="s">
        <v>5811</v>
      </c>
      <c r="C5688" s="294">
        <v>353</v>
      </c>
      <c r="D5688" s="279">
        <f t="shared" si="228"/>
        <v>24</v>
      </c>
      <c r="E5688" s="279">
        <f t="shared" si="229"/>
        <v>7</v>
      </c>
      <c r="F5688" s="281" t="str">
        <f t="shared" si="231"/>
        <v/>
      </c>
      <c r="G5688" s="282"/>
      <c r="H5688" s="280"/>
      <c r="I5688" s="280"/>
      <c r="J5688" s="280"/>
    </row>
    <row r="5689" spans="1:10" ht="14.4" x14ac:dyDescent="0.3">
      <c r="A5689" s="290" t="str">
        <f t="shared" si="230"/>
        <v>7/2015</v>
      </c>
      <c r="B5689" s="279" t="s">
        <v>5812</v>
      </c>
      <c r="C5689" s="294"/>
      <c r="D5689" s="279">
        <f t="shared" si="228"/>
        <v>25</v>
      </c>
      <c r="E5689" s="279">
        <f t="shared" si="229"/>
        <v>7</v>
      </c>
      <c r="F5689" s="281" t="str">
        <f t="shared" si="231"/>
        <v/>
      </c>
      <c r="G5689" s="282"/>
      <c r="H5689" s="280"/>
      <c r="I5689" s="280"/>
      <c r="J5689" s="280"/>
    </row>
    <row r="5690" spans="1:10" ht="14.4" x14ac:dyDescent="0.3">
      <c r="A5690" s="290" t="str">
        <f t="shared" si="230"/>
        <v>7/2015</v>
      </c>
      <c r="B5690" s="279" t="s">
        <v>5813</v>
      </c>
      <c r="C5690" s="294"/>
      <c r="D5690" s="279">
        <f t="shared" si="228"/>
        <v>26</v>
      </c>
      <c r="E5690" s="279">
        <f t="shared" si="229"/>
        <v>7</v>
      </c>
      <c r="F5690" s="281" t="str">
        <f t="shared" si="231"/>
        <v/>
      </c>
      <c r="G5690" s="282"/>
      <c r="H5690" s="280"/>
      <c r="I5690" s="280"/>
      <c r="J5690" s="280"/>
    </row>
    <row r="5691" spans="1:10" ht="14.4" x14ac:dyDescent="0.3">
      <c r="A5691" s="290" t="str">
        <f t="shared" si="230"/>
        <v>7/2015</v>
      </c>
      <c r="B5691" s="279" t="s">
        <v>5814</v>
      </c>
      <c r="C5691" s="294">
        <v>360</v>
      </c>
      <c r="D5691" s="279">
        <f t="shared" si="228"/>
        <v>27</v>
      </c>
      <c r="E5691" s="279">
        <f t="shared" si="229"/>
        <v>7</v>
      </c>
      <c r="F5691" s="281" t="str">
        <f t="shared" si="231"/>
        <v/>
      </c>
      <c r="G5691" s="282"/>
      <c r="H5691" s="280"/>
      <c r="I5691" s="280"/>
      <c r="J5691" s="280"/>
    </row>
    <row r="5692" spans="1:10" ht="14.4" x14ac:dyDescent="0.3">
      <c r="A5692" s="290" t="str">
        <f t="shared" si="230"/>
        <v>7/2015</v>
      </c>
      <c r="B5692" s="279" t="s">
        <v>5815</v>
      </c>
      <c r="C5692" s="294">
        <v>350</v>
      </c>
      <c r="D5692" s="279">
        <f t="shared" si="228"/>
        <v>28</v>
      </c>
      <c r="E5692" s="279">
        <f t="shared" si="229"/>
        <v>7</v>
      </c>
      <c r="F5692" s="281" t="str">
        <f t="shared" si="231"/>
        <v/>
      </c>
      <c r="G5692" s="282"/>
      <c r="H5692" s="280"/>
      <c r="I5692" s="280"/>
      <c r="J5692" s="280"/>
    </row>
    <row r="5693" spans="1:10" ht="14.4" x14ac:dyDescent="0.3">
      <c r="A5693" s="290" t="str">
        <f t="shared" si="230"/>
        <v>7/2015</v>
      </c>
      <c r="B5693" s="279" t="s">
        <v>5816</v>
      </c>
      <c r="C5693" s="294">
        <v>340</v>
      </c>
      <c r="D5693" s="279">
        <f t="shared" si="228"/>
        <v>29</v>
      </c>
      <c r="E5693" s="279">
        <f t="shared" si="229"/>
        <v>7</v>
      </c>
      <c r="F5693" s="281" t="str">
        <f t="shared" si="231"/>
        <v/>
      </c>
      <c r="G5693" s="282"/>
      <c r="H5693" s="280"/>
      <c r="I5693" s="280"/>
      <c r="J5693" s="280"/>
    </row>
    <row r="5694" spans="1:10" ht="14.4" x14ac:dyDescent="0.3">
      <c r="A5694" s="290" t="str">
        <f t="shared" si="230"/>
        <v>7/2015</v>
      </c>
      <c r="B5694" s="279" t="s">
        <v>5817</v>
      </c>
      <c r="C5694" s="294">
        <v>339</v>
      </c>
      <c r="D5694" s="279">
        <f t="shared" si="228"/>
        <v>30</v>
      </c>
      <c r="E5694" s="279">
        <f t="shared" si="229"/>
        <v>7</v>
      </c>
      <c r="F5694" s="281" t="str">
        <f t="shared" si="231"/>
        <v/>
      </c>
      <c r="G5694" s="282"/>
      <c r="H5694" s="280"/>
      <c r="I5694" s="280"/>
      <c r="J5694" s="280"/>
    </row>
    <row r="5695" spans="1:10" ht="14.4" x14ac:dyDescent="0.3">
      <c r="A5695" s="290" t="str">
        <f t="shared" si="230"/>
        <v>7/2015</v>
      </c>
      <c r="B5695" s="279" t="s">
        <v>5818</v>
      </c>
      <c r="C5695" s="294">
        <v>315</v>
      </c>
      <c r="D5695" s="279">
        <f t="shared" si="228"/>
        <v>31</v>
      </c>
      <c r="E5695" s="279">
        <f t="shared" si="229"/>
        <v>7</v>
      </c>
      <c r="F5695" s="281">
        <f t="shared" si="231"/>
        <v>3.15E-2</v>
      </c>
      <c r="G5695" s="282"/>
      <c r="H5695" s="280"/>
      <c r="I5695" s="280"/>
      <c r="J5695" s="280"/>
    </row>
    <row r="5696" spans="1:10" ht="14.4" x14ac:dyDescent="0.3">
      <c r="A5696" s="290" t="str">
        <f t="shared" si="230"/>
        <v>8/2015</v>
      </c>
      <c r="B5696" s="279" t="s">
        <v>5819</v>
      </c>
      <c r="C5696" s="294"/>
      <c r="D5696" s="279">
        <f t="shared" si="228"/>
        <v>1</v>
      </c>
      <c r="E5696" s="279">
        <f t="shared" si="229"/>
        <v>8</v>
      </c>
      <c r="F5696" s="281" t="str">
        <f t="shared" si="231"/>
        <v/>
      </c>
      <c r="G5696" s="282"/>
      <c r="H5696" s="280"/>
      <c r="I5696" s="280"/>
      <c r="J5696" s="280"/>
    </row>
    <row r="5697" spans="1:10" ht="14.4" x14ac:dyDescent="0.3">
      <c r="A5697" s="290" t="str">
        <f t="shared" si="230"/>
        <v>8/2015</v>
      </c>
      <c r="B5697" s="279" t="s">
        <v>5820</v>
      </c>
      <c r="C5697" s="294"/>
      <c r="D5697" s="279">
        <f t="shared" si="228"/>
        <v>2</v>
      </c>
      <c r="E5697" s="279">
        <f t="shared" si="229"/>
        <v>8</v>
      </c>
      <c r="F5697" s="281" t="str">
        <f t="shared" si="231"/>
        <v/>
      </c>
      <c r="G5697" s="282"/>
      <c r="H5697" s="280"/>
      <c r="I5697" s="280"/>
      <c r="J5697" s="280"/>
    </row>
    <row r="5698" spans="1:10" ht="14.4" x14ac:dyDescent="0.3">
      <c r="A5698" s="290" t="str">
        <f t="shared" si="230"/>
        <v>8/2015</v>
      </c>
      <c r="B5698" s="279" t="s">
        <v>5821</v>
      </c>
      <c r="C5698" s="294">
        <v>323</v>
      </c>
      <c r="D5698" s="279">
        <f t="shared" si="228"/>
        <v>3</v>
      </c>
      <c r="E5698" s="279">
        <f t="shared" si="229"/>
        <v>8</v>
      </c>
      <c r="F5698" s="281" t="str">
        <f t="shared" si="231"/>
        <v/>
      </c>
      <c r="G5698" s="282"/>
      <c r="H5698" s="280"/>
      <c r="I5698" s="280"/>
      <c r="J5698" s="280"/>
    </row>
    <row r="5699" spans="1:10" ht="14.4" x14ac:dyDescent="0.3">
      <c r="A5699" s="290" t="str">
        <f t="shared" si="230"/>
        <v>8/2015</v>
      </c>
      <c r="B5699" s="279" t="s">
        <v>5822</v>
      </c>
      <c r="C5699" s="294">
        <v>322</v>
      </c>
      <c r="D5699" s="279">
        <f t="shared" si="228"/>
        <v>4</v>
      </c>
      <c r="E5699" s="279">
        <f t="shared" si="229"/>
        <v>8</v>
      </c>
      <c r="F5699" s="281" t="str">
        <f t="shared" si="231"/>
        <v/>
      </c>
      <c r="G5699" s="282"/>
      <c r="H5699" s="280"/>
      <c r="I5699" s="280"/>
      <c r="J5699" s="280"/>
    </row>
    <row r="5700" spans="1:10" ht="14.4" x14ac:dyDescent="0.3">
      <c r="A5700" s="290" t="str">
        <f t="shared" si="230"/>
        <v>8/2015</v>
      </c>
      <c r="B5700" s="279" t="s">
        <v>5823</v>
      </c>
      <c r="C5700" s="294">
        <v>317</v>
      </c>
      <c r="D5700" s="279">
        <f t="shared" si="228"/>
        <v>5</v>
      </c>
      <c r="E5700" s="279">
        <f t="shared" si="229"/>
        <v>8</v>
      </c>
      <c r="F5700" s="281" t="str">
        <f t="shared" si="231"/>
        <v/>
      </c>
      <c r="G5700" s="282"/>
      <c r="H5700" s="280"/>
      <c r="I5700" s="280"/>
      <c r="J5700" s="280"/>
    </row>
    <row r="5701" spans="1:10" ht="14.4" x14ac:dyDescent="0.3">
      <c r="A5701" s="290" t="str">
        <f t="shared" si="230"/>
        <v>8/2015</v>
      </c>
      <c r="B5701" s="279" t="s">
        <v>5824</v>
      </c>
      <c r="C5701" s="294">
        <v>341</v>
      </c>
      <c r="D5701" s="279">
        <f t="shared" si="228"/>
        <v>6</v>
      </c>
      <c r="E5701" s="279">
        <f t="shared" si="229"/>
        <v>8</v>
      </c>
      <c r="F5701" s="281" t="str">
        <f t="shared" si="231"/>
        <v/>
      </c>
      <c r="G5701" s="282"/>
      <c r="H5701" s="280"/>
      <c r="I5701" s="280"/>
      <c r="J5701" s="280"/>
    </row>
    <row r="5702" spans="1:10" ht="14.4" x14ac:dyDescent="0.3">
      <c r="A5702" s="290" t="str">
        <f t="shared" ref="A5702:A5765" si="232">CONCATENATE(MONTH(B5702),"/",YEAR(B5702))</f>
        <v>8/2015</v>
      </c>
      <c r="B5702" s="279" t="s">
        <v>5825</v>
      </c>
      <c r="C5702" s="294">
        <v>343</v>
      </c>
      <c r="D5702" s="279">
        <f t="shared" si="228"/>
        <v>7</v>
      </c>
      <c r="E5702" s="279">
        <f t="shared" si="229"/>
        <v>8</v>
      </c>
      <c r="F5702" s="281" t="str">
        <f t="shared" si="231"/>
        <v/>
      </c>
      <c r="G5702" s="282"/>
      <c r="H5702" s="280"/>
      <c r="I5702" s="280"/>
      <c r="J5702" s="280"/>
    </row>
    <row r="5703" spans="1:10" ht="14.4" x14ac:dyDescent="0.3">
      <c r="A5703" s="290" t="str">
        <f t="shared" si="232"/>
        <v>8/2015</v>
      </c>
      <c r="B5703" s="279" t="s">
        <v>5826</v>
      </c>
      <c r="C5703" s="294"/>
      <c r="D5703" s="279">
        <f t="shared" si="228"/>
        <v>8</v>
      </c>
      <c r="E5703" s="279">
        <f t="shared" si="229"/>
        <v>8</v>
      </c>
      <c r="F5703" s="281" t="str">
        <f t="shared" si="231"/>
        <v/>
      </c>
      <c r="G5703" s="282"/>
      <c r="H5703" s="280"/>
      <c r="I5703" s="280"/>
      <c r="J5703" s="280"/>
    </row>
    <row r="5704" spans="1:10" ht="14.4" x14ac:dyDescent="0.3">
      <c r="A5704" s="290" t="str">
        <f t="shared" si="232"/>
        <v>8/2015</v>
      </c>
      <c r="B5704" s="279" t="s">
        <v>5827</v>
      </c>
      <c r="C5704" s="294"/>
      <c r="D5704" s="279">
        <f t="shared" si="228"/>
        <v>9</v>
      </c>
      <c r="E5704" s="279">
        <f t="shared" si="229"/>
        <v>8</v>
      </c>
      <c r="F5704" s="281" t="str">
        <f t="shared" si="231"/>
        <v/>
      </c>
      <c r="G5704" s="282"/>
      <c r="H5704" s="280"/>
      <c r="I5704" s="280"/>
      <c r="J5704" s="280"/>
    </row>
    <row r="5705" spans="1:10" ht="14.4" x14ac:dyDescent="0.3">
      <c r="A5705" s="290" t="str">
        <f t="shared" si="232"/>
        <v>8/2015</v>
      </c>
      <c r="B5705" s="279" t="s">
        <v>5828</v>
      </c>
      <c r="C5705" s="294">
        <v>335</v>
      </c>
      <c r="D5705" s="279">
        <f t="shared" si="228"/>
        <v>10</v>
      </c>
      <c r="E5705" s="279">
        <f t="shared" si="229"/>
        <v>8</v>
      </c>
      <c r="F5705" s="281" t="str">
        <f t="shared" si="231"/>
        <v/>
      </c>
      <c r="G5705" s="282"/>
      <c r="H5705" s="280"/>
      <c r="I5705" s="280"/>
      <c r="J5705" s="280"/>
    </row>
    <row r="5706" spans="1:10" ht="14.4" x14ac:dyDescent="0.3">
      <c r="A5706" s="290" t="str">
        <f t="shared" si="232"/>
        <v>8/2015</v>
      </c>
      <c r="B5706" s="279" t="s">
        <v>5829</v>
      </c>
      <c r="C5706" s="294">
        <v>342</v>
      </c>
      <c r="D5706" s="279">
        <f t="shared" si="228"/>
        <v>11</v>
      </c>
      <c r="E5706" s="279">
        <f t="shared" si="229"/>
        <v>8</v>
      </c>
      <c r="F5706" s="281" t="str">
        <f t="shared" si="231"/>
        <v/>
      </c>
      <c r="G5706" s="282"/>
      <c r="H5706" s="280"/>
      <c r="I5706" s="280"/>
      <c r="J5706" s="280"/>
    </row>
    <row r="5707" spans="1:10" ht="14.4" x14ac:dyDescent="0.3">
      <c r="A5707" s="290" t="str">
        <f t="shared" si="232"/>
        <v>8/2015</v>
      </c>
      <c r="B5707" s="279" t="s">
        <v>5830</v>
      </c>
      <c r="C5707" s="294">
        <v>323</v>
      </c>
      <c r="D5707" s="279">
        <f t="shared" si="228"/>
        <v>12</v>
      </c>
      <c r="E5707" s="279">
        <f t="shared" si="229"/>
        <v>8</v>
      </c>
      <c r="F5707" s="281" t="str">
        <f t="shared" si="231"/>
        <v/>
      </c>
      <c r="G5707" s="282"/>
      <c r="H5707" s="280"/>
      <c r="I5707" s="280"/>
      <c r="J5707" s="280"/>
    </row>
    <row r="5708" spans="1:10" ht="14.4" x14ac:dyDescent="0.3">
      <c r="A5708" s="290" t="str">
        <f t="shared" si="232"/>
        <v>8/2015</v>
      </c>
      <c r="B5708" s="279" t="s">
        <v>5831</v>
      </c>
      <c r="C5708" s="294">
        <v>322</v>
      </c>
      <c r="D5708" s="279">
        <f t="shared" si="228"/>
        <v>13</v>
      </c>
      <c r="E5708" s="279">
        <f t="shared" si="229"/>
        <v>8</v>
      </c>
      <c r="F5708" s="281" t="str">
        <f t="shared" si="231"/>
        <v/>
      </c>
      <c r="G5708" s="282"/>
      <c r="H5708" s="280"/>
      <c r="I5708" s="280"/>
      <c r="J5708" s="280"/>
    </row>
    <row r="5709" spans="1:10" ht="14.4" x14ac:dyDescent="0.3">
      <c r="A5709" s="290" t="str">
        <f t="shared" si="232"/>
        <v>8/2015</v>
      </c>
      <c r="B5709" s="279" t="s">
        <v>5832</v>
      </c>
      <c r="C5709" s="294">
        <v>318</v>
      </c>
      <c r="D5709" s="279">
        <f t="shared" si="228"/>
        <v>14</v>
      </c>
      <c r="E5709" s="279">
        <f t="shared" si="229"/>
        <v>8</v>
      </c>
      <c r="F5709" s="281" t="str">
        <f t="shared" si="231"/>
        <v/>
      </c>
      <c r="G5709" s="282"/>
      <c r="H5709" s="280"/>
      <c r="I5709" s="280"/>
      <c r="J5709" s="280"/>
    </row>
    <row r="5710" spans="1:10" ht="14.4" x14ac:dyDescent="0.3">
      <c r="A5710" s="290" t="str">
        <f t="shared" si="232"/>
        <v>8/2015</v>
      </c>
      <c r="B5710" s="279" t="s">
        <v>5833</v>
      </c>
      <c r="C5710" s="294"/>
      <c r="D5710" s="279">
        <f t="shared" si="228"/>
        <v>15</v>
      </c>
      <c r="E5710" s="279">
        <f t="shared" si="229"/>
        <v>8</v>
      </c>
      <c r="F5710" s="281" t="str">
        <f t="shared" si="231"/>
        <v/>
      </c>
      <c r="G5710" s="282"/>
      <c r="H5710" s="280"/>
      <c r="I5710" s="280"/>
      <c r="J5710" s="280"/>
    </row>
    <row r="5711" spans="1:10" ht="14.4" x14ac:dyDescent="0.3">
      <c r="A5711" s="290" t="str">
        <f t="shared" si="232"/>
        <v>8/2015</v>
      </c>
      <c r="B5711" s="284" t="s">
        <v>5834</v>
      </c>
      <c r="C5711" s="294"/>
      <c r="D5711" s="279">
        <f t="shared" si="228"/>
        <v>16</v>
      </c>
      <c r="E5711" s="279">
        <f t="shared" si="229"/>
        <v>8</v>
      </c>
      <c r="F5711" s="281" t="str">
        <f t="shared" si="231"/>
        <v/>
      </c>
      <c r="G5711" s="282"/>
      <c r="H5711" s="280"/>
      <c r="I5711" s="280"/>
      <c r="J5711" s="280"/>
    </row>
    <row r="5712" spans="1:10" ht="14.4" x14ac:dyDescent="0.3">
      <c r="A5712" s="290" t="str">
        <f t="shared" si="232"/>
        <v>8/2015</v>
      </c>
      <c r="B5712" s="284" t="s">
        <v>5835</v>
      </c>
      <c r="C5712" s="294">
        <v>316</v>
      </c>
      <c r="D5712" s="279">
        <f t="shared" si="228"/>
        <v>17</v>
      </c>
      <c r="E5712" s="279">
        <f t="shared" si="229"/>
        <v>8</v>
      </c>
      <c r="F5712" s="281" t="str">
        <f t="shared" si="231"/>
        <v/>
      </c>
      <c r="G5712" s="282"/>
      <c r="H5712" s="280"/>
      <c r="I5712" s="280"/>
      <c r="J5712" s="280"/>
    </row>
    <row r="5713" spans="1:10" ht="14.4" x14ac:dyDescent="0.3">
      <c r="A5713" s="290" t="str">
        <f t="shared" si="232"/>
        <v>8/2015</v>
      </c>
      <c r="B5713" s="284" t="s">
        <v>5836</v>
      </c>
      <c r="C5713" s="294">
        <v>316</v>
      </c>
      <c r="D5713" s="279">
        <f t="shared" si="228"/>
        <v>18</v>
      </c>
      <c r="E5713" s="279">
        <f t="shared" si="229"/>
        <v>8</v>
      </c>
      <c r="F5713" s="281" t="str">
        <f t="shared" si="231"/>
        <v/>
      </c>
      <c r="G5713" s="282"/>
      <c r="H5713" s="280"/>
      <c r="I5713" s="280"/>
      <c r="J5713" s="280"/>
    </row>
    <row r="5714" spans="1:10" ht="14.4" x14ac:dyDescent="0.3">
      <c r="A5714" s="290" t="str">
        <f t="shared" si="232"/>
        <v>8/2015</v>
      </c>
      <c r="B5714" s="284">
        <f t="shared" ref="B5714:B5749" si="233">B5713+1</f>
        <v>42235</v>
      </c>
      <c r="C5714" s="294">
        <v>329</v>
      </c>
      <c r="D5714" s="279">
        <f t="shared" si="228"/>
        <v>19</v>
      </c>
      <c r="E5714" s="279">
        <f t="shared" si="229"/>
        <v>8</v>
      </c>
      <c r="F5714" s="281" t="str">
        <f t="shared" si="231"/>
        <v/>
      </c>
      <c r="G5714" s="282"/>
      <c r="H5714" s="280"/>
      <c r="I5714" s="280"/>
      <c r="J5714" s="280"/>
    </row>
    <row r="5715" spans="1:10" ht="14.4" x14ac:dyDescent="0.3">
      <c r="A5715" s="290" t="str">
        <f t="shared" si="232"/>
        <v>8/2015</v>
      </c>
      <c r="B5715" s="284">
        <f t="shared" si="233"/>
        <v>42236</v>
      </c>
      <c r="C5715" s="294">
        <v>338</v>
      </c>
      <c r="D5715" s="279">
        <f t="shared" si="228"/>
        <v>20</v>
      </c>
      <c r="E5715" s="279">
        <f t="shared" si="229"/>
        <v>8</v>
      </c>
      <c r="F5715" s="281" t="str">
        <f t="shared" si="231"/>
        <v/>
      </c>
      <c r="G5715" s="282"/>
      <c r="H5715" s="280"/>
      <c r="I5715" s="280"/>
      <c r="J5715" s="280"/>
    </row>
    <row r="5716" spans="1:10" ht="14.4" x14ac:dyDescent="0.3">
      <c r="A5716" s="290" t="str">
        <f t="shared" si="232"/>
        <v>8/2015</v>
      </c>
      <c r="B5716" s="284">
        <f t="shared" si="233"/>
        <v>42237</v>
      </c>
      <c r="C5716" s="294">
        <v>351</v>
      </c>
      <c r="D5716" s="279">
        <f t="shared" si="228"/>
        <v>21</v>
      </c>
      <c r="E5716" s="279">
        <f t="shared" si="229"/>
        <v>8</v>
      </c>
      <c r="F5716" s="281" t="str">
        <f t="shared" si="231"/>
        <v/>
      </c>
      <c r="G5716" s="282"/>
      <c r="H5716" s="280"/>
      <c r="I5716" s="280"/>
      <c r="J5716" s="280"/>
    </row>
    <row r="5717" spans="1:10" ht="14.4" x14ac:dyDescent="0.3">
      <c r="A5717" s="290" t="str">
        <f t="shared" si="232"/>
        <v>8/2015</v>
      </c>
      <c r="B5717" s="284">
        <f t="shared" si="233"/>
        <v>42238</v>
      </c>
      <c r="C5717" s="294">
        <v>369</v>
      </c>
      <c r="D5717" s="279">
        <f t="shared" si="228"/>
        <v>22</v>
      </c>
      <c r="E5717" s="279">
        <f t="shared" si="229"/>
        <v>8</v>
      </c>
      <c r="F5717" s="281" t="str">
        <f t="shared" si="231"/>
        <v/>
      </c>
      <c r="G5717" s="282"/>
      <c r="H5717" s="280"/>
      <c r="I5717" s="280"/>
      <c r="J5717" s="280"/>
    </row>
    <row r="5718" spans="1:10" ht="14.4" x14ac:dyDescent="0.3">
      <c r="A5718" s="290" t="str">
        <f t="shared" si="232"/>
        <v>8/2015</v>
      </c>
      <c r="B5718" s="284">
        <f t="shared" si="233"/>
        <v>42239</v>
      </c>
      <c r="C5718" s="294">
        <v>352</v>
      </c>
      <c r="D5718" s="279">
        <f t="shared" si="228"/>
        <v>23</v>
      </c>
      <c r="E5718" s="279">
        <f t="shared" si="229"/>
        <v>8</v>
      </c>
      <c r="F5718" s="281" t="str">
        <f t="shared" si="231"/>
        <v/>
      </c>
      <c r="G5718" s="282"/>
      <c r="H5718" s="280"/>
      <c r="I5718" s="280"/>
      <c r="J5718" s="280"/>
    </row>
    <row r="5719" spans="1:10" ht="14.4" x14ac:dyDescent="0.3">
      <c r="A5719" s="290" t="str">
        <f t="shared" si="232"/>
        <v>8/2015</v>
      </c>
      <c r="B5719" s="284">
        <f t="shared" si="233"/>
        <v>42240</v>
      </c>
      <c r="C5719" s="294">
        <v>358</v>
      </c>
      <c r="D5719" s="279">
        <f t="shared" si="228"/>
        <v>24</v>
      </c>
      <c r="E5719" s="279">
        <f t="shared" si="229"/>
        <v>8</v>
      </c>
      <c r="F5719" s="281" t="str">
        <f t="shared" si="231"/>
        <v/>
      </c>
      <c r="G5719" s="282"/>
      <c r="H5719" s="280"/>
      <c r="I5719" s="280"/>
      <c r="J5719" s="280"/>
    </row>
    <row r="5720" spans="1:10" ht="14.4" x14ac:dyDescent="0.3">
      <c r="A5720" s="290" t="str">
        <f t="shared" si="232"/>
        <v>8/2015</v>
      </c>
      <c r="B5720" s="284">
        <f t="shared" si="233"/>
        <v>42241</v>
      </c>
      <c r="C5720" s="294">
        <v>338</v>
      </c>
      <c r="D5720" s="279">
        <f t="shared" si="228"/>
        <v>25</v>
      </c>
      <c r="E5720" s="279">
        <f t="shared" si="229"/>
        <v>8</v>
      </c>
      <c r="F5720" s="281" t="str">
        <f t="shared" si="231"/>
        <v/>
      </c>
      <c r="G5720" s="282"/>
      <c r="H5720" s="280"/>
      <c r="I5720" s="280"/>
      <c r="J5720" s="280"/>
    </row>
    <row r="5721" spans="1:10" ht="14.4" x14ac:dyDescent="0.3">
      <c r="A5721" s="290" t="str">
        <f t="shared" si="232"/>
        <v>8/2015</v>
      </c>
      <c r="B5721" s="284">
        <f t="shared" si="233"/>
        <v>42242</v>
      </c>
      <c r="C5721" s="294">
        <v>334</v>
      </c>
      <c r="D5721" s="279">
        <f t="shared" si="228"/>
        <v>26</v>
      </c>
      <c r="E5721" s="279">
        <f t="shared" si="229"/>
        <v>8</v>
      </c>
      <c r="F5721" s="281" t="str">
        <f t="shared" si="231"/>
        <v/>
      </c>
      <c r="G5721" s="282"/>
      <c r="H5721" s="280"/>
      <c r="I5721" s="280"/>
      <c r="J5721" s="280"/>
    </row>
    <row r="5722" spans="1:10" ht="14.4" x14ac:dyDescent="0.3">
      <c r="A5722" s="290" t="str">
        <f t="shared" si="232"/>
        <v>8/2015</v>
      </c>
      <c r="B5722" s="284">
        <f t="shared" si="233"/>
        <v>42243</v>
      </c>
      <c r="C5722" s="294">
        <v>340</v>
      </c>
      <c r="D5722" s="279">
        <f t="shared" si="228"/>
        <v>27</v>
      </c>
      <c r="E5722" s="279">
        <f t="shared" si="229"/>
        <v>8</v>
      </c>
      <c r="F5722" s="281" t="str">
        <f t="shared" si="231"/>
        <v/>
      </c>
      <c r="G5722" s="282"/>
      <c r="H5722" s="280"/>
      <c r="I5722" s="280"/>
      <c r="J5722" s="280"/>
    </row>
    <row r="5723" spans="1:10" ht="14.4" x14ac:dyDescent="0.3">
      <c r="A5723" s="290" t="str">
        <f t="shared" si="232"/>
        <v>8/2015</v>
      </c>
      <c r="B5723" s="284">
        <f t="shared" si="233"/>
        <v>42244</v>
      </c>
      <c r="C5723" s="294">
        <v>361</v>
      </c>
      <c r="D5723" s="279">
        <f t="shared" si="228"/>
        <v>28</v>
      </c>
      <c r="E5723" s="279">
        <f t="shared" si="229"/>
        <v>8</v>
      </c>
      <c r="F5723" s="281" t="str">
        <f t="shared" si="231"/>
        <v/>
      </c>
      <c r="G5723" s="282"/>
      <c r="H5723" s="280"/>
      <c r="I5723" s="280"/>
      <c r="J5723" s="280"/>
    </row>
    <row r="5724" spans="1:10" ht="14.4" x14ac:dyDescent="0.3">
      <c r="A5724" s="290" t="str">
        <f t="shared" si="232"/>
        <v>8/2015</v>
      </c>
      <c r="B5724" s="284">
        <f t="shared" si="233"/>
        <v>42245</v>
      </c>
      <c r="C5724" s="294">
        <v>367</v>
      </c>
      <c r="D5724" s="279">
        <f t="shared" si="228"/>
        <v>29</v>
      </c>
      <c r="E5724" s="279">
        <f t="shared" si="229"/>
        <v>8</v>
      </c>
      <c r="F5724" s="281" t="str">
        <f t="shared" si="231"/>
        <v/>
      </c>
      <c r="G5724" s="282"/>
      <c r="H5724" s="280"/>
      <c r="I5724" s="280"/>
      <c r="J5724" s="280"/>
    </row>
    <row r="5725" spans="1:10" ht="14.4" x14ac:dyDescent="0.3">
      <c r="A5725" s="290" t="str">
        <f t="shared" si="232"/>
        <v>8/2015</v>
      </c>
      <c r="B5725" s="284">
        <f t="shared" si="233"/>
        <v>42246</v>
      </c>
      <c r="C5725" s="294">
        <v>365</v>
      </c>
      <c r="D5725" s="279">
        <f t="shared" si="228"/>
        <v>30</v>
      </c>
      <c r="E5725" s="279">
        <f t="shared" si="229"/>
        <v>8</v>
      </c>
      <c r="F5725" s="281" t="str">
        <f t="shared" si="231"/>
        <v/>
      </c>
      <c r="G5725" s="282"/>
      <c r="H5725" s="280"/>
      <c r="I5725" s="280"/>
      <c r="J5725" s="280"/>
    </row>
    <row r="5726" spans="1:10" ht="14.4" x14ac:dyDescent="0.3">
      <c r="A5726" s="290" t="str">
        <f t="shared" si="232"/>
        <v>8/2015</v>
      </c>
      <c r="B5726" s="284">
        <f t="shared" si="233"/>
        <v>42247</v>
      </c>
      <c r="C5726" s="294">
        <v>381</v>
      </c>
      <c r="D5726" s="279">
        <f t="shared" si="228"/>
        <v>31</v>
      </c>
      <c r="E5726" s="279">
        <f t="shared" si="229"/>
        <v>8</v>
      </c>
      <c r="F5726" s="281">
        <f t="shared" si="231"/>
        <v>3.8100000000000002E-2</v>
      </c>
      <c r="G5726" s="282"/>
      <c r="H5726" s="280"/>
      <c r="I5726" s="280"/>
      <c r="J5726" s="280"/>
    </row>
    <row r="5727" spans="1:10" ht="14.4" x14ac:dyDescent="0.3">
      <c r="A5727" s="290" t="str">
        <f t="shared" si="232"/>
        <v>9/2015</v>
      </c>
      <c r="B5727" s="284">
        <f t="shared" si="233"/>
        <v>42248</v>
      </c>
      <c r="C5727" s="294">
        <v>372</v>
      </c>
      <c r="D5727" s="279">
        <f t="shared" si="228"/>
        <v>1</v>
      </c>
      <c r="E5727" s="279">
        <f t="shared" si="229"/>
        <v>9</v>
      </c>
      <c r="F5727" s="281" t="str">
        <f t="shared" si="231"/>
        <v/>
      </c>
      <c r="G5727" s="282"/>
      <c r="H5727" s="280"/>
      <c r="I5727" s="280"/>
      <c r="J5727" s="280"/>
    </row>
    <row r="5728" spans="1:10" ht="14.4" x14ac:dyDescent="0.3">
      <c r="A5728" s="290" t="str">
        <f t="shared" si="232"/>
        <v>9/2015</v>
      </c>
      <c r="B5728" s="284">
        <f t="shared" si="233"/>
        <v>42249</v>
      </c>
      <c r="C5728" s="294">
        <v>363</v>
      </c>
      <c r="D5728" s="279">
        <f t="shared" si="228"/>
        <v>2</v>
      </c>
      <c r="E5728" s="279">
        <f t="shared" si="229"/>
        <v>9</v>
      </c>
      <c r="F5728" s="281" t="str">
        <f t="shared" si="231"/>
        <v/>
      </c>
      <c r="G5728" s="282"/>
      <c r="H5728" s="280"/>
      <c r="I5728" s="280"/>
      <c r="J5728" s="280"/>
    </row>
    <row r="5729" spans="1:10" ht="14.4" x14ac:dyDescent="0.3">
      <c r="A5729" s="290" t="str">
        <f t="shared" si="232"/>
        <v>9/2015</v>
      </c>
      <c r="B5729" s="284">
        <f t="shared" si="233"/>
        <v>42250</v>
      </c>
      <c r="C5729" s="294">
        <v>388</v>
      </c>
      <c r="D5729" s="279">
        <f t="shared" si="228"/>
        <v>3</v>
      </c>
      <c r="E5729" s="279">
        <f t="shared" si="229"/>
        <v>9</v>
      </c>
      <c r="F5729" s="281" t="str">
        <f t="shared" ref="F5729:F5777" si="234">IF(D5729=(D5730-1),"",IF(AND(C5729="",C5728="",C5727=""),C5726/10000,(IF(AND(C5729="",C5728=""),C5727/10000,IF(C5729="",C5728/10000,C5729/10000)))))</f>
        <v/>
      </c>
      <c r="G5729" s="282"/>
      <c r="H5729" s="280"/>
      <c r="I5729" s="280"/>
      <c r="J5729" s="280"/>
    </row>
    <row r="5730" spans="1:10" ht="14.4" x14ac:dyDescent="0.3">
      <c r="A5730" s="290" t="str">
        <f t="shared" si="232"/>
        <v>9/2015</v>
      </c>
      <c r="B5730" s="284">
        <f t="shared" si="233"/>
        <v>42251</v>
      </c>
      <c r="C5730" s="294">
        <v>390</v>
      </c>
      <c r="D5730" s="279">
        <f t="shared" si="228"/>
        <v>4</v>
      </c>
      <c r="E5730" s="279">
        <f t="shared" si="229"/>
        <v>9</v>
      </c>
      <c r="F5730" s="281" t="str">
        <f t="shared" si="234"/>
        <v/>
      </c>
      <c r="G5730" s="282"/>
      <c r="H5730" s="280"/>
      <c r="I5730" s="280"/>
      <c r="J5730" s="280"/>
    </row>
    <row r="5731" spans="1:10" ht="14.4" x14ac:dyDescent="0.3">
      <c r="A5731" s="290" t="str">
        <f t="shared" si="232"/>
        <v>9/2015</v>
      </c>
      <c r="B5731" s="284">
        <f t="shared" si="233"/>
        <v>42252</v>
      </c>
      <c r="C5731" s="294">
        <v>389</v>
      </c>
      <c r="D5731" s="279">
        <f t="shared" si="228"/>
        <v>5</v>
      </c>
      <c r="E5731" s="279">
        <f t="shared" si="229"/>
        <v>9</v>
      </c>
      <c r="F5731" s="281" t="str">
        <f t="shared" si="234"/>
        <v/>
      </c>
      <c r="G5731" s="282"/>
      <c r="H5731" s="280"/>
      <c r="I5731" s="280"/>
      <c r="J5731" s="280"/>
    </row>
    <row r="5732" spans="1:10" ht="14.4" x14ac:dyDescent="0.3">
      <c r="A5732" s="290" t="str">
        <f t="shared" si="232"/>
        <v>9/2015</v>
      </c>
      <c r="B5732" s="284">
        <f t="shared" si="233"/>
        <v>42253</v>
      </c>
      <c r="C5732" s="294">
        <v>377</v>
      </c>
      <c r="D5732" s="279">
        <f t="shared" si="228"/>
        <v>6</v>
      </c>
      <c r="E5732" s="279">
        <f t="shared" si="229"/>
        <v>9</v>
      </c>
      <c r="F5732" s="281" t="str">
        <f t="shared" si="234"/>
        <v/>
      </c>
      <c r="G5732" s="282"/>
      <c r="H5732" s="280"/>
      <c r="I5732" s="280"/>
      <c r="J5732" s="280"/>
    </row>
    <row r="5733" spans="1:10" ht="14.4" x14ac:dyDescent="0.3">
      <c r="A5733" s="290" t="str">
        <f t="shared" si="232"/>
        <v>9/2015</v>
      </c>
      <c r="B5733" s="284">
        <f t="shared" si="233"/>
        <v>42254</v>
      </c>
      <c r="C5733" s="294">
        <v>374</v>
      </c>
      <c r="D5733" s="279">
        <f t="shared" si="228"/>
        <v>7</v>
      </c>
      <c r="E5733" s="279">
        <f t="shared" si="229"/>
        <v>9</v>
      </c>
      <c r="F5733" s="281" t="str">
        <f t="shared" si="234"/>
        <v/>
      </c>
      <c r="G5733" s="282"/>
      <c r="H5733" s="280"/>
      <c r="I5733" s="280"/>
      <c r="J5733" s="280"/>
    </row>
    <row r="5734" spans="1:10" ht="14.4" x14ac:dyDescent="0.3">
      <c r="A5734" s="290" t="str">
        <f t="shared" si="232"/>
        <v>9/2015</v>
      </c>
      <c r="B5734" s="284">
        <f t="shared" si="233"/>
        <v>42255</v>
      </c>
      <c r="C5734" s="294">
        <v>376</v>
      </c>
      <c r="D5734" s="279">
        <f t="shared" si="228"/>
        <v>8</v>
      </c>
      <c r="E5734" s="279">
        <f t="shared" si="229"/>
        <v>9</v>
      </c>
      <c r="F5734" s="281" t="str">
        <f t="shared" si="234"/>
        <v/>
      </c>
      <c r="G5734" s="282"/>
      <c r="H5734" s="280"/>
      <c r="I5734" s="280"/>
      <c r="J5734" s="280"/>
    </row>
    <row r="5735" spans="1:10" ht="14.4" x14ac:dyDescent="0.3">
      <c r="A5735" s="290" t="str">
        <f t="shared" si="232"/>
        <v>9/2015</v>
      </c>
      <c r="B5735" s="284">
        <f t="shared" si="233"/>
        <v>42256</v>
      </c>
      <c r="C5735" s="294">
        <v>397</v>
      </c>
      <c r="D5735" s="279">
        <f t="shared" si="228"/>
        <v>9</v>
      </c>
      <c r="E5735" s="279">
        <f t="shared" si="229"/>
        <v>9</v>
      </c>
      <c r="F5735" s="281" t="str">
        <f t="shared" si="234"/>
        <v/>
      </c>
      <c r="G5735" s="282"/>
      <c r="H5735" s="280"/>
      <c r="I5735" s="280"/>
      <c r="J5735" s="280"/>
    </row>
    <row r="5736" spans="1:10" ht="14.4" x14ac:dyDescent="0.3">
      <c r="A5736" s="290" t="str">
        <f t="shared" si="232"/>
        <v>9/2015</v>
      </c>
      <c r="B5736" s="284">
        <f t="shared" si="233"/>
        <v>42257</v>
      </c>
      <c r="C5736" s="294">
        <v>422</v>
      </c>
      <c r="D5736" s="279">
        <f t="shared" si="228"/>
        <v>10</v>
      </c>
      <c r="E5736" s="279">
        <f t="shared" si="229"/>
        <v>9</v>
      </c>
      <c r="F5736" s="281" t="str">
        <f t="shared" si="234"/>
        <v/>
      </c>
      <c r="G5736" s="282"/>
      <c r="H5736" s="280"/>
      <c r="I5736" s="280"/>
      <c r="J5736" s="280"/>
    </row>
    <row r="5737" spans="1:10" ht="14.4" x14ac:dyDescent="0.3">
      <c r="A5737" s="290" t="str">
        <f t="shared" si="232"/>
        <v>9/2015</v>
      </c>
      <c r="B5737" s="284">
        <f t="shared" si="233"/>
        <v>42258</v>
      </c>
      <c r="C5737" s="294">
        <v>443</v>
      </c>
      <c r="D5737" s="279">
        <f t="shared" si="228"/>
        <v>11</v>
      </c>
      <c r="E5737" s="279">
        <f t="shared" si="229"/>
        <v>9</v>
      </c>
      <c r="F5737" s="281" t="str">
        <f t="shared" si="234"/>
        <v/>
      </c>
      <c r="G5737" s="282"/>
      <c r="H5737" s="280"/>
      <c r="I5737" s="280"/>
      <c r="J5737" s="280"/>
    </row>
    <row r="5738" spans="1:10" ht="14.4" x14ac:dyDescent="0.3">
      <c r="A5738" s="290" t="str">
        <f t="shared" si="232"/>
        <v>9/2015</v>
      </c>
      <c r="B5738" s="284">
        <f t="shared" si="233"/>
        <v>42259</v>
      </c>
      <c r="C5738" s="294">
        <v>454</v>
      </c>
      <c r="D5738" s="279">
        <f t="shared" si="228"/>
        <v>12</v>
      </c>
      <c r="E5738" s="279">
        <f t="shared" si="229"/>
        <v>9</v>
      </c>
      <c r="F5738" s="281" t="str">
        <f t="shared" si="234"/>
        <v/>
      </c>
      <c r="G5738" s="282"/>
      <c r="H5738" s="280"/>
      <c r="I5738" s="280"/>
      <c r="J5738" s="280"/>
    </row>
    <row r="5739" spans="1:10" ht="14.4" x14ac:dyDescent="0.3">
      <c r="A5739" s="290" t="str">
        <f t="shared" si="232"/>
        <v>9/2015</v>
      </c>
      <c r="B5739" s="284">
        <f t="shared" si="233"/>
        <v>42260</v>
      </c>
      <c r="C5739" s="294">
        <v>450</v>
      </c>
      <c r="D5739" s="279">
        <f t="shared" si="228"/>
        <v>13</v>
      </c>
      <c r="E5739" s="279">
        <f t="shared" si="229"/>
        <v>9</v>
      </c>
      <c r="F5739" s="281" t="str">
        <f t="shared" si="234"/>
        <v/>
      </c>
      <c r="G5739" s="282"/>
      <c r="H5739" s="280"/>
      <c r="I5739" s="280"/>
      <c r="J5739" s="280"/>
    </row>
    <row r="5740" spans="1:10" ht="14.4" x14ac:dyDescent="0.3">
      <c r="A5740" s="290" t="str">
        <f t="shared" si="232"/>
        <v>9/2015</v>
      </c>
      <c r="B5740" s="284">
        <f t="shared" si="233"/>
        <v>42261</v>
      </c>
      <c r="C5740" s="294">
        <v>453</v>
      </c>
      <c r="D5740" s="279">
        <f t="shared" si="228"/>
        <v>14</v>
      </c>
      <c r="E5740" s="279">
        <f t="shared" si="229"/>
        <v>9</v>
      </c>
      <c r="F5740" s="281" t="str">
        <f t="shared" si="234"/>
        <v/>
      </c>
      <c r="G5740" s="282"/>
      <c r="H5740" s="280"/>
      <c r="I5740" s="280"/>
      <c r="J5740" s="280"/>
    </row>
    <row r="5741" spans="1:10" ht="14.4" x14ac:dyDescent="0.3">
      <c r="A5741" s="290" t="str">
        <f t="shared" si="232"/>
        <v>9/2015</v>
      </c>
      <c r="B5741" s="284">
        <f t="shared" si="233"/>
        <v>42262</v>
      </c>
      <c r="C5741" s="294">
        <v>489</v>
      </c>
      <c r="D5741" s="279">
        <f t="shared" si="228"/>
        <v>15</v>
      </c>
      <c r="E5741" s="279">
        <f t="shared" si="229"/>
        <v>9</v>
      </c>
      <c r="F5741" s="281" t="str">
        <f t="shared" si="234"/>
        <v/>
      </c>
      <c r="G5741" s="282"/>
      <c r="H5741" s="280"/>
      <c r="I5741" s="280"/>
      <c r="J5741" s="280"/>
    </row>
    <row r="5742" spans="1:10" ht="14.4" x14ac:dyDescent="0.3">
      <c r="A5742" s="290" t="str">
        <f t="shared" si="232"/>
        <v>9/2015</v>
      </c>
      <c r="B5742" s="284">
        <f t="shared" si="233"/>
        <v>42263</v>
      </c>
      <c r="C5742" s="294">
        <v>485</v>
      </c>
      <c r="D5742" s="279">
        <f t="shared" si="228"/>
        <v>16</v>
      </c>
      <c r="E5742" s="279">
        <f t="shared" si="229"/>
        <v>9</v>
      </c>
      <c r="F5742" s="281" t="str">
        <f t="shared" si="234"/>
        <v/>
      </c>
      <c r="G5742" s="282"/>
      <c r="H5742" s="280"/>
      <c r="I5742" s="280"/>
      <c r="J5742" s="280"/>
    </row>
    <row r="5743" spans="1:10" ht="14.4" x14ac:dyDescent="0.3">
      <c r="A5743" s="290" t="str">
        <f t="shared" si="232"/>
        <v>9/2015</v>
      </c>
      <c r="B5743" s="284">
        <f t="shared" si="233"/>
        <v>42264</v>
      </c>
      <c r="C5743" s="294">
        <v>442</v>
      </c>
      <c r="D5743" s="279">
        <f t="shared" si="228"/>
        <v>17</v>
      </c>
      <c r="E5743" s="279">
        <f t="shared" si="229"/>
        <v>9</v>
      </c>
      <c r="F5743" s="281" t="str">
        <f t="shared" si="234"/>
        <v/>
      </c>
      <c r="G5743" s="282"/>
      <c r="H5743" s="280"/>
      <c r="I5743" s="280"/>
      <c r="J5743" s="280"/>
    </row>
    <row r="5744" spans="1:10" ht="14.4" x14ac:dyDescent="0.3">
      <c r="A5744" s="290" t="str">
        <f t="shared" si="232"/>
        <v>9/2015</v>
      </c>
      <c r="B5744" s="284">
        <f t="shared" si="233"/>
        <v>42265</v>
      </c>
      <c r="C5744" s="294">
        <v>421</v>
      </c>
      <c r="D5744" s="279">
        <f t="shared" si="228"/>
        <v>18</v>
      </c>
      <c r="E5744" s="279">
        <f t="shared" si="229"/>
        <v>9</v>
      </c>
      <c r="F5744" s="281" t="str">
        <f t="shared" si="234"/>
        <v/>
      </c>
      <c r="G5744" s="282"/>
      <c r="H5744" s="280"/>
      <c r="I5744" s="280"/>
      <c r="J5744" s="280"/>
    </row>
    <row r="5745" spans="1:10" ht="14.4" x14ac:dyDescent="0.3">
      <c r="A5745" s="290" t="str">
        <f t="shared" si="232"/>
        <v>9/2015</v>
      </c>
      <c r="B5745" s="284">
        <f t="shared" si="233"/>
        <v>42266</v>
      </c>
      <c r="C5745" s="294">
        <v>406</v>
      </c>
      <c r="D5745" s="279">
        <f t="shared" si="228"/>
        <v>19</v>
      </c>
      <c r="E5745" s="279">
        <f t="shared" si="229"/>
        <v>9</v>
      </c>
      <c r="F5745" s="281" t="str">
        <f t="shared" si="234"/>
        <v/>
      </c>
      <c r="G5745" s="282"/>
      <c r="H5745" s="280"/>
      <c r="I5745" s="280"/>
      <c r="J5745" s="280"/>
    </row>
    <row r="5746" spans="1:10" ht="14.4" x14ac:dyDescent="0.3">
      <c r="A5746" s="290" t="str">
        <f t="shared" si="232"/>
        <v>9/2015</v>
      </c>
      <c r="B5746" s="284">
        <f t="shared" si="233"/>
        <v>42267</v>
      </c>
      <c r="C5746" s="294">
        <v>388</v>
      </c>
      <c r="D5746" s="279">
        <f t="shared" si="228"/>
        <v>20</v>
      </c>
      <c r="E5746" s="279">
        <f t="shared" si="229"/>
        <v>9</v>
      </c>
      <c r="F5746" s="281" t="str">
        <f t="shared" si="234"/>
        <v/>
      </c>
      <c r="G5746" s="282"/>
      <c r="H5746" s="280"/>
      <c r="I5746" s="280"/>
      <c r="J5746" s="280"/>
    </row>
    <row r="5747" spans="1:10" ht="14.4" x14ac:dyDescent="0.3">
      <c r="A5747" s="290" t="str">
        <f t="shared" si="232"/>
        <v>9/2015</v>
      </c>
      <c r="B5747" s="284">
        <f t="shared" si="233"/>
        <v>42268</v>
      </c>
      <c r="C5747" s="294">
        <v>386</v>
      </c>
      <c r="D5747" s="279">
        <f t="shared" si="228"/>
        <v>21</v>
      </c>
      <c r="E5747" s="279">
        <f t="shared" si="229"/>
        <v>9</v>
      </c>
      <c r="F5747" s="281" t="str">
        <f t="shared" si="234"/>
        <v/>
      </c>
      <c r="G5747" s="282"/>
      <c r="H5747" s="280"/>
      <c r="I5747" s="280"/>
      <c r="J5747" s="280"/>
    </row>
    <row r="5748" spans="1:10" ht="14.4" x14ac:dyDescent="0.3">
      <c r="A5748" s="290" t="str">
        <f t="shared" si="232"/>
        <v>9/2015</v>
      </c>
      <c r="B5748" s="284">
        <f t="shared" si="233"/>
        <v>42269</v>
      </c>
      <c r="C5748" s="294">
        <v>405</v>
      </c>
      <c r="D5748" s="279">
        <f t="shared" si="228"/>
        <v>22</v>
      </c>
      <c r="E5748" s="279">
        <f t="shared" si="229"/>
        <v>9</v>
      </c>
      <c r="F5748" s="281" t="str">
        <f t="shared" si="234"/>
        <v/>
      </c>
      <c r="G5748" s="282"/>
      <c r="H5748" s="280"/>
      <c r="I5748" s="280"/>
      <c r="J5748" s="280"/>
    </row>
    <row r="5749" spans="1:10" ht="14.4" x14ac:dyDescent="0.3">
      <c r="A5749" s="290" t="str">
        <f t="shared" si="232"/>
        <v>9/2015</v>
      </c>
      <c r="B5749" s="284">
        <f t="shared" si="233"/>
        <v>42270</v>
      </c>
      <c r="C5749" s="294">
        <v>389</v>
      </c>
      <c r="D5749" s="279">
        <f t="shared" si="228"/>
        <v>23</v>
      </c>
      <c r="E5749" s="279">
        <f t="shared" si="229"/>
        <v>9</v>
      </c>
      <c r="F5749" s="281" t="str">
        <f t="shared" si="234"/>
        <v/>
      </c>
      <c r="G5749" s="282"/>
      <c r="H5749" s="280"/>
      <c r="I5749" s="280"/>
      <c r="J5749" s="280"/>
    </row>
    <row r="5750" spans="1:10" ht="14.4" x14ac:dyDescent="0.3">
      <c r="A5750" s="290" t="str">
        <f t="shared" si="232"/>
        <v>9/2015</v>
      </c>
      <c r="B5750" s="284">
        <v>42271</v>
      </c>
      <c r="C5750" s="295">
        <v>450</v>
      </c>
      <c r="D5750" s="279">
        <f t="shared" si="228"/>
        <v>24</v>
      </c>
      <c r="E5750" s="279">
        <f t="shared" si="229"/>
        <v>9</v>
      </c>
      <c r="F5750" s="281" t="str">
        <f t="shared" si="234"/>
        <v/>
      </c>
      <c r="G5750" s="282"/>
      <c r="H5750" s="280"/>
      <c r="I5750" s="280"/>
      <c r="J5750" s="280"/>
    </row>
    <row r="5751" spans="1:10" ht="14.4" x14ac:dyDescent="0.3">
      <c r="A5751" s="290" t="str">
        <f t="shared" si="232"/>
        <v>9/2015</v>
      </c>
      <c r="B5751" s="284">
        <v>42272</v>
      </c>
      <c r="C5751" s="295">
        <v>453</v>
      </c>
      <c r="D5751" s="279">
        <f t="shared" si="228"/>
        <v>25</v>
      </c>
      <c r="E5751" s="279">
        <f t="shared" si="229"/>
        <v>9</v>
      </c>
      <c r="F5751" s="281" t="str">
        <f t="shared" si="234"/>
        <v/>
      </c>
      <c r="G5751" s="282"/>
      <c r="H5751" s="280"/>
      <c r="I5751" s="280"/>
      <c r="J5751" s="280"/>
    </row>
    <row r="5752" spans="1:10" ht="14.4" x14ac:dyDescent="0.3">
      <c r="A5752" s="290" t="str">
        <f t="shared" si="232"/>
        <v>9/2015</v>
      </c>
      <c r="B5752" s="284">
        <v>42273</v>
      </c>
      <c r="C5752" s="287"/>
      <c r="D5752" s="279">
        <f t="shared" si="228"/>
        <v>26</v>
      </c>
      <c r="E5752" s="279">
        <f t="shared" si="229"/>
        <v>9</v>
      </c>
      <c r="F5752" s="281" t="str">
        <f t="shared" si="234"/>
        <v/>
      </c>
      <c r="G5752" s="282"/>
      <c r="H5752" s="280"/>
      <c r="I5752" s="280"/>
      <c r="J5752" s="280"/>
    </row>
    <row r="5753" spans="1:10" ht="14.4" x14ac:dyDescent="0.3">
      <c r="A5753" s="290" t="str">
        <f t="shared" si="232"/>
        <v>9/2015</v>
      </c>
      <c r="B5753" s="284">
        <v>42274</v>
      </c>
      <c r="C5753" s="287"/>
      <c r="D5753" s="279">
        <f t="shared" si="228"/>
        <v>27</v>
      </c>
      <c r="E5753" s="279">
        <f t="shared" si="229"/>
        <v>9</v>
      </c>
      <c r="F5753" s="281" t="str">
        <f t="shared" si="234"/>
        <v/>
      </c>
      <c r="G5753" s="282"/>
      <c r="H5753" s="280"/>
      <c r="I5753" s="280"/>
      <c r="J5753" s="280"/>
    </row>
    <row r="5754" spans="1:10" ht="14.4" x14ac:dyDescent="0.3">
      <c r="A5754" s="290" t="str">
        <f t="shared" si="232"/>
        <v>9/2015</v>
      </c>
      <c r="B5754" s="284">
        <v>42275</v>
      </c>
      <c r="C5754" s="295">
        <v>489</v>
      </c>
      <c r="D5754" s="279">
        <f t="shared" si="228"/>
        <v>28</v>
      </c>
      <c r="E5754" s="279">
        <f t="shared" si="229"/>
        <v>9</v>
      </c>
      <c r="F5754" s="281" t="str">
        <f t="shared" si="234"/>
        <v/>
      </c>
      <c r="G5754" s="282"/>
      <c r="H5754" s="280"/>
      <c r="I5754" s="280"/>
      <c r="J5754" s="280"/>
    </row>
    <row r="5755" spans="1:10" ht="14.4" x14ac:dyDescent="0.3">
      <c r="A5755" s="290" t="str">
        <f t="shared" si="232"/>
        <v>9/2015</v>
      </c>
      <c r="B5755" s="284">
        <v>42276</v>
      </c>
      <c r="C5755" s="295">
        <v>485</v>
      </c>
      <c r="D5755" s="279">
        <f t="shared" si="228"/>
        <v>29</v>
      </c>
      <c r="E5755" s="279">
        <f t="shared" si="229"/>
        <v>9</v>
      </c>
      <c r="F5755" s="281" t="str">
        <f t="shared" si="234"/>
        <v/>
      </c>
      <c r="G5755" s="282"/>
      <c r="H5755" s="280"/>
      <c r="I5755" s="280"/>
      <c r="J5755" s="280"/>
    </row>
    <row r="5756" spans="1:10" ht="14.4" x14ac:dyDescent="0.3">
      <c r="A5756" s="290" t="str">
        <f t="shared" si="232"/>
        <v>9/2015</v>
      </c>
      <c r="B5756" s="284">
        <v>42277</v>
      </c>
      <c r="C5756" s="295">
        <v>442</v>
      </c>
      <c r="D5756" s="279">
        <f t="shared" si="228"/>
        <v>30</v>
      </c>
      <c r="E5756" s="279">
        <f t="shared" si="229"/>
        <v>9</v>
      </c>
      <c r="F5756" s="281">
        <f t="shared" si="234"/>
        <v>4.4200000000000003E-2</v>
      </c>
      <c r="G5756" s="282"/>
      <c r="H5756" s="280"/>
      <c r="I5756" s="280"/>
      <c r="J5756" s="280"/>
    </row>
    <row r="5757" spans="1:10" ht="14.4" x14ac:dyDescent="0.3">
      <c r="A5757" s="290" t="str">
        <f t="shared" si="232"/>
        <v>10/2015</v>
      </c>
      <c r="B5757" s="284">
        <v>42278</v>
      </c>
      <c r="C5757" s="295">
        <v>421</v>
      </c>
      <c r="D5757" s="279">
        <f t="shared" si="228"/>
        <v>1</v>
      </c>
      <c r="E5757" s="279">
        <f t="shared" si="229"/>
        <v>10</v>
      </c>
      <c r="F5757" s="281" t="str">
        <f t="shared" si="234"/>
        <v/>
      </c>
      <c r="G5757" s="282"/>
      <c r="H5757" s="280"/>
      <c r="I5757" s="280"/>
      <c r="J5757" s="280"/>
    </row>
    <row r="5758" spans="1:10" ht="14.4" x14ac:dyDescent="0.3">
      <c r="A5758" s="290" t="str">
        <f t="shared" si="232"/>
        <v>10/2015</v>
      </c>
      <c r="B5758" s="284">
        <v>42279</v>
      </c>
      <c r="C5758" s="295">
        <v>406</v>
      </c>
      <c r="D5758" s="279">
        <f t="shared" si="228"/>
        <v>2</v>
      </c>
      <c r="E5758" s="279">
        <f t="shared" si="229"/>
        <v>10</v>
      </c>
      <c r="F5758" s="281" t="str">
        <f t="shared" si="234"/>
        <v/>
      </c>
      <c r="G5758" s="282"/>
      <c r="H5758" s="280"/>
      <c r="I5758" s="280"/>
      <c r="J5758" s="280"/>
    </row>
    <row r="5759" spans="1:10" ht="14.4" x14ac:dyDescent="0.3">
      <c r="A5759" s="290" t="str">
        <f t="shared" si="232"/>
        <v>10/2015</v>
      </c>
      <c r="B5759" s="284">
        <v>42280</v>
      </c>
      <c r="C5759" s="287"/>
      <c r="D5759" s="279">
        <f t="shared" si="228"/>
        <v>3</v>
      </c>
      <c r="E5759" s="279">
        <f t="shared" si="229"/>
        <v>10</v>
      </c>
      <c r="F5759" s="281" t="str">
        <f t="shared" si="234"/>
        <v/>
      </c>
      <c r="G5759" s="282"/>
      <c r="H5759" s="280"/>
      <c r="I5759" s="280"/>
      <c r="J5759" s="280"/>
    </row>
    <row r="5760" spans="1:10" ht="14.4" x14ac:dyDescent="0.3">
      <c r="A5760" s="290" t="str">
        <f t="shared" si="232"/>
        <v>10/2015</v>
      </c>
      <c r="B5760" s="284">
        <v>42281</v>
      </c>
      <c r="C5760" s="287"/>
      <c r="D5760" s="279">
        <f t="shared" si="228"/>
        <v>4</v>
      </c>
      <c r="E5760" s="279">
        <f t="shared" si="229"/>
        <v>10</v>
      </c>
      <c r="F5760" s="281" t="str">
        <f t="shared" si="234"/>
        <v/>
      </c>
      <c r="G5760" s="282"/>
      <c r="H5760" s="280"/>
      <c r="I5760" s="280"/>
      <c r="J5760" s="280"/>
    </row>
    <row r="5761" spans="1:10" ht="14.4" x14ac:dyDescent="0.3">
      <c r="A5761" s="290" t="str">
        <f t="shared" si="232"/>
        <v>10/2015</v>
      </c>
      <c r="B5761" s="284">
        <v>42282</v>
      </c>
      <c r="C5761" s="295">
        <v>388</v>
      </c>
      <c r="D5761" s="279">
        <f t="shared" si="228"/>
        <v>5</v>
      </c>
      <c r="E5761" s="279">
        <f t="shared" si="229"/>
        <v>10</v>
      </c>
      <c r="F5761" s="281" t="str">
        <f t="shared" si="234"/>
        <v/>
      </c>
      <c r="G5761" s="282"/>
      <c r="H5761" s="280"/>
      <c r="I5761" s="280"/>
      <c r="J5761" s="280"/>
    </row>
    <row r="5762" spans="1:10" ht="14.4" x14ac:dyDescent="0.3">
      <c r="A5762" s="290" t="str">
        <f t="shared" si="232"/>
        <v>10/2015</v>
      </c>
      <c r="B5762" s="284">
        <v>42283</v>
      </c>
      <c r="C5762" s="295">
        <v>386</v>
      </c>
      <c r="D5762" s="279">
        <f t="shared" si="228"/>
        <v>6</v>
      </c>
      <c r="E5762" s="279">
        <f t="shared" si="229"/>
        <v>10</v>
      </c>
      <c r="F5762" s="281" t="str">
        <f t="shared" si="234"/>
        <v/>
      </c>
      <c r="G5762" s="282"/>
      <c r="H5762" s="280"/>
      <c r="I5762" s="280"/>
      <c r="J5762" s="280"/>
    </row>
    <row r="5763" spans="1:10" ht="14.4" x14ac:dyDescent="0.3">
      <c r="A5763" s="290" t="str">
        <f t="shared" si="232"/>
        <v>10/2015</v>
      </c>
      <c r="B5763" s="284">
        <v>42284</v>
      </c>
      <c r="C5763" s="295">
        <v>405</v>
      </c>
      <c r="D5763" s="279">
        <f t="shared" si="228"/>
        <v>7</v>
      </c>
      <c r="E5763" s="279">
        <f t="shared" si="229"/>
        <v>10</v>
      </c>
      <c r="F5763" s="281" t="str">
        <f t="shared" si="234"/>
        <v/>
      </c>
      <c r="G5763" s="282"/>
      <c r="H5763" s="280"/>
      <c r="I5763" s="280"/>
      <c r="J5763" s="280"/>
    </row>
    <row r="5764" spans="1:10" ht="14.4" x14ac:dyDescent="0.3">
      <c r="A5764" s="290" t="str">
        <f t="shared" si="232"/>
        <v>10/2015</v>
      </c>
      <c r="B5764" s="284">
        <v>42285</v>
      </c>
      <c r="C5764" s="295">
        <v>389</v>
      </c>
      <c r="D5764" s="279">
        <f t="shared" si="228"/>
        <v>8</v>
      </c>
      <c r="E5764" s="279">
        <f t="shared" si="229"/>
        <v>10</v>
      </c>
      <c r="F5764" s="281" t="str">
        <f t="shared" si="234"/>
        <v/>
      </c>
      <c r="G5764" s="282"/>
      <c r="H5764" s="280"/>
      <c r="I5764" s="280"/>
      <c r="J5764" s="280"/>
    </row>
    <row r="5765" spans="1:10" ht="14.4" x14ac:dyDescent="0.3">
      <c r="A5765" s="290" t="str">
        <f t="shared" si="232"/>
        <v>10/2015</v>
      </c>
      <c r="B5765" s="284">
        <v>42286</v>
      </c>
      <c r="C5765" s="295">
        <v>383</v>
      </c>
      <c r="D5765" s="279">
        <f t="shared" si="228"/>
        <v>9</v>
      </c>
      <c r="E5765" s="279">
        <f t="shared" si="229"/>
        <v>10</v>
      </c>
      <c r="F5765" s="281" t="str">
        <f t="shared" si="234"/>
        <v/>
      </c>
      <c r="G5765" s="282"/>
      <c r="H5765" s="280"/>
      <c r="I5765" s="280"/>
      <c r="J5765" s="280"/>
    </row>
    <row r="5766" spans="1:10" ht="14.4" x14ac:dyDescent="0.3">
      <c r="A5766" s="290" t="str">
        <f t="shared" ref="A5766:A5829" si="235">CONCATENATE(MONTH(B5766),"/",YEAR(B5766))</f>
        <v>10/2015</v>
      </c>
      <c r="B5766" s="284">
        <v>42287</v>
      </c>
      <c r="C5766" s="287"/>
      <c r="D5766" s="279">
        <f t="shared" si="228"/>
        <v>10</v>
      </c>
      <c r="E5766" s="279">
        <f t="shared" si="229"/>
        <v>10</v>
      </c>
      <c r="F5766" s="281" t="str">
        <f t="shared" si="234"/>
        <v/>
      </c>
      <c r="G5766" s="282"/>
      <c r="H5766" s="280"/>
      <c r="I5766" s="280"/>
      <c r="J5766" s="280"/>
    </row>
    <row r="5767" spans="1:10" ht="14.4" x14ac:dyDescent="0.3">
      <c r="A5767" s="290" t="str">
        <f t="shared" si="235"/>
        <v>10/2015</v>
      </c>
      <c r="B5767" s="284">
        <v>42288</v>
      </c>
      <c r="C5767" s="287"/>
      <c r="D5767" s="279">
        <f t="shared" si="228"/>
        <v>11</v>
      </c>
      <c r="E5767" s="279">
        <f t="shared" si="229"/>
        <v>10</v>
      </c>
      <c r="F5767" s="281" t="str">
        <f t="shared" si="234"/>
        <v/>
      </c>
      <c r="G5767" s="282"/>
      <c r="H5767" s="280"/>
      <c r="I5767" s="280"/>
      <c r="J5767" s="280"/>
    </row>
    <row r="5768" spans="1:10" ht="14.4" x14ac:dyDescent="0.3">
      <c r="A5768" s="290" t="str">
        <f t="shared" si="235"/>
        <v>10/2015</v>
      </c>
      <c r="B5768" s="284">
        <v>42289</v>
      </c>
      <c r="C5768" s="287"/>
      <c r="D5768" s="279">
        <f t="shared" si="228"/>
        <v>12</v>
      </c>
      <c r="E5768" s="279">
        <f t="shared" si="229"/>
        <v>10</v>
      </c>
      <c r="F5768" s="281" t="str">
        <f t="shared" si="234"/>
        <v/>
      </c>
      <c r="G5768" s="282"/>
      <c r="H5768" s="280"/>
      <c r="I5768" s="280"/>
      <c r="J5768" s="280"/>
    </row>
    <row r="5769" spans="1:10" ht="14.4" x14ac:dyDescent="0.3">
      <c r="A5769" s="290" t="str">
        <f t="shared" si="235"/>
        <v>10/2015</v>
      </c>
      <c r="B5769" s="284">
        <v>42290</v>
      </c>
      <c r="C5769" s="295">
        <v>408</v>
      </c>
      <c r="D5769" s="279">
        <f t="shared" si="228"/>
        <v>13</v>
      </c>
      <c r="E5769" s="279">
        <f t="shared" si="229"/>
        <v>10</v>
      </c>
      <c r="F5769" s="281" t="str">
        <f t="shared" si="234"/>
        <v/>
      </c>
      <c r="G5769" s="282"/>
      <c r="H5769" s="280"/>
      <c r="I5769" s="280"/>
      <c r="J5769" s="280"/>
    </row>
    <row r="5770" spans="1:10" ht="14.4" x14ac:dyDescent="0.3">
      <c r="A5770" s="290" t="str">
        <f t="shared" si="235"/>
        <v>10/2015</v>
      </c>
      <c r="B5770" s="284">
        <v>42291</v>
      </c>
      <c r="C5770" s="295">
        <v>411</v>
      </c>
      <c r="D5770" s="279">
        <f t="shared" si="228"/>
        <v>14</v>
      </c>
      <c r="E5770" s="279">
        <f t="shared" si="229"/>
        <v>10</v>
      </c>
      <c r="F5770" s="281" t="str">
        <f t="shared" si="234"/>
        <v/>
      </c>
      <c r="G5770" s="282"/>
      <c r="H5770" s="280"/>
      <c r="I5770" s="280"/>
      <c r="J5770" s="280"/>
    </row>
    <row r="5771" spans="1:10" ht="14.4" x14ac:dyDescent="0.3">
      <c r="A5771" s="290" t="str">
        <f t="shared" si="235"/>
        <v>10/2015</v>
      </c>
      <c r="B5771" s="284">
        <v>42292</v>
      </c>
      <c r="C5771" s="295">
        <v>408</v>
      </c>
      <c r="D5771" s="279">
        <f t="shared" si="228"/>
        <v>15</v>
      </c>
      <c r="E5771" s="279">
        <f t="shared" si="229"/>
        <v>10</v>
      </c>
      <c r="F5771" s="281" t="str">
        <f t="shared" si="234"/>
        <v/>
      </c>
      <c r="G5771" s="282"/>
      <c r="H5771" s="280"/>
      <c r="I5771" s="280"/>
      <c r="J5771" s="280"/>
    </row>
    <row r="5772" spans="1:10" ht="14.4" x14ac:dyDescent="0.3">
      <c r="A5772" s="290" t="str">
        <f t="shared" si="235"/>
        <v>10/2015</v>
      </c>
      <c r="B5772" s="284">
        <v>42293</v>
      </c>
      <c r="C5772" s="295">
        <v>419</v>
      </c>
      <c r="D5772" s="279">
        <f t="shared" si="228"/>
        <v>16</v>
      </c>
      <c r="E5772" s="279">
        <f t="shared" si="229"/>
        <v>10</v>
      </c>
      <c r="F5772" s="281" t="str">
        <f t="shared" si="234"/>
        <v/>
      </c>
      <c r="G5772" s="282"/>
      <c r="H5772" s="280"/>
      <c r="I5772" s="280"/>
      <c r="J5772" s="280"/>
    </row>
    <row r="5773" spans="1:10" ht="14.4" x14ac:dyDescent="0.3">
      <c r="A5773" s="290" t="str">
        <f t="shared" si="235"/>
        <v>10/2015</v>
      </c>
      <c r="B5773" s="284">
        <v>42294</v>
      </c>
      <c r="C5773" s="287"/>
      <c r="D5773" s="279">
        <f t="shared" si="228"/>
        <v>17</v>
      </c>
      <c r="E5773" s="279">
        <f t="shared" si="229"/>
        <v>10</v>
      </c>
      <c r="F5773" s="281" t="str">
        <f t="shared" si="234"/>
        <v/>
      </c>
      <c r="G5773" s="282"/>
      <c r="H5773" s="280"/>
      <c r="I5773" s="280"/>
      <c r="J5773" s="280"/>
    </row>
    <row r="5774" spans="1:10" ht="14.4" x14ac:dyDescent="0.3">
      <c r="A5774" s="290" t="str">
        <f t="shared" si="235"/>
        <v>10/2015</v>
      </c>
      <c r="B5774" s="284">
        <v>42295</v>
      </c>
      <c r="C5774" s="287"/>
      <c r="D5774" s="279">
        <f t="shared" si="228"/>
        <v>18</v>
      </c>
      <c r="E5774" s="279">
        <f t="shared" si="229"/>
        <v>10</v>
      </c>
      <c r="F5774" s="281" t="str">
        <f t="shared" si="234"/>
        <v/>
      </c>
      <c r="G5774" s="282"/>
      <c r="H5774" s="280"/>
      <c r="I5774" s="280"/>
      <c r="J5774" s="280"/>
    </row>
    <row r="5775" spans="1:10" ht="14.4" x14ac:dyDescent="0.3">
      <c r="A5775" s="290" t="str">
        <f t="shared" si="235"/>
        <v>10/2015</v>
      </c>
      <c r="B5775" s="284">
        <v>42296</v>
      </c>
      <c r="C5775" s="295">
        <v>438</v>
      </c>
      <c r="D5775" s="279">
        <f t="shared" si="228"/>
        <v>19</v>
      </c>
      <c r="E5775" s="279">
        <f t="shared" si="229"/>
        <v>10</v>
      </c>
      <c r="F5775" s="281" t="str">
        <f t="shared" si="234"/>
        <v/>
      </c>
      <c r="G5775" s="282"/>
      <c r="H5775" s="280"/>
      <c r="I5775" s="280"/>
      <c r="J5775" s="280"/>
    </row>
    <row r="5776" spans="1:10" ht="14.4" x14ac:dyDescent="0.3">
      <c r="A5776" s="290" t="str">
        <f t="shared" si="235"/>
        <v>10/2015</v>
      </c>
      <c r="B5776" s="284">
        <v>42297</v>
      </c>
      <c r="C5776" s="295">
        <v>454</v>
      </c>
      <c r="D5776" s="279">
        <f t="shared" si="228"/>
        <v>20</v>
      </c>
      <c r="E5776" s="279">
        <f t="shared" si="229"/>
        <v>10</v>
      </c>
      <c r="F5776" s="281" t="str">
        <f t="shared" si="234"/>
        <v/>
      </c>
      <c r="G5776" s="282"/>
      <c r="H5776" s="280"/>
      <c r="I5776" s="280"/>
      <c r="J5776" s="280"/>
    </row>
    <row r="5777" spans="1:10" ht="14.4" x14ac:dyDescent="0.3">
      <c r="A5777" s="290" t="str">
        <f t="shared" si="235"/>
        <v>10/2015</v>
      </c>
      <c r="B5777" s="284">
        <v>42298</v>
      </c>
      <c r="C5777" s="295">
        <v>450</v>
      </c>
      <c r="D5777" s="279">
        <f t="shared" si="228"/>
        <v>21</v>
      </c>
      <c r="E5777" s="279">
        <f t="shared" si="229"/>
        <v>10</v>
      </c>
      <c r="F5777" s="281" t="str">
        <f t="shared" si="234"/>
        <v/>
      </c>
      <c r="G5777" s="282"/>
      <c r="H5777" s="280"/>
      <c r="I5777" s="280"/>
      <c r="J5777" s="280"/>
    </row>
    <row r="5778" spans="1:10" ht="14.4" x14ac:dyDescent="0.3">
      <c r="A5778" s="290" t="str">
        <f t="shared" si="235"/>
        <v>10/2015</v>
      </c>
      <c r="B5778" s="284">
        <v>42299</v>
      </c>
      <c r="C5778" s="295">
        <v>437</v>
      </c>
      <c r="D5778" s="279">
        <f t="shared" si="228"/>
        <v>22</v>
      </c>
      <c r="E5778" s="279">
        <f t="shared" si="229"/>
        <v>10</v>
      </c>
      <c r="F5778" s="281" t="str">
        <f t="shared" ref="F5778:F5841" si="236">IF(D5778=(D5779-1),"",IF(AND(C5778="",C5777="",C5776=""),C5775/10000,(IF(AND(C5778="",C5777=""),C5776/10000,IF(C5778="",C5777/10000,C5778/10000)))))</f>
        <v/>
      </c>
      <c r="G5778" s="282"/>
      <c r="H5778" s="280"/>
      <c r="I5778" s="280"/>
      <c r="J5778" s="280"/>
    </row>
    <row r="5779" spans="1:10" ht="14.4" x14ac:dyDescent="0.3">
      <c r="A5779" s="290" t="str">
        <f t="shared" si="235"/>
        <v>10/2015</v>
      </c>
      <c r="B5779" s="284">
        <v>42300</v>
      </c>
      <c r="C5779" s="295">
        <v>423</v>
      </c>
      <c r="D5779" s="279">
        <f t="shared" si="228"/>
        <v>23</v>
      </c>
      <c r="E5779" s="279">
        <f t="shared" si="229"/>
        <v>10</v>
      </c>
      <c r="F5779" s="281" t="str">
        <f t="shared" si="236"/>
        <v/>
      </c>
      <c r="G5779" s="282"/>
      <c r="H5779" s="280"/>
      <c r="I5779" s="280"/>
      <c r="J5779" s="280"/>
    </row>
    <row r="5780" spans="1:10" ht="14.4" x14ac:dyDescent="0.3">
      <c r="A5780" s="290" t="str">
        <f t="shared" si="235"/>
        <v>10/2015</v>
      </c>
      <c r="B5780" s="284">
        <v>42301</v>
      </c>
      <c r="C5780" s="287"/>
      <c r="D5780" s="279">
        <f t="shared" si="228"/>
        <v>24</v>
      </c>
      <c r="E5780" s="279">
        <f t="shared" si="229"/>
        <v>10</v>
      </c>
      <c r="F5780" s="281" t="str">
        <f t="shared" si="236"/>
        <v/>
      </c>
      <c r="G5780" s="282"/>
      <c r="H5780" s="280"/>
      <c r="I5780" s="280"/>
      <c r="J5780" s="280"/>
    </row>
    <row r="5781" spans="1:10" ht="14.4" x14ac:dyDescent="0.3">
      <c r="A5781" s="290" t="str">
        <f t="shared" si="235"/>
        <v>10/2015</v>
      </c>
      <c r="B5781" s="284">
        <v>42302</v>
      </c>
      <c r="C5781" s="287"/>
      <c r="D5781" s="279">
        <f t="shared" si="228"/>
        <v>25</v>
      </c>
      <c r="E5781" s="279">
        <f t="shared" si="229"/>
        <v>10</v>
      </c>
      <c r="F5781" s="281" t="str">
        <f t="shared" si="236"/>
        <v/>
      </c>
      <c r="G5781" s="282"/>
      <c r="H5781" s="280"/>
      <c r="I5781" s="280"/>
      <c r="J5781" s="280"/>
    </row>
    <row r="5782" spans="1:10" ht="14.4" x14ac:dyDescent="0.3">
      <c r="A5782" s="290" t="str">
        <f t="shared" si="235"/>
        <v>10/2015</v>
      </c>
      <c r="B5782" s="284">
        <v>42303</v>
      </c>
      <c r="C5782" s="295">
        <v>418</v>
      </c>
      <c r="D5782" s="279">
        <f t="shared" si="228"/>
        <v>26</v>
      </c>
      <c r="E5782" s="279">
        <f t="shared" si="229"/>
        <v>10</v>
      </c>
      <c r="F5782" s="281" t="str">
        <f t="shared" si="236"/>
        <v/>
      </c>
      <c r="G5782" s="282"/>
      <c r="H5782" s="280"/>
      <c r="I5782" s="280"/>
      <c r="J5782" s="280"/>
    </row>
    <row r="5783" spans="1:10" ht="14.4" x14ac:dyDescent="0.3">
      <c r="A5783" s="290" t="str">
        <f t="shared" si="235"/>
        <v>10/2015</v>
      </c>
      <c r="B5783" s="284">
        <v>42304</v>
      </c>
      <c r="C5783" s="295">
        <v>422</v>
      </c>
      <c r="D5783" s="279">
        <f t="shared" si="228"/>
        <v>27</v>
      </c>
      <c r="E5783" s="279">
        <f t="shared" si="229"/>
        <v>10</v>
      </c>
      <c r="F5783" s="281" t="str">
        <f t="shared" si="236"/>
        <v/>
      </c>
      <c r="G5783" s="282"/>
      <c r="H5783" s="280"/>
      <c r="I5783" s="280"/>
      <c r="J5783" s="280"/>
    </row>
    <row r="5784" spans="1:10" ht="14.4" x14ac:dyDescent="0.3">
      <c r="A5784" s="290" t="str">
        <f t="shared" si="235"/>
        <v>10/2015</v>
      </c>
      <c r="B5784" s="284">
        <v>42305</v>
      </c>
      <c r="C5784" s="295">
        <v>414</v>
      </c>
      <c r="D5784" s="279">
        <f t="shared" si="228"/>
        <v>28</v>
      </c>
      <c r="E5784" s="279">
        <f t="shared" si="229"/>
        <v>10</v>
      </c>
      <c r="F5784" s="281" t="str">
        <f t="shared" si="236"/>
        <v/>
      </c>
      <c r="G5784" s="282"/>
      <c r="H5784" s="280"/>
      <c r="I5784" s="280"/>
      <c r="J5784" s="280"/>
    </row>
    <row r="5785" spans="1:10" ht="14.4" x14ac:dyDescent="0.3">
      <c r="A5785" s="290" t="str">
        <f t="shared" si="235"/>
        <v>10/2015</v>
      </c>
      <c r="B5785" s="284">
        <v>42306</v>
      </c>
      <c r="C5785" s="295">
        <v>410</v>
      </c>
      <c r="D5785" s="279">
        <f t="shared" si="228"/>
        <v>29</v>
      </c>
      <c r="E5785" s="279">
        <f t="shared" si="229"/>
        <v>10</v>
      </c>
      <c r="F5785" s="281" t="str">
        <f t="shared" si="236"/>
        <v/>
      </c>
      <c r="G5785" s="282"/>
      <c r="H5785" s="280"/>
      <c r="I5785" s="280"/>
      <c r="J5785" s="280"/>
    </row>
    <row r="5786" spans="1:10" ht="14.4" x14ac:dyDescent="0.3">
      <c r="A5786" s="290" t="str">
        <f t="shared" si="235"/>
        <v>10/2015</v>
      </c>
      <c r="B5786" s="284">
        <v>42307</v>
      </c>
      <c r="C5786" s="295">
        <v>410</v>
      </c>
      <c r="D5786" s="279">
        <f t="shared" si="228"/>
        <v>30</v>
      </c>
      <c r="E5786" s="279">
        <f t="shared" si="229"/>
        <v>10</v>
      </c>
      <c r="F5786" s="281" t="str">
        <f t="shared" si="236"/>
        <v/>
      </c>
      <c r="G5786" s="282"/>
      <c r="H5786" s="280"/>
      <c r="I5786" s="280"/>
      <c r="J5786" s="280"/>
    </row>
    <row r="5787" spans="1:10" ht="14.4" x14ac:dyDescent="0.3">
      <c r="A5787" s="290" t="str">
        <f t="shared" si="235"/>
        <v>10/2015</v>
      </c>
      <c r="B5787" s="284">
        <v>42308</v>
      </c>
      <c r="C5787" s="287"/>
      <c r="D5787" s="279">
        <f t="shared" si="228"/>
        <v>31</v>
      </c>
      <c r="E5787" s="279">
        <f t="shared" si="229"/>
        <v>10</v>
      </c>
      <c r="F5787" s="281">
        <f t="shared" si="236"/>
        <v>4.1000000000000002E-2</v>
      </c>
      <c r="G5787" s="282"/>
      <c r="H5787" s="280"/>
      <c r="I5787" s="280"/>
      <c r="J5787" s="280"/>
    </row>
    <row r="5788" spans="1:10" ht="14.4" x14ac:dyDescent="0.3">
      <c r="A5788" s="290" t="str">
        <f t="shared" si="235"/>
        <v>11/2015</v>
      </c>
      <c r="B5788" s="284">
        <v>42309</v>
      </c>
      <c r="C5788" s="287"/>
      <c r="D5788" s="279">
        <f t="shared" si="228"/>
        <v>1</v>
      </c>
      <c r="E5788" s="279">
        <f t="shared" si="229"/>
        <v>11</v>
      </c>
      <c r="F5788" s="281" t="str">
        <f t="shared" si="236"/>
        <v/>
      </c>
      <c r="G5788" s="282"/>
      <c r="H5788" s="280"/>
      <c r="I5788" s="280"/>
      <c r="J5788" s="280"/>
    </row>
    <row r="5789" spans="1:10" ht="14.4" x14ac:dyDescent="0.3">
      <c r="A5789" s="290" t="str">
        <f t="shared" si="235"/>
        <v>11/2015</v>
      </c>
      <c r="B5789" s="284">
        <v>42310</v>
      </c>
      <c r="C5789" s="295">
        <v>394</v>
      </c>
      <c r="D5789" s="279">
        <f t="shared" si="228"/>
        <v>2</v>
      </c>
      <c r="E5789" s="279">
        <f t="shared" si="229"/>
        <v>11</v>
      </c>
      <c r="F5789" s="281" t="str">
        <f t="shared" si="236"/>
        <v/>
      </c>
      <c r="G5789" s="282"/>
      <c r="H5789" s="280"/>
      <c r="I5789" s="280"/>
      <c r="J5789" s="280"/>
    </row>
    <row r="5790" spans="1:10" ht="14.4" x14ac:dyDescent="0.3">
      <c r="A5790" s="290" t="str">
        <f t="shared" si="235"/>
        <v>11/2015</v>
      </c>
      <c r="B5790" s="284">
        <v>42311</v>
      </c>
      <c r="C5790" s="295">
        <v>376</v>
      </c>
      <c r="D5790" s="279">
        <f t="shared" si="228"/>
        <v>3</v>
      </c>
      <c r="E5790" s="279">
        <f t="shared" si="229"/>
        <v>11</v>
      </c>
      <c r="F5790" s="281" t="str">
        <f t="shared" si="236"/>
        <v/>
      </c>
      <c r="G5790" s="282"/>
      <c r="H5790" s="280"/>
      <c r="I5790" s="280"/>
      <c r="J5790" s="280"/>
    </row>
    <row r="5791" spans="1:10" ht="14.4" x14ac:dyDescent="0.3">
      <c r="A5791" s="290" t="str">
        <f t="shared" si="235"/>
        <v>11/2015</v>
      </c>
      <c r="B5791" s="284">
        <v>42312</v>
      </c>
      <c r="C5791" s="295">
        <v>378</v>
      </c>
      <c r="D5791" s="279">
        <f t="shared" si="228"/>
        <v>4</v>
      </c>
      <c r="E5791" s="279">
        <f t="shared" si="229"/>
        <v>11</v>
      </c>
      <c r="F5791" s="281" t="str">
        <f t="shared" si="236"/>
        <v/>
      </c>
      <c r="G5791" s="282"/>
      <c r="H5791" s="280"/>
      <c r="I5791" s="280"/>
      <c r="J5791" s="280"/>
    </row>
    <row r="5792" spans="1:10" ht="14.4" x14ac:dyDescent="0.3">
      <c r="A5792" s="290" t="str">
        <f t="shared" si="235"/>
        <v>11/2015</v>
      </c>
      <c r="B5792" s="284">
        <v>42313</v>
      </c>
      <c r="C5792" s="295">
        <v>387</v>
      </c>
      <c r="D5792" s="279">
        <f t="shared" si="228"/>
        <v>5</v>
      </c>
      <c r="E5792" s="279">
        <f t="shared" si="229"/>
        <v>11</v>
      </c>
      <c r="F5792" s="281" t="str">
        <f t="shared" si="236"/>
        <v/>
      </c>
      <c r="G5792" s="282"/>
      <c r="H5792" s="280"/>
      <c r="I5792" s="280"/>
      <c r="J5792" s="280"/>
    </row>
    <row r="5793" spans="1:10" ht="14.4" x14ac:dyDescent="0.3">
      <c r="A5793" s="290" t="str">
        <f t="shared" si="235"/>
        <v>11/2015</v>
      </c>
      <c r="B5793" s="284">
        <v>42314</v>
      </c>
      <c r="C5793" s="295">
        <v>393</v>
      </c>
      <c r="D5793" s="279">
        <f t="shared" si="228"/>
        <v>6</v>
      </c>
      <c r="E5793" s="279">
        <f t="shared" si="229"/>
        <v>11</v>
      </c>
      <c r="F5793" s="281" t="str">
        <f t="shared" si="236"/>
        <v/>
      </c>
      <c r="G5793" s="282"/>
      <c r="H5793" s="280"/>
      <c r="I5793" s="280"/>
      <c r="J5793" s="280"/>
    </row>
    <row r="5794" spans="1:10" ht="14.4" x14ac:dyDescent="0.3">
      <c r="A5794" s="290" t="str">
        <f t="shared" si="235"/>
        <v>11/2015</v>
      </c>
      <c r="B5794" s="284">
        <v>42315</v>
      </c>
      <c r="C5794" s="287"/>
      <c r="D5794" s="279">
        <f t="shared" si="228"/>
        <v>7</v>
      </c>
      <c r="E5794" s="279">
        <f t="shared" si="229"/>
        <v>11</v>
      </c>
      <c r="F5794" s="281" t="str">
        <f t="shared" si="236"/>
        <v/>
      </c>
      <c r="G5794" s="282"/>
      <c r="H5794" s="280"/>
      <c r="I5794" s="280"/>
      <c r="J5794" s="280"/>
    </row>
    <row r="5795" spans="1:10" ht="14.4" x14ac:dyDescent="0.3">
      <c r="A5795" s="290" t="str">
        <f t="shared" si="235"/>
        <v>11/2015</v>
      </c>
      <c r="B5795" s="284">
        <v>42316</v>
      </c>
      <c r="C5795" s="287"/>
      <c r="D5795" s="279">
        <f t="shared" si="228"/>
        <v>8</v>
      </c>
      <c r="E5795" s="279">
        <f t="shared" si="229"/>
        <v>11</v>
      </c>
      <c r="F5795" s="281" t="str">
        <f t="shared" si="236"/>
        <v/>
      </c>
      <c r="G5795" s="282"/>
      <c r="H5795" s="280"/>
      <c r="I5795" s="280"/>
      <c r="J5795" s="280"/>
    </row>
    <row r="5796" spans="1:10" ht="14.4" x14ac:dyDescent="0.3">
      <c r="A5796" s="290" t="str">
        <f t="shared" si="235"/>
        <v>11/2015</v>
      </c>
      <c r="B5796" s="284">
        <v>42317</v>
      </c>
      <c r="C5796" s="295">
        <v>403</v>
      </c>
      <c r="D5796" s="279">
        <f t="shared" si="228"/>
        <v>9</v>
      </c>
      <c r="E5796" s="279">
        <f t="shared" si="229"/>
        <v>11</v>
      </c>
      <c r="F5796" s="281" t="str">
        <f t="shared" si="236"/>
        <v/>
      </c>
      <c r="G5796" s="282"/>
      <c r="H5796" s="280"/>
      <c r="I5796" s="280"/>
      <c r="J5796" s="280"/>
    </row>
    <row r="5797" spans="1:10" ht="14.4" x14ac:dyDescent="0.3">
      <c r="A5797" s="290" t="str">
        <f t="shared" si="235"/>
        <v>11/2015</v>
      </c>
      <c r="B5797" s="284">
        <v>42318</v>
      </c>
      <c r="C5797" s="295">
        <v>396</v>
      </c>
      <c r="D5797" s="279">
        <f t="shared" si="228"/>
        <v>10</v>
      </c>
      <c r="E5797" s="279">
        <f t="shared" si="229"/>
        <v>11</v>
      </c>
      <c r="F5797" s="281" t="str">
        <f t="shared" si="236"/>
        <v/>
      </c>
      <c r="G5797" s="282"/>
      <c r="H5797" s="280"/>
      <c r="I5797" s="280"/>
      <c r="J5797" s="280"/>
    </row>
    <row r="5798" spans="1:10" ht="14.4" x14ac:dyDescent="0.3">
      <c r="A5798" s="290" t="str">
        <f t="shared" si="235"/>
        <v>11/2015</v>
      </c>
      <c r="B5798" s="284">
        <v>42319</v>
      </c>
      <c r="C5798" s="287"/>
      <c r="D5798" s="279">
        <f t="shared" si="228"/>
        <v>11</v>
      </c>
      <c r="E5798" s="279">
        <f t="shared" si="229"/>
        <v>11</v>
      </c>
      <c r="F5798" s="281" t="str">
        <f t="shared" si="236"/>
        <v/>
      </c>
      <c r="G5798" s="282"/>
      <c r="H5798" s="280"/>
      <c r="I5798" s="280"/>
      <c r="J5798" s="280"/>
    </row>
    <row r="5799" spans="1:10" ht="14.4" x14ac:dyDescent="0.3">
      <c r="A5799" s="290" t="str">
        <f t="shared" si="235"/>
        <v>11/2015</v>
      </c>
      <c r="B5799" s="284">
        <v>42320</v>
      </c>
      <c r="C5799" s="295">
        <v>398</v>
      </c>
      <c r="D5799" s="279">
        <f t="shared" si="228"/>
        <v>12</v>
      </c>
      <c r="E5799" s="279">
        <f t="shared" si="229"/>
        <v>11</v>
      </c>
      <c r="F5799" s="281" t="str">
        <f t="shared" si="236"/>
        <v/>
      </c>
      <c r="G5799" s="282"/>
      <c r="H5799" s="280"/>
      <c r="I5799" s="280"/>
      <c r="J5799" s="280"/>
    </row>
    <row r="5800" spans="1:10" ht="14.4" x14ac:dyDescent="0.3">
      <c r="A5800" s="290" t="str">
        <f t="shared" si="235"/>
        <v>11/2015</v>
      </c>
      <c r="B5800" s="284">
        <v>42321</v>
      </c>
      <c r="C5800" s="295">
        <v>415</v>
      </c>
      <c r="D5800" s="279">
        <f t="shared" si="228"/>
        <v>13</v>
      </c>
      <c r="E5800" s="279">
        <f t="shared" si="229"/>
        <v>11</v>
      </c>
      <c r="F5800" s="281" t="str">
        <f t="shared" si="236"/>
        <v/>
      </c>
      <c r="G5800" s="282"/>
      <c r="H5800" s="280"/>
      <c r="I5800" s="280"/>
      <c r="J5800" s="280"/>
    </row>
    <row r="5801" spans="1:10" ht="14.4" x14ac:dyDescent="0.3">
      <c r="A5801" s="290" t="str">
        <f t="shared" si="235"/>
        <v>11/2015</v>
      </c>
      <c r="B5801" s="284">
        <v>42322</v>
      </c>
      <c r="C5801" s="287"/>
      <c r="D5801" s="279">
        <f t="shared" si="228"/>
        <v>14</v>
      </c>
      <c r="E5801" s="279">
        <f t="shared" si="229"/>
        <v>11</v>
      </c>
      <c r="F5801" s="281" t="str">
        <f t="shared" si="236"/>
        <v/>
      </c>
      <c r="G5801" s="282"/>
      <c r="H5801" s="280"/>
      <c r="I5801" s="280"/>
      <c r="J5801" s="280"/>
    </row>
    <row r="5802" spans="1:10" ht="14.4" x14ac:dyDescent="0.3">
      <c r="A5802" s="290" t="str">
        <f t="shared" si="235"/>
        <v>11/2015</v>
      </c>
      <c r="B5802" s="284">
        <v>42323</v>
      </c>
      <c r="C5802" s="287"/>
      <c r="D5802" s="279">
        <f t="shared" si="228"/>
        <v>15</v>
      </c>
      <c r="E5802" s="279">
        <f t="shared" si="229"/>
        <v>11</v>
      </c>
      <c r="F5802" s="281" t="str">
        <f t="shared" si="236"/>
        <v/>
      </c>
      <c r="G5802" s="282"/>
      <c r="H5802" s="280"/>
      <c r="I5802" s="280"/>
      <c r="J5802" s="280"/>
    </row>
    <row r="5803" spans="1:10" ht="14.4" x14ac:dyDescent="0.3">
      <c r="A5803" s="290" t="str">
        <f t="shared" si="235"/>
        <v>11/2015</v>
      </c>
      <c r="B5803" s="284">
        <v>42324</v>
      </c>
      <c r="C5803" s="295">
        <v>410</v>
      </c>
      <c r="D5803" s="279">
        <f t="shared" si="228"/>
        <v>16</v>
      </c>
      <c r="E5803" s="279">
        <f t="shared" si="229"/>
        <v>11</v>
      </c>
      <c r="F5803" s="281" t="str">
        <f t="shared" si="236"/>
        <v/>
      </c>
      <c r="G5803" s="282"/>
      <c r="H5803" s="280"/>
      <c r="I5803" s="280"/>
      <c r="J5803" s="280"/>
    </row>
    <row r="5804" spans="1:10" ht="14.4" x14ac:dyDescent="0.3">
      <c r="A5804" s="290" t="str">
        <f t="shared" si="235"/>
        <v>11/2015</v>
      </c>
      <c r="B5804" s="284">
        <v>42325</v>
      </c>
      <c r="C5804" s="295">
        <v>399</v>
      </c>
      <c r="D5804" s="279">
        <f t="shared" si="228"/>
        <v>17</v>
      </c>
      <c r="E5804" s="279">
        <f t="shared" si="229"/>
        <v>11</v>
      </c>
      <c r="F5804" s="281" t="str">
        <f t="shared" si="236"/>
        <v/>
      </c>
      <c r="G5804" s="282"/>
      <c r="H5804" s="280"/>
      <c r="I5804" s="280"/>
      <c r="J5804" s="280"/>
    </row>
    <row r="5805" spans="1:10" ht="14.4" x14ac:dyDescent="0.3">
      <c r="A5805" s="290" t="str">
        <f t="shared" si="235"/>
        <v>11/2015</v>
      </c>
      <c r="B5805" s="284">
        <v>42326</v>
      </c>
      <c r="C5805" s="295">
        <v>395</v>
      </c>
      <c r="D5805" s="279">
        <f t="shared" si="228"/>
        <v>18</v>
      </c>
      <c r="E5805" s="279">
        <f t="shared" si="229"/>
        <v>11</v>
      </c>
      <c r="F5805" s="281" t="str">
        <f t="shared" si="236"/>
        <v/>
      </c>
      <c r="G5805" s="282"/>
      <c r="H5805" s="280"/>
      <c r="I5805" s="280"/>
      <c r="J5805" s="280"/>
    </row>
    <row r="5806" spans="1:10" ht="14.4" x14ac:dyDescent="0.3">
      <c r="A5806" s="290" t="str">
        <f t="shared" si="235"/>
        <v>11/2015</v>
      </c>
      <c r="B5806" s="284">
        <v>42327</v>
      </c>
      <c r="C5806" s="295">
        <v>381</v>
      </c>
      <c r="D5806" s="279">
        <f t="shared" si="228"/>
        <v>19</v>
      </c>
      <c r="E5806" s="279">
        <f t="shared" si="229"/>
        <v>11</v>
      </c>
      <c r="F5806" s="281" t="str">
        <f t="shared" si="236"/>
        <v/>
      </c>
      <c r="G5806" s="282"/>
      <c r="H5806" s="280"/>
      <c r="I5806" s="280"/>
      <c r="J5806" s="280"/>
    </row>
    <row r="5807" spans="1:10" ht="14.4" x14ac:dyDescent="0.3">
      <c r="A5807" s="290" t="str">
        <f t="shared" si="235"/>
        <v>11/2015</v>
      </c>
      <c r="B5807" s="284">
        <v>42328</v>
      </c>
      <c r="C5807" s="295">
        <v>386</v>
      </c>
      <c r="D5807" s="279">
        <f t="shared" si="228"/>
        <v>20</v>
      </c>
      <c r="E5807" s="279">
        <f t="shared" si="229"/>
        <v>11</v>
      </c>
      <c r="F5807" s="281" t="str">
        <f t="shared" si="236"/>
        <v/>
      </c>
      <c r="G5807" s="282"/>
      <c r="H5807" s="280"/>
      <c r="I5807" s="280"/>
      <c r="J5807" s="280"/>
    </row>
    <row r="5808" spans="1:10" ht="14.4" x14ac:dyDescent="0.3">
      <c r="A5808" s="290" t="str">
        <f t="shared" si="235"/>
        <v>11/2015</v>
      </c>
      <c r="B5808" s="284">
        <v>42329</v>
      </c>
      <c r="C5808" s="295">
        <v>397</v>
      </c>
      <c r="D5808" s="279">
        <f t="shared" si="228"/>
        <v>21</v>
      </c>
      <c r="E5808" s="279">
        <f t="shared" si="229"/>
        <v>11</v>
      </c>
      <c r="F5808" s="281" t="str">
        <f t="shared" si="236"/>
        <v/>
      </c>
      <c r="G5808" s="282"/>
      <c r="H5808" s="280"/>
      <c r="I5808" s="280"/>
      <c r="J5808" s="280"/>
    </row>
    <row r="5809" spans="1:10" ht="14.4" x14ac:dyDescent="0.3">
      <c r="A5809" s="290" t="str">
        <f t="shared" si="235"/>
        <v>11/2015</v>
      </c>
      <c r="B5809" s="284">
        <v>42330</v>
      </c>
      <c r="C5809" s="287"/>
      <c r="D5809" s="279">
        <f t="shared" si="228"/>
        <v>22</v>
      </c>
      <c r="E5809" s="279">
        <f t="shared" si="229"/>
        <v>11</v>
      </c>
      <c r="F5809" s="281" t="str">
        <f t="shared" si="236"/>
        <v/>
      </c>
      <c r="G5809" s="282"/>
      <c r="H5809" s="280"/>
      <c r="I5809" s="280"/>
      <c r="J5809" s="280"/>
    </row>
    <row r="5810" spans="1:10" ht="14.4" x14ac:dyDescent="0.3">
      <c r="A5810" s="290" t="str">
        <f t="shared" si="235"/>
        <v>11/2015</v>
      </c>
      <c r="B5810" s="284">
        <v>42331</v>
      </c>
      <c r="C5810" s="295">
        <v>397</v>
      </c>
      <c r="D5810" s="279">
        <f t="shared" si="228"/>
        <v>23</v>
      </c>
      <c r="E5810" s="279">
        <f t="shared" si="229"/>
        <v>11</v>
      </c>
      <c r="F5810" s="281" t="str">
        <f t="shared" si="236"/>
        <v/>
      </c>
      <c r="G5810" s="282"/>
      <c r="H5810" s="280"/>
      <c r="I5810" s="280"/>
      <c r="J5810" s="280"/>
    </row>
    <row r="5811" spans="1:10" ht="14.4" x14ac:dyDescent="0.3">
      <c r="A5811" s="290" t="str">
        <f t="shared" si="235"/>
        <v>11/2015</v>
      </c>
      <c r="B5811" s="284">
        <v>42332</v>
      </c>
      <c r="C5811" s="295">
        <v>393</v>
      </c>
      <c r="D5811" s="279">
        <f t="shared" si="228"/>
        <v>24</v>
      </c>
      <c r="E5811" s="279">
        <f t="shared" si="229"/>
        <v>11</v>
      </c>
      <c r="F5811" s="281" t="str">
        <f t="shared" si="236"/>
        <v/>
      </c>
      <c r="G5811" s="282"/>
      <c r="H5811" s="280"/>
      <c r="I5811" s="280"/>
      <c r="J5811" s="280"/>
    </row>
    <row r="5812" spans="1:10" ht="14.4" x14ac:dyDescent="0.3">
      <c r="A5812" s="290" t="str">
        <f t="shared" si="235"/>
        <v>11/2015</v>
      </c>
      <c r="B5812" s="284">
        <v>42333</v>
      </c>
      <c r="C5812" s="295">
        <v>411</v>
      </c>
      <c r="D5812" s="279">
        <f t="shared" si="228"/>
        <v>25</v>
      </c>
      <c r="E5812" s="279">
        <f t="shared" si="229"/>
        <v>11</v>
      </c>
      <c r="F5812" s="281" t="str">
        <f t="shared" si="236"/>
        <v/>
      </c>
      <c r="G5812" s="282"/>
      <c r="H5812" s="280"/>
      <c r="I5812" s="280"/>
      <c r="J5812" s="280"/>
    </row>
    <row r="5813" spans="1:10" ht="14.4" x14ac:dyDescent="0.3">
      <c r="A5813" s="290" t="str">
        <f t="shared" si="235"/>
        <v>11/2015</v>
      </c>
      <c r="B5813" s="284">
        <v>42334</v>
      </c>
      <c r="C5813" s="287"/>
      <c r="D5813" s="279">
        <f t="shared" si="228"/>
        <v>26</v>
      </c>
      <c r="E5813" s="279">
        <f t="shared" si="229"/>
        <v>11</v>
      </c>
      <c r="F5813" s="281" t="str">
        <f t="shared" si="236"/>
        <v/>
      </c>
      <c r="G5813" s="282"/>
      <c r="H5813" s="280"/>
      <c r="I5813" s="280"/>
      <c r="J5813" s="280"/>
    </row>
    <row r="5814" spans="1:10" ht="14.4" x14ac:dyDescent="0.3">
      <c r="A5814" s="290" t="str">
        <f t="shared" si="235"/>
        <v>11/2015</v>
      </c>
      <c r="B5814" s="284">
        <v>42335</v>
      </c>
      <c r="C5814" s="295">
        <v>409</v>
      </c>
      <c r="D5814" s="279">
        <f t="shared" si="228"/>
        <v>27</v>
      </c>
      <c r="E5814" s="279">
        <f t="shared" si="229"/>
        <v>11</v>
      </c>
      <c r="F5814" s="281" t="str">
        <f t="shared" si="236"/>
        <v/>
      </c>
      <c r="G5814" s="282"/>
      <c r="H5814" s="280"/>
      <c r="I5814" s="280"/>
      <c r="J5814" s="280"/>
    </row>
    <row r="5815" spans="1:10" ht="14.4" x14ac:dyDescent="0.3">
      <c r="A5815" s="290" t="str">
        <f t="shared" si="235"/>
        <v>11/2015</v>
      </c>
      <c r="B5815" s="284">
        <v>42336</v>
      </c>
      <c r="C5815" s="287"/>
      <c r="D5815" s="279">
        <f t="shared" si="228"/>
        <v>28</v>
      </c>
      <c r="E5815" s="279">
        <f t="shared" si="229"/>
        <v>11</v>
      </c>
      <c r="F5815" s="281" t="str">
        <f t="shared" si="236"/>
        <v/>
      </c>
      <c r="G5815" s="282"/>
      <c r="H5815" s="280"/>
      <c r="I5815" s="280"/>
      <c r="J5815" s="280"/>
    </row>
    <row r="5816" spans="1:10" ht="14.4" x14ac:dyDescent="0.3">
      <c r="A5816" s="290" t="str">
        <f t="shared" si="235"/>
        <v>11/2015</v>
      </c>
      <c r="B5816" s="284">
        <v>42337</v>
      </c>
      <c r="C5816" s="287"/>
      <c r="D5816" s="279">
        <f t="shared" si="228"/>
        <v>29</v>
      </c>
      <c r="E5816" s="279">
        <f t="shared" si="229"/>
        <v>11</v>
      </c>
      <c r="F5816" s="281" t="str">
        <f t="shared" si="236"/>
        <v/>
      </c>
      <c r="G5816" s="282"/>
      <c r="H5816" s="280"/>
      <c r="I5816" s="280"/>
      <c r="J5816" s="280"/>
    </row>
    <row r="5817" spans="1:10" ht="14.4" x14ac:dyDescent="0.3">
      <c r="A5817" s="290" t="str">
        <f t="shared" si="235"/>
        <v>11/2015</v>
      </c>
      <c r="B5817" s="284">
        <v>42338</v>
      </c>
      <c r="C5817" s="295">
        <v>432</v>
      </c>
      <c r="D5817" s="279">
        <f t="shared" si="228"/>
        <v>30</v>
      </c>
      <c r="E5817" s="279">
        <f t="shared" si="229"/>
        <v>11</v>
      </c>
      <c r="F5817" s="281">
        <f t="shared" si="236"/>
        <v>4.3200000000000002E-2</v>
      </c>
      <c r="G5817" s="282"/>
      <c r="H5817" s="280"/>
      <c r="I5817" s="280"/>
      <c r="J5817" s="280"/>
    </row>
    <row r="5818" spans="1:10" ht="14.4" x14ac:dyDescent="0.3">
      <c r="A5818" s="290" t="str">
        <f t="shared" si="235"/>
        <v>12/2015</v>
      </c>
      <c r="B5818" s="284">
        <v>42339</v>
      </c>
      <c r="C5818" s="295">
        <v>436</v>
      </c>
      <c r="D5818" s="279">
        <f t="shared" si="228"/>
        <v>1</v>
      </c>
      <c r="E5818" s="279">
        <f t="shared" si="229"/>
        <v>12</v>
      </c>
      <c r="F5818" s="281" t="str">
        <f t="shared" si="236"/>
        <v/>
      </c>
      <c r="G5818" s="282"/>
      <c r="H5818" s="280"/>
      <c r="I5818" s="280"/>
      <c r="J5818" s="280"/>
    </row>
    <row r="5819" spans="1:10" ht="14.4" x14ac:dyDescent="0.3">
      <c r="A5819" s="290" t="str">
        <f t="shared" si="235"/>
        <v>12/2015</v>
      </c>
      <c r="B5819" s="284">
        <v>42340</v>
      </c>
      <c r="C5819" s="295">
        <v>440</v>
      </c>
      <c r="D5819" s="279">
        <f t="shared" si="228"/>
        <v>2</v>
      </c>
      <c r="E5819" s="279">
        <f t="shared" si="229"/>
        <v>12</v>
      </c>
      <c r="F5819" s="281" t="str">
        <f t="shared" si="236"/>
        <v/>
      </c>
      <c r="G5819" s="282"/>
      <c r="H5819" s="280"/>
      <c r="I5819" s="280"/>
      <c r="J5819" s="280"/>
    </row>
    <row r="5820" spans="1:10" ht="14.4" x14ac:dyDescent="0.3">
      <c r="A5820" s="290" t="str">
        <f t="shared" si="235"/>
        <v>12/2015</v>
      </c>
      <c r="B5820" s="284">
        <v>42341</v>
      </c>
      <c r="C5820" s="295">
        <v>438</v>
      </c>
      <c r="D5820" s="279">
        <f t="shared" si="228"/>
        <v>3</v>
      </c>
      <c r="E5820" s="279">
        <f t="shared" si="229"/>
        <v>12</v>
      </c>
      <c r="F5820" s="281" t="str">
        <f t="shared" si="236"/>
        <v/>
      </c>
      <c r="G5820" s="282"/>
      <c r="H5820" s="280"/>
      <c r="I5820" s="280"/>
      <c r="J5820" s="280"/>
    </row>
    <row r="5821" spans="1:10" ht="14.4" x14ac:dyDescent="0.3">
      <c r="A5821" s="290" t="str">
        <f t="shared" si="235"/>
        <v>12/2015</v>
      </c>
      <c r="B5821" s="284">
        <v>42342</v>
      </c>
      <c r="C5821" s="295">
        <v>435</v>
      </c>
      <c r="D5821" s="279">
        <f t="shared" si="228"/>
        <v>4</v>
      </c>
      <c r="E5821" s="279">
        <f t="shared" si="229"/>
        <v>12</v>
      </c>
      <c r="F5821" s="281" t="str">
        <f t="shared" si="236"/>
        <v/>
      </c>
      <c r="G5821" s="282"/>
      <c r="H5821" s="280"/>
      <c r="I5821" s="280"/>
      <c r="J5821" s="280"/>
    </row>
    <row r="5822" spans="1:10" ht="14.4" x14ac:dyDescent="0.3">
      <c r="A5822" s="290" t="str">
        <f t="shared" si="235"/>
        <v>12/2015</v>
      </c>
      <c r="B5822" s="284">
        <v>42343</v>
      </c>
      <c r="C5822" s="287"/>
      <c r="D5822" s="279">
        <f t="shared" si="228"/>
        <v>5</v>
      </c>
      <c r="E5822" s="279">
        <f t="shared" si="229"/>
        <v>12</v>
      </c>
      <c r="F5822" s="281" t="str">
        <f t="shared" si="236"/>
        <v/>
      </c>
      <c r="G5822" s="282"/>
      <c r="H5822" s="280"/>
      <c r="I5822" s="280"/>
      <c r="J5822" s="280"/>
    </row>
    <row r="5823" spans="1:10" ht="14.4" x14ac:dyDescent="0.3">
      <c r="A5823" s="290" t="str">
        <f t="shared" si="235"/>
        <v>12/2015</v>
      </c>
      <c r="B5823" s="284">
        <v>42344</v>
      </c>
      <c r="C5823" s="287"/>
      <c r="D5823" s="279">
        <f t="shared" si="228"/>
        <v>6</v>
      </c>
      <c r="E5823" s="279">
        <f t="shared" si="229"/>
        <v>12</v>
      </c>
      <c r="F5823" s="281" t="str">
        <f t="shared" si="236"/>
        <v/>
      </c>
      <c r="G5823" s="282"/>
      <c r="H5823" s="280"/>
      <c r="I5823" s="280"/>
      <c r="J5823" s="280"/>
    </row>
    <row r="5824" spans="1:10" ht="14.4" x14ac:dyDescent="0.3">
      <c r="A5824" s="290" t="str">
        <f t="shared" si="235"/>
        <v>12/2015</v>
      </c>
      <c r="B5824" s="284">
        <v>42345</v>
      </c>
      <c r="C5824" s="295">
        <v>444</v>
      </c>
      <c r="D5824" s="279">
        <f t="shared" si="228"/>
        <v>7</v>
      </c>
      <c r="E5824" s="279">
        <f t="shared" si="229"/>
        <v>12</v>
      </c>
      <c r="F5824" s="281" t="str">
        <f t="shared" si="236"/>
        <v/>
      </c>
      <c r="G5824" s="282"/>
      <c r="H5824" s="280"/>
      <c r="I5824" s="280"/>
      <c r="J5824" s="280"/>
    </row>
    <row r="5825" spans="1:10" ht="14.4" x14ac:dyDescent="0.3">
      <c r="A5825" s="290" t="str">
        <f t="shared" si="235"/>
        <v>12/2015</v>
      </c>
      <c r="B5825" s="284">
        <v>42346</v>
      </c>
      <c r="C5825" s="295">
        <v>453</v>
      </c>
      <c r="D5825" s="279">
        <f t="shared" si="228"/>
        <v>8</v>
      </c>
      <c r="E5825" s="279">
        <f t="shared" si="229"/>
        <v>12</v>
      </c>
      <c r="F5825" s="281" t="str">
        <f t="shared" si="236"/>
        <v/>
      </c>
      <c r="G5825" s="282"/>
      <c r="H5825" s="280"/>
      <c r="I5825" s="280"/>
      <c r="J5825" s="280"/>
    </row>
    <row r="5826" spans="1:10" ht="14.4" x14ac:dyDescent="0.3">
      <c r="A5826" s="290" t="str">
        <f t="shared" si="235"/>
        <v>12/2015</v>
      </c>
      <c r="B5826" s="284">
        <v>42347</v>
      </c>
      <c r="C5826" s="295">
        <v>458</v>
      </c>
      <c r="D5826" s="279">
        <f t="shared" si="228"/>
        <v>9</v>
      </c>
      <c r="E5826" s="279">
        <f t="shared" si="229"/>
        <v>12</v>
      </c>
      <c r="F5826" s="281" t="str">
        <f t="shared" si="236"/>
        <v/>
      </c>
      <c r="G5826" s="282"/>
      <c r="H5826" s="280"/>
      <c r="I5826" s="280"/>
      <c r="J5826" s="280"/>
    </row>
    <row r="5827" spans="1:10" ht="14.4" x14ac:dyDescent="0.3">
      <c r="A5827" s="290" t="str">
        <f t="shared" si="235"/>
        <v>12/2015</v>
      </c>
      <c r="B5827" s="284">
        <v>42348</v>
      </c>
      <c r="C5827" s="295">
        <v>473</v>
      </c>
      <c r="D5827" s="279">
        <f t="shared" si="228"/>
        <v>10</v>
      </c>
      <c r="E5827" s="279">
        <f t="shared" si="229"/>
        <v>12</v>
      </c>
      <c r="F5827" s="281" t="str">
        <f t="shared" si="236"/>
        <v/>
      </c>
      <c r="G5827" s="282"/>
      <c r="H5827" s="280"/>
      <c r="I5827" s="280"/>
      <c r="J5827" s="280"/>
    </row>
    <row r="5828" spans="1:10" ht="14.4" x14ac:dyDescent="0.3">
      <c r="A5828" s="290" t="str">
        <f t="shared" si="235"/>
        <v>12/2015</v>
      </c>
      <c r="B5828" s="284">
        <v>42349</v>
      </c>
      <c r="C5828" s="295">
        <v>501</v>
      </c>
      <c r="D5828" s="279">
        <f t="shared" si="228"/>
        <v>11</v>
      </c>
      <c r="E5828" s="279">
        <f t="shared" si="229"/>
        <v>12</v>
      </c>
      <c r="F5828" s="281" t="str">
        <f t="shared" si="236"/>
        <v/>
      </c>
      <c r="G5828" s="282"/>
      <c r="H5828" s="280"/>
      <c r="I5828" s="280"/>
      <c r="J5828" s="280"/>
    </row>
    <row r="5829" spans="1:10" ht="14.4" x14ac:dyDescent="0.3">
      <c r="A5829" s="290" t="str">
        <f t="shared" si="235"/>
        <v>12/2015</v>
      </c>
      <c r="B5829" s="284">
        <v>42350</v>
      </c>
      <c r="C5829" s="287"/>
      <c r="D5829" s="279">
        <f t="shared" si="228"/>
        <v>12</v>
      </c>
      <c r="E5829" s="279">
        <f t="shared" si="229"/>
        <v>12</v>
      </c>
      <c r="F5829" s="281" t="str">
        <f t="shared" si="236"/>
        <v/>
      </c>
      <c r="G5829" s="282"/>
      <c r="H5829" s="280"/>
      <c r="I5829" s="280"/>
      <c r="J5829" s="280"/>
    </row>
    <row r="5830" spans="1:10" ht="14.4" x14ac:dyDescent="0.3">
      <c r="A5830" s="290" t="str">
        <f t="shared" ref="A5830:A5893" si="237">CONCATENATE(MONTH(B5830),"/",YEAR(B5830))</f>
        <v>12/2015</v>
      </c>
      <c r="B5830" s="284">
        <v>42351</v>
      </c>
      <c r="C5830" s="287"/>
      <c r="D5830" s="279">
        <f t="shared" si="228"/>
        <v>13</v>
      </c>
      <c r="E5830" s="279">
        <f t="shared" si="229"/>
        <v>12</v>
      </c>
      <c r="F5830" s="281" t="str">
        <f t="shared" si="236"/>
        <v/>
      </c>
      <c r="G5830" s="282"/>
      <c r="H5830" s="280"/>
      <c r="I5830" s="280"/>
      <c r="J5830" s="280"/>
    </row>
    <row r="5831" spans="1:10" ht="14.4" x14ac:dyDescent="0.3">
      <c r="A5831" s="290" t="str">
        <f t="shared" si="237"/>
        <v>12/2015</v>
      </c>
      <c r="B5831" s="284">
        <v>42352</v>
      </c>
      <c r="C5831" s="295">
        <v>484</v>
      </c>
      <c r="D5831" s="279">
        <f t="shared" si="228"/>
        <v>14</v>
      </c>
      <c r="E5831" s="279">
        <f t="shared" si="229"/>
        <v>12</v>
      </c>
      <c r="F5831" s="281" t="str">
        <f t="shared" si="236"/>
        <v/>
      </c>
      <c r="G5831" s="282"/>
      <c r="H5831" s="280"/>
      <c r="I5831" s="280"/>
      <c r="J5831" s="280"/>
    </row>
    <row r="5832" spans="1:10" ht="14.4" x14ac:dyDescent="0.3">
      <c r="A5832" s="290" t="str">
        <f t="shared" si="237"/>
        <v>12/2015</v>
      </c>
      <c r="B5832" s="284">
        <v>42353</v>
      </c>
      <c r="C5832" s="295">
        <v>465</v>
      </c>
      <c r="D5832" s="279">
        <f t="shared" si="228"/>
        <v>15</v>
      </c>
      <c r="E5832" s="279">
        <f t="shared" si="229"/>
        <v>12</v>
      </c>
      <c r="F5832" s="281" t="str">
        <f t="shared" si="236"/>
        <v/>
      </c>
      <c r="G5832" s="282"/>
      <c r="H5832" s="280"/>
      <c r="I5832" s="280"/>
      <c r="J5832" s="280"/>
    </row>
    <row r="5833" spans="1:10" ht="14.4" x14ac:dyDescent="0.3">
      <c r="A5833" s="290" t="str">
        <f t="shared" si="237"/>
        <v>12/2015</v>
      </c>
      <c r="B5833" s="284">
        <v>42354</v>
      </c>
      <c r="C5833" s="295">
        <v>499</v>
      </c>
      <c r="D5833" s="279">
        <f t="shared" si="228"/>
        <v>16</v>
      </c>
      <c r="E5833" s="279">
        <f t="shared" si="229"/>
        <v>12</v>
      </c>
      <c r="F5833" s="281" t="str">
        <f t="shared" si="236"/>
        <v/>
      </c>
      <c r="G5833" s="282"/>
      <c r="H5833" s="280"/>
      <c r="I5833" s="280"/>
      <c r="J5833" s="280"/>
    </row>
    <row r="5834" spans="1:10" ht="14.4" x14ac:dyDescent="0.3">
      <c r="A5834" s="290" t="str">
        <f t="shared" si="237"/>
        <v>12/2015</v>
      </c>
      <c r="B5834" s="284">
        <v>42355</v>
      </c>
      <c r="C5834" s="295">
        <v>498</v>
      </c>
      <c r="D5834" s="279">
        <f t="shared" si="228"/>
        <v>17</v>
      </c>
      <c r="E5834" s="279">
        <f t="shared" si="229"/>
        <v>12</v>
      </c>
      <c r="F5834" s="281" t="str">
        <f t="shared" si="236"/>
        <v/>
      </c>
      <c r="G5834" s="282"/>
      <c r="H5834" s="280"/>
      <c r="I5834" s="280"/>
      <c r="J5834" s="280"/>
    </row>
    <row r="5835" spans="1:10" ht="14.4" x14ac:dyDescent="0.3">
      <c r="A5835" s="290" t="str">
        <f t="shared" si="237"/>
        <v>12/2015</v>
      </c>
      <c r="B5835" s="284">
        <v>42356</v>
      </c>
      <c r="C5835" s="295">
        <v>524</v>
      </c>
      <c r="D5835" s="279">
        <f t="shared" si="228"/>
        <v>18</v>
      </c>
      <c r="E5835" s="279">
        <f t="shared" si="229"/>
        <v>12</v>
      </c>
      <c r="F5835" s="281" t="str">
        <f t="shared" si="236"/>
        <v/>
      </c>
      <c r="G5835" s="282"/>
      <c r="H5835" s="280"/>
      <c r="I5835" s="280"/>
      <c r="J5835" s="280"/>
    </row>
    <row r="5836" spans="1:10" ht="14.4" x14ac:dyDescent="0.3">
      <c r="A5836" s="290" t="str">
        <f t="shared" si="237"/>
        <v>12/2015</v>
      </c>
      <c r="B5836" s="284">
        <v>42357</v>
      </c>
      <c r="C5836" s="287"/>
      <c r="D5836" s="279">
        <f t="shared" si="228"/>
        <v>19</v>
      </c>
      <c r="E5836" s="279">
        <f t="shared" si="229"/>
        <v>12</v>
      </c>
      <c r="F5836" s="281" t="str">
        <f t="shared" si="236"/>
        <v/>
      </c>
      <c r="G5836" s="282"/>
      <c r="H5836" s="280"/>
      <c r="I5836" s="280"/>
      <c r="J5836" s="280"/>
    </row>
    <row r="5837" spans="1:10" ht="14.4" x14ac:dyDescent="0.3">
      <c r="A5837" s="290" t="str">
        <f t="shared" si="237"/>
        <v>12/2015</v>
      </c>
      <c r="B5837" s="284">
        <v>42358</v>
      </c>
      <c r="C5837" s="287"/>
      <c r="D5837" s="279">
        <f t="shared" si="228"/>
        <v>20</v>
      </c>
      <c r="E5837" s="279">
        <f t="shared" si="229"/>
        <v>12</v>
      </c>
      <c r="F5837" s="281" t="str">
        <f t="shared" si="236"/>
        <v/>
      </c>
      <c r="G5837" s="282"/>
      <c r="H5837" s="280"/>
      <c r="I5837" s="280"/>
      <c r="J5837" s="280"/>
    </row>
    <row r="5838" spans="1:10" ht="14.4" x14ac:dyDescent="0.3">
      <c r="A5838" s="290" t="str">
        <f t="shared" si="237"/>
        <v>12/2015</v>
      </c>
      <c r="B5838" s="284">
        <v>42359</v>
      </c>
      <c r="C5838" s="295">
        <v>545</v>
      </c>
      <c r="D5838" s="279">
        <f t="shared" si="228"/>
        <v>21</v>
      </c>
      <c r="E5838" s="279">
        <f t="shared" si="229"/>
        <v>12</v>
      </c>
      <c r="F5838" s="281" t="str">
        <f t="shared" si="236"/>
        <v/>
      </c>
      <c r="G5838" s="282"/>
      <c r="H5838" s="280"/>
      <c r="I5838" s="280"/>
      <c r="J5838" s="280"/>
    </row>
    <row r="5839" spans="1:10" ht="14.4" x14ac:dyDescent="0.3">
      <c r="A5839" s="290" t="str">
        <f t="shared" si="237"/>
        <v>12/2015</v>
      </c>
      <c r="B5839" s="284">
        <v>42360</v>
      </c>
      <c r="C5839" s="287"/>
      <c r="D5839" s="279">
        <f t="shared" si="228"/>
        <v>22</v>
      </c>
      <c r="E5839" s="279">
        <f t="shared" si="229"/>
        <v>12</v>
      </c>
      <c r="F5839" s="281" t="str">
        <f t="shared" si="236"/>
        <v/>
      </c>
      <c r="G5839" s="282"/>
      <c r="H5839" s="280"/>
      <c r="I5839" s="280"/>
      <c r="J5839" s="280"/>
    </row>
    <row r="5840" spans="1:10" ht="14.4" x14ac:dyDescent="0.3">
      <c r="A5840" s="290" t="str">
        <f t="shared" si="237"/>
        <v>12/2015</v>
      </c>
      <c r="B5840" s="284">
        <v>42361</v>
      </c>
      <c r="C5840" s="295">
        <v>516</v>
      </c>
      <c r="D5840" s="279">
        <f t="shared" si="228"/>
        <v>23</v>
      </c>
      <c r="E5840" s="279">
        <f t="shared" si="229"/>
        <v>12</v>
      </c>
      <c r="F5840" s="281" t="str">
        <f t="shared" si="236"/>
        <v/>
      </c>
      <c r="G5840" s="282"/>
      <c r="H5840" s="280"/>
      <c r="I5840" s="280"/>
      <c r="J5840" s="280"/>
    </row>
    <row r="5841" spans="1:10" ht="14.4" x14ac:dyDescent="0.3">
      <c r="A5841" s="290" t="str">
        <f t="shared" si="237"/>
        <v>12/2015</v>
      </c>
      <c r="B5841" s="284">
        <v>42362</v>
      </c>
      <c r="C5841" s="295">
        <v>518</v>
      </c>
      <c r="D5841" s="279">
        <f t="shared" si="228"/>
        <v>24</v>
      </c>
      <c r="E5841" s="279">
        <f t="shared" si="229"/>
        <v>12</v>
      </c>
      <c r="F5841" s="281" t="str">
        <f t="shared" si="236"/>
        <v/>
      </c>
      <c r="G5841" s="282"/>
      <c r="H5841" s="280"/>
      <c r="I5841" s="280"/>
      <c r="J5841" s="280"/>
    </row>
    <row r="5842" spans="1:10" ht="14.4" x14ac:dyDescent="0.3">
      <c r="A5842" s="290" t="str">
        <f t="shared" si="237"/>
        <v>12/2015</v>
      </c>
      <c r="B5842" s="284">
        <v>42363</v>
      </c>
      <c r="C5842" s="287"/>
      <c r="D5842" s="279">
        <f t="shared" si="228"/>
        <v>25</v>
      </c>
      <c r="E5842" s="279">
        <f t="shared" si="229"/>
        <v>12</v>
      </c>
      <c r="F5842" s="281" t="str">
        <f t="shared" ref="F5842:F5905" si="238">IF(D5842=(D5843-1),"",IF(AND(C5842="",C5841="",C5840=""),C5839/10000,(IF(AND(C5842="",C5841=""),C5840/10000,IF(C5842="",C5841/10000,C5842/10000)))))</f>
        <v/>
      </c>
      <c r="G5842" s="282"/>
      <c r="H5842" s="280"/>
      <c r="I5842" s="280"/>
      <c r="J5842" s="280"/>
    </row>
    <row r="5843" spans="1:10" ht="14.4" x14ac:dyDescent="0.3">
      <c r="A5843" s="290" t="str">
        <f t="shared" si="237"/>
        <v>12/2015</v>
      </c>
      <c r="B5843" s="284">
        <v>42364</v>
      </c>
      <c r="C5843" s="287"/>
      <c r="D5843" s="279">
        <f t="shared" si="228"/>
        <v>26</v>
      </c>
      <c r="E5843" s="279">
        <f t="shared" si="229"/>
        <v>12</v>
      </c>
      <c r="F5843" s="281" t="str">
        <f t="shared" si="238"/>
        <v/>
      </c>
      <c r="G5843" s="282"/>
      <c r="H5843" s="280"/>
      <c r="I5843" s="280"/>
      <c r="J5843" s="280"/>
    </row>
    <row r="5844" spans="1:10" ht="14.4" x14ac:dyDescent="0.3">
      <c r="A5844" s="290" t="str">
        <f t="shared" si="237"/>
        <v>12/2015</v>
      </c>
      <c r="B5844" s="284">
        <v>42365</v>
      </c>
      <c r="C5844" s="287"/>
      <c r="D5844" s="279">
        <f t="shared" si="228"/>
        <v>27</v>
      </c>
      <c r="E5844" s="279">
        <f t="shared" si="229"/>
        <v>12</v>
      </c>
      <c r="F5844" s="281" t="str">
        <f t="shared" si="238"/>
        <v/>
      </c>
      <c r="G5844" s="282"/>
      <c r="H5844" s="280"/>
      <c r="I5844" s="280"/>
      <c r="J5844" s="280"/>
    </row>
    <row r="5845" spans="1:10" ht="14.4" x14ac:dyDescent="0.3">
      <c r="A5845" s="290" t="str">
        <f t="shared" si="237"/>
        <v>12/2015</v>
      </c>
      <c r="B5845" s="284">
        <v>42366</v>
      </c>
      <c r="C5845" s="295">
        <v>520</v>
      </c>
      <c r="D5845" s="279">
        <f t="shared" si="228"/>
        <v>28</v>
      </c>
      <c r="E5845" s="279">
        <f t="shared" si="229"/>
        <v>12</v>
      </c>
      <c r="F5845" s="281" t="str">
        <f t="shared" si="238"/>
        <v/>
      </c>
      <c r="G5845" s="282"/>
      <c r="H5845" s="280"/>
      <c r="I5845" s="280"/>
      <c r="J5845" s="280"/>
    </row>
    <row r="5846" spans="1:10" ht="14.4" x14ac:dyDescent="0.3">
      <c r="A5846" s="290" t="str">
        <f t="shared" si="237"/>
        <v>12/2015</v>
      </c>
      <c r="B5846" s="284">
        <v>42367</v>
      </c>
      <c r="C5846" s="287"/>
      <c r="D5846" s="279">
        <f t="shared" si="228"/>
        <v>29</v>
      </c>
      <c r="E5846" s="279">
        <f t="shared" si="229"/>
        <v>12</v>
      </c>
      <c r="F5846" s="281" t="str">
        <f t="shared" si="238"/>
        <v/>
      </c>
      <c r="G5846" s="282"/>
      <c r="H5846" s="280"/>
      <c r="I5846" s="280"/>
      <c r="J5846" s="280"/>
    </row>
    <row r="5847" spans="1:10" ht="14.4" x14ac:dyDescent="0.3">
      <c r="A5847" s="290" t="str">
        <f t="shared" si="237"/>
        <v>12/2015</v>
      </c>
      <c r="B5847" s="284">
        <v>42368</v>
      </c>
      <c r="C5847" s="295">
        <v>516</v>
      </c>
      <c r="D5847" s="279">
        <f t="shared" si="228"/>
        <v>30</v>
      </c>
      <c r="E5847" s="279">
        <f t="shared" si="229"/>
        <v>12</v>
      </c>
      <c r="F5847" s="281" t="str">
        <f t="shared" si="238"/>
        <v/>
      </c>
      <c r="G5847" s="282"/>
      <c r="H5847" s="280"/>
      <c r="I5847" s="280"/>
      <c r="J5847" s="280"/>
    </row>
    <row r="5848" spans="1:10" ht="14.4" x14ac:dyDescent="0.3">
      <c r="A5848" s="290" t="str">
        <f t="shared" si="237"/>
        <v>12/2015</v>
      </c>
      <c r="B5848" s="284">
        <v>42369</v>
      </c>
      <c r="C5848" s="295">
        <v>523</v>
      </c>
      <c r="D5848" s="279">
        <f t="shared" si="228"/>
        <v>31</v>
      </c>
      <c r="E5848" s="279">
        <f t="shared" si="229"/>
        <v>12</v>
      </c>
      <c r="F5848" s="281">
        <f t="shared" si="238"/>
        <v>5.2299999999999999E-2</v>
      </c>
      <c r="G5848" s="282"/>
      <c r="H5848" s="280"/>
      <c r="I5848" s="280"/>
      <c r="J5848" s="280"/>
    </row>
    <row r="5849" spans="1:10" ht="14.4" x14ac:dyDescent="0.3">
      <c r="A5849" s="290" t="str">
        <f t="shared" si="237"/>
        <v>1/2016</v>
      </c>
      <c r="B5849" s="284">
        <v>42370</v>
      </c>
      <c r="C5849" s="287"/>
      <c r="D5849" s="279">
        <f t="shared" si="228"/>
        <v>1</v>
      </c>
      <c r="E5849" s="279">
        <f t="shared" si="229"/>
        <v>1</v>
      </c>
      <c r="F5849" s="281" t="str">
        <f t="shared" si="238"/>
        <v/>
      </c>
      <c r="G5849" s="282"/>
      <c r="H5849" s="280"/>
      <c r="I5849" s="280"/>
      <c r="J5849" s="280"/>
    </row>
    <row r="5850" spans="1:10" ht="14.4" x14ac:dyDescent="0.3">
      <c r="A5850" s="290" t="str">
        <f t="shared" si="237"/>
        <v>1/2016</v>
      </c>
      <c r="B5850" s="284">
        <v>42371</v>
      </c>
      <c r="C5850" s="287"/>
      <c r="D5850" s="279">
        <f t="shared" si="228"/>
        <v>2</v>
      </c>
      <c r="E5850" s="279">
        <f t="shared" si="229"/>
        <v>1</v>
      </c>
      <c r="F5850" s="281" t="str">
        <f t="shared" si="238"/>
        <v/>
      </c>
      <c r="G5850" s="282"/>
      <c r="H5850" s="280"/>
      <c r="I5850" s="280"/>
      <c r="J5850" s="280"/>
    </row>
    <row r="5851" spans="1:10" ht="14.4" x14ac:dyDescent="0.3">
      <c r="A5851" s="290" t="str">
        <f t="shared" si="237"/>
        <v>1/2016</v>
      </c>
      <c r="B5851" s="284">
        <v>42372</v>
      </c>
      <c r="C5851" s="287"/>
      <c r="D5851" s="279">
        <f t="shared" si="228"/>
        <v>3</v>
      </c>
      <c r="E5851" s="279">
        <f t="shared" si="229"/>
        <v>1</v>
      </c>
      <c r="F5851" s="281" t="str">
        <f t="shared" si="238"/>
        <v/>
      </c>
      <c r="G5851" s="282"/>
      <c r="H5851" s="280"/>
      <c r="I5851" s="280"/>
      <c r="J5851" s="280"/>
    </row>
    <row r="5852" spans="1:10" ht="14.4" x14ac:dyDescent="0.3">
      <c r="A5852" s="290" t="str">
        <f t="shared" si="237"/>
        <v>1/2016</v>
      </c>
      <c r="B5852" s="284">
        <v>42373</v>
      </c>
      <c r="C5852" s="296">
        <v>532</v>
      </c>
      <c r="D5852" s="279">
        <f t="shared" ref="D5852:D6106" si="239">DAY(B5852)</f>
        <v>4</v>
      </c>
      <c r="E5852" s="279">
        <f t="shared" ref="E5852:E6106" si="240">MONTH(B5852)</f>
        <v>1</v>
      </c>
      <c r="F5852" s="281" t="str">
        <f t="shared" si="238"/>
        <v/>
      </c>
      <c r="G5852" s="282"/>
      <c r="H5852" s="280"/>
      <c r="I5852" s="280"/>
      <c r="J5852" s="280"/>
    </row>
    <row r="5853" spans="1:10" ht="14.4" x14ac:dyDescent="0.3">
      <c r="A5853" s="290" t="str">
        <f t="shared" si="237"/>
        <v>1/2016</v>
      </c>
      <c r="B5853" s="284">
        <v>42374</v>
      </c>
      <c r="C5853" s="296">
        <v>497</v>
      </c>
      <c r="D5853" s="279">
        <f t="shared" si="239"/>
        <v>5</v>
      </c>
      <c r="E5853" s="279">
        <f t="shared" si="240"/>
        <v>1</v>
      </c>
      <c r="F5853" s="281" t="str">
        <f t="shared" si="238"/>
        <v/>
      </c>
      <c r="G5853" s="282"/>
      <c r="H5853" s="280"/>
      <c r="I5853" s="280"/>
      <c r="J5853" s="280"/>
    </row>
    <row r="5854" spans="1:10" ht="14.4" x14ac:dyDescent="0.3">
      <c r="A5854" s="290" t="str">
        <f t="shared" si="237"/>
        <v>1/2016</v>
      </c>
      <c r="B5854" s="284">
        <v>42375</v>
      </c>
      <c r="C5854" s="296">
        <v>505</v>
      </c>
      <c r="D5854" s="279">
        <f t="shared" si="239"/>
        <v>6</v>
      </c>
      <c r="E5854" s="279">
        <f t="shared" si="240"/>
        <v>1</v>
      </c>
      <c r="F5854" s="281" t="str">
        <f t="shared" si="238"/>
        <v/>
      </c>
      <c r="G5854" s="282"/>
      <c r="H5854" s="280"/>
      <c r="I5854" s="280"/>
      <c r="J5854" s="280"/>
    </row>
    <row r="5855" spans="1:10" ht="14.4" x14ac:dyDescent="0.3">
      <c r="A5855" s="290" t="str">
        <f t="shared" si="237"/>
        <v>1/2016</v>
      </c>
      <c r="B5855" s="284">
        <v>42376</v>
      </c>
      <c r="C5855" s="296">
        <v>506</v>
      </c>
      <c r="D5855" s="279">
        <f t="shared" si="239"/>
        <v>7</v>
      </c>
      <c r="E5855" s="279">
        <f t="shared" si="240"/>
        <v>1</v>
      </c>
      <c r="F5855" s="281" t="str">
        <f t="shared" si="238"/>
        <v/>
      </c>
      <c r="G5855" s="282"/>
      <c r="H5855" s="280"/>
      <c r="I5855" s="280"/>
      <c r="J5855" s="280"/>
    </row>
    <row r="5856" spans="1:10" ht="14.4" x14ac:dyDescent="0.3">
      <c r="A5856" s="290" t="str">
        <f t="shared" si="237"/>
        <v>1/2016</v>
      </c>
      <c r="B5856" s="284">
        <v>42377</v>
      </c>
      <c r="C5856" s="296">
        <v>512</v>
      </c>
      <c r="D5856" s="279">
        <f t="shared" si="239"/>
        <v>8</v>
      </c>
      <c r="E5856" s="279">
        <f t="shared" si="240"/>
        <v>1</v>
      </c>
      <c r="F5856" s="281" t="str">
        <f t="shared" si="238"/>
        <v/>
      </c>
      <c r="G5856" s="282"/>
      <c r="H5856" s="280"/>
      <c r="I5856" s="280"/>
      <c r="J5856" s="280"/>
    </row>
    <row r="5857" spans="1:10" ht="14.4" x14ac:dyDescent="0.3">
      <c r="A5857" s="290" t="str">
        <f t="shared" si="237"/>
        <v>1/2016</v>
      </c>
      <c r="B5857" s="284">
        <v>42378</v>
      </c>
      <c r="C5857" s="296"/>
      <c r="D5857" s="279">
        <f t="shared" si="239"/>
        <v>9</v>
      </c>
      <c r="E5857" s="279">
        <f t="shared" si="240"/>
        <v>1</v>
      </c>
      <c r="F5857" s="281" t="str">
        <f t="shared" si="238"/>
        <v/>
      </c>
      <c r="G5857" s="282"/>
      <c r="H5857" s="280"/>
      <c r="I5857" s="280"/>
      <c r="J5857" s="280"/>
    </row>
    <row r="5858" spans="1:10" ht="14.4" x14ac:dyDescent="0.3">
      <c r="A5858" s="290" t="str">
        <f t="shared" si="237"/>
        <v>1/2016</v>
      </c>
      <c r="B5858" s="284">
        <v>42379</v>
      </c>
      <c r="C5858" s="296"/>
      <c r="D5858" s="279">
        <f t="shared" si="239"/>
        <v>10</v>
      </c>
      <c r="E5858" s="279">
        <f t="shared" si="240"/>
        <v>1</v>
      </c>
      <c r="F5858" s="281" t="str">
        <f t="shared" si="238"/>
        <v/>
      </c>
      <c r="G5858" s="282"/>
      <c r="H5858" s="280"/>
      <c r="I5858" s="280"/>
      <c r="J5858" s="280"/>
    </row>
    <row r="5859" spans="1:10" ht="14.4" x14ac:dyDescent="0.3">
      <c r="A5859" s="290" t="str">
        <f t="shared" si="237"/>
        <v>1/2016</v>
      </c>
      <c r="B5859" s="284">
        <v>42380</v>
      </c>
      <c r="C5859" s="296">
        <v>506</v>
      </c>
      <c r="D5859" s="279">
        <f t="shared" si="239"/>
        <v>11</v>
      </c>
      <c r="E5859" s="279">
        <f t="shared" si="240"/>
        <v>1</v>
      </c>
      <c r="F5859" s="281" t="str">
        <f t="shared" si="238"/>
        <v/>
      </c>
      <c r="G5859" s="282"/>
      <c r="H5859" s="280"/>
      <c r="I5859" s="280"/>
      <c r="J5859" s="280"/>
    </row>
    <row r="5860" spans="1:10" ht="14.4" x14ac:dyDescent="0.3">
      <c r="A5860" s="290" t="str">
        <f t="shared" si="237"/>
        <v>1/2016</v>
      </c>
      <c r="B5860" s="284">
        <v>42381</v>
      </c>
      <c r="C5860" s="296">
        <v>506</v>
      </c>
      <c r="D5860" s="279">
        <f t="shared" si="239"/>
        <v>12</v>
      </c>
      <c r="E5860" s="279">
        <f t="shared" si="240"/>
        <v>1</v>
      </c>
      <c r="F5860" s="281" t="str">
        <f t="shared" si="238"/>
        <v/>
      </c>
      <c r="G5860" s="282"/>
      <c r="H5860" s="280"/>
      <c r="I5860" s="280"/>
      <c r="J5860" s="280"/>
    </row>
    <row r="5861" spans="1:10" ht="14.4" x14ac:dyDescent="0.3">
      <c r="A5861" s="290" t="str">
        <f t="shared" si="237"/>
        <v>1/2016</v>
      </c>
      <c r="B5861" s="284">
        <v>42382</v>
      </c>
      <c r="C5861" s="296">
        <v>521</v>
      </c>
      <c r="D5861" s="279">
        <f t="shared" si="239"/>
        <v>13</v>
      </c>
      <c r="E5861" s="279">
        <f t="shared" si="240"/>
        <v>1</v>
      </c>
      <c r="F5861" s="281" t="str">
        <f t="shared" si="238"/>
        <v/>
      </c>
      <c r="G5861" s="282"/>
      <c r="H5861" s="280"/>
      <c r="I5861" s="280"/>
      <c r="J5861" s="280"/>
    </row>
    <row r="5862" spans="1:10" ht="14.4" x14ac:dyDescent="0.3">
      <c r="A5862" s="290" t="str">
        <f t="shared" si="237"/>
        <v>1/2016</v>
      </c>
      <c r="B5862" s="284">
        <v>42383</v>
      </c>
      <c r="C5862" s="296">
        <v>512</v>
      </c>
      <c r="D5862" s="279">
        <f t="shared" si="239"/>
        <v>14</v>
      </c>
      <c r="E5862" s="279">
        <f t="shared" si="240"/>
        <v>1</v>
      </c>
      <c r="F5862" s="281" t="str">
        <f t="shared" si="238"/>
        <v/>
      </c>
      <c r="G5862" s="282"/>
      <c r="H5862" s="280"/>
      <c r="I5862" s="280"/>
      <c r="J5862" s="280"/>
    </row>
    <row r="5863" spans="1:10" ht="14.4" x14ac:dyDescent="0.3">
      <c r="A5863" s="290" t="str">
        <f t="shared" si="237"/>
        <v>1/2016</v>
      </c>
      <c r="B5863" s="284">
        <v>42384</v>
      </c>
      <c r="C5863" s="296">
        <v>533</v>
      </c>
      <c r="D5863" s="279">
        <f t="shared" si="239"/>
        <v>15</v>
      </c>
      <c r="E5863" s="279">
        <f t="shared" si="240"/>
        <v>1</v>
      </c>
      <c r="F5863" s="281" t="str">
        <f t="shared" si="238"/>
        <v/>
      </c>
      <c r="G5863" s="282"/>
      <c r="H5863" s="280"/>
      <c r="I5863" s="280"/>
      <c r="J5863" s="280"/>
    </row>
    <row r="5864" spans="1:10" ht="14.4" x14ac:dyDescent="0.3">
      <c r="A5864" s="290" t="str">
        <f t="shared" si="237"/>
        <v>1/2016</v>
      </c>
      <c r="B5864" s="284">
        <v>42385</v>
      </c>
      <c r="C5864" s="296"/>
      <c r="D5864" s="279">
        <f t="shared" si="239"/>
        <v>16</v>
      </c>
      <c r="E5864" s="279">
        <f t="shared" si="240"/>
        <v>1</v>
      </c>
      <c r="F5864" s="281" t="str">
        <f t="shared" si="238"/>
        <v/>
      </c>
      <c r="G5864" s="282"/>
      <c r="H5864" s="280"/>
      <c r="I5864" s="280"/>
      <c r="J5864" s="280"/>
    </row>
    <row r="5865" spans="1:10" ht="14.4" x14ac:dyDescent="0.3">
      <c r="A5865" s="290" t="str">
        <f t="shared" si="237"/>
        <v>1/2016</v>
      </c>
      <c r="B5865" s="284">
        <v>42386</v>
      </c>
      <c r="C5865" s="296"/>
      <c r="D5865" s="279">
        <f t="shared" si="239"/>
        <v>17</v>
      </c>
      <c r="E5865" s="279">
        <f t="shared" si="240"/>
        <v>1</v>
      </c>
      <c r="F5865" s="281" t="str">
        <f t="shared" si="238"/>
        <v/>
      </c>
      <c r="G5865" s="282"/>
      <c r="H5865" s="280"/>
      <c r="I5865" s="280"/>
      <c r="J5865" s="280"/>
    </row>
    <row r="5866" spans="1:10" ht="14.4" x14ac:dyDescent="0.3">
      <c r="A5866" s="290" t="str">
        <f t="shared" si="237"/>
        <v>1/2016</v>
      </c>
      <c r="B5866" s="284">
        <v>42387</v>
      </c>
      <c r="C5866" s="296"/>
      <c r="D5866" s="279">
        <f t="shared" si="239"/>
        <v>18</v>
      </c>
      <c r="E5866" s="279">
        <f t="shared" si="240"/>
        <v>1</v>
      </c>
      <c r="F5866" s="281" t="str">
        <f t="shared" si="238"/>
        <v/>
      </c>
      <c r="G5866" s="282"/>
      <c r="H5866" s="280"/>
      <c r="I5866" s="280"/>
      <c r="J5866" s="280"/>
    </row>
    <row r="5867" spans="1:10" ht="14.4" x14ac:dyDescent="0.3">
      <c r="A5867" s="290" t="str">
        <f t="shared" si="237"/>
        <v>1/2016</v>
      </c>
      <c r="B5867" s="284">
        <v>42388</v>
      </c>
      <c r="C5867" s="296">
        <v>533</v>
      </c>
      <c r="D5867" s="279">
        <f t="shared" si="239"/>
        <v>19</v>
      </c>
      <c r="E5867" s="279">
        <f t="shared" si="240"/>
        <v>1</v>
      </c>
      <c r="F5867" s="281" t="str">
        <f t="shared" si="238"/>
        <v/>
      </c>
      <c r="G5867" s="282"/>
      <c r="H5867" s="280"/>
      <c r="I5867" s="280"/>
      <c r="J5867" s="280"/>
    </row>
    <row r="5868" spans="1:10" ht="14.4" x14ac:dyDescent="0.3">
      <c r="A5868" s="290" t="str">
        <f t="shared" si="237"/>
        <v>1/2016</v>
      </c>
      <c r="B5868" s="284">
        <v>42389</v>
      </c>
      <c r="C5868" s="296">
        <v>544</v>
      </c>
      <c r="D5868" s="279">
        <f t="shared" si="239"/>
        <v>20</v>
      </c>
      <c r="E5868" s="279">
        <f t="shared" si="240"/>
        <v>1</v>
      </c>
      <c r="F5868" s="281" t="str">
        <f t="shared" si="238"/>
        <v/>
      </c>
      <c r="G5868" s="282"/>
      <c r="H5868" s="280"/>
      <c r="I5868" s="280"/>
      <c r="J5868" s="280"/>
    </row>
    <row r="5869" spans="1:10" ht="14.4" x14ac:dyDescent="0.3">
      <c r="A5869" s="290" t="str">
        <f t="shared" si="237"/>
        <v>1/2016</v>
      </c>
      <c r="B5869" s="284">
        <v>42390</v>
      </c>
      <c r="C5869" s="296">
        <v>534</v>
      </c>
      <c r="D5869" s="279">
        <f t="shared" si="239"/>
        <v>21</v>
      </c>
      <c r="E5869" s="279">
        <f t="shared" si="240"/>
        <v>1</v>
      </c>
      <c r="F5869" s="281" t="str">
        <f t="shared" si="238"/>
        <v/>
      </c>
      <c r="G5869" s="282"/>
      <c r="H5869" s="280"/>
      <c r="I5869" s="280"/>
      <c r="J5869" s="280"/>
    </row>
    <row r="5870" spans="1:10" ht="14.4" x14ac:dyDescent="0.3">
      <c r="A5870" s="290" t="str">
        <f t="shared" si="237"/>
        <v>1/2016</v>
      </c>
      <c r="B5870" s="284">
        <v>42391</v>
      </c>
      <c r="C5870" s="296">
        <v>514</v>
      </c>
      <c r="D5870" s="279">
        <f t="shared" si="239"/>
        <v>22</v>
      </c>
      <c r="E5870" s="279">
        <f t="shared" si="240"/>
        <v>1</v>
      </c>
      <c r="F5870" s="281" t="str">
        <f t="shared" si="238"/>
        <v/>
      </c>
      <c r="G5870" s="282"/>
      <c r="H5870" s="280"/>
      <c r="I5870" s="280"/>
      <c r="J5870" s="280"/>
    </row>
    <row r="5871" spans="1:10" ht="14.4" x14ac:dyDescent="0.3">
      <c r="A5871" s="290" t="str">
        <f t="shared" si="237"/>
        <v>1/2016</v>
      </c>
      <c r="B5871" s="284">
        <v>42392</v>
      </c>
      <c r="C5871" s="296"/>
      <c r="D5871" s="279">
        <f t="shared" si="239"/>
        <v>23</v>
      </c>
      <c r="E5871" s="279">
        <f t="shared" si="240"/>
        <v>1</v>
      </c>
      <c r="F5871" s="281" t="str">
        <f t="shared" si="238"/>
        <v/>
      </c>
      <c r="G5871" s="282"/>
      <c r="H5871" s="280"/>
      <c r="I5871" s="280"/>
      <c r="J5871" s="280"/>
    </row>
    <row r="5872" spans="1:10" ht="14.4" x14ac:dyDescent="0.3">
      <c r="A5872" s="290" t="str">
        <f t="shared" si="237"/>
        <v>1/2016</v>
      </c>
      <c r="B5872" s="284">
        <v>42393</v>
      </c>
      <c r="C5872" s="296"/>
      <c r="D5872" s="279">
        <f t="shared" si="239"/>
        <v>24</v>
      </c>
      <c r="E5872" s="279">
        <f t="shared" si="240"/>
        <v>1</v>
      </c>
      <c r="F5872" s="281" t="str">
        <f t="shared" si="238"/>
        <v/>
      </c>
      <c r="G5872" s="282"/>
      <c r="H5872" s="280"/>
      <c r="I5872" s="280"/>
      <c r="J5872" s="280"/>
    </row>
    <row r="5873" spans="1:10" ht="14.4" x14ac:dyDescent="0.3">
      <c r="A5873" s="290" t="str">
        <f t="shared" si="237"/>
        <v>1/2016</v>
      </c>
      <c r="B5873" s="284">
        <v>42394</v>
      </c>
      <c r="C5873" s="296">
        <v>523</v>
      </c>
      <c r="D5873" s="279">
        <f t="shared" si="239"/>
        <v>25</v>
      </c>
      <c r="E5873" s="279">
        <f t="shared" si="240"/>
        <v>1</v>
      </c>
      <c r="F5873" s="281" t="str">
        <f t="shared" si="238"/>
        <v/>
      </c>
      <c r="G5873" s="282"/>
      <c r="H5873" s="280"/>
      <c r="I5873" s="280"/>
      <c r="J5873" s="280"/>
    </row>
    <row r="5874" spans="1:10" ht="14.4" x14ac:dyDescent="0.3">
      <c r="A5874" s="290" t="str">
        <f t="shared" si="237"/>
        <v>1/2016</v>
      </c>
      <c r="B5874" s="284">
        <v>42395</v>
      </c>
      <c r="C5874" s="296">
        <v>511</v>
      </c>
      <c r="D5874" s="279">
        <f t="shared" si="239"/>
        <v>26</v>
      </c>
      <c r="E5874" s="279">
        <f t="shared" si="240"/>
        <v>1</v>
      </c>
      <c r="F5874" s="281" t="str">
        <f t="shared" si="238"/>
        <v/>
      </c>
      <c r="G5874" s="282"/>
      <c r="H5874" s="280"/>
      <c r="I5874" s="280"/>
      <c r="J5874" s="280"/>
    </row>
    <row r="5875" spans="1:10" ht="14.4" x14ac:dyDescent="0.3">
      <c r="A5875" s="290" t="str">
        <f t="shared" si="237"/>
        <v>1/2016</v>
      </c>
      <c r="B5875" s="284">
        <v>42396</v>
      </c>
      <c r="C5875" s="296">
        <v>503</v>
      </c>
      <c r="D5875" s="279">
        <f t="shared" si="239"/>
        <v>27</v>
      </c>
      <c r="E5875" s="279">
        <f t="shared" si="240"/>
        <v>1</v>
      </c>
      <c r="F5875" s="281" t="str">
        <f t="shared" si="238"/>
        <v/>
      </c>
      <c r="G5875" s="282"/>
      <c r="H5875" s="280"/>
      <c r="I5875" s="280"/>
      <c r="J5875" s="280"/>
    </row>
    <row r="5876" spans="1:10" ht="14.4" x14ac:dyDescent="0.3">
      <c r="A5876" s="290" t="str">
        <f t="shared" si="237"/>
        <v>1/2016</v>
      </c>
      <c r="B5876" s="284">
        <v>42397</v>
      </c>
      <c r="C5876" s="296">
        <v>499</v>
      </c>
      <c r="D5876" s="279">
        <f t="shared" si="239"/>
        <v>28</v>
      </c>
      <c r="E5876" s="279">
        <f t="shared" si="240"/>
        <v>1</v>
      </c>
      <c r="F5876" s="281" t="str">
        <f t="shared" si="238"/>
        <v/>
      </c>
      <c r="G5876" s="282"/>
      <c r="H5876" s="280"/>
      <c r="I5876" s="280"/>
      <c r="J5876" s="280"/>
    </row>
    <row r="5877" spans="1:10" ht="14.4" x14ac:dyDescent="0.3">
      <c r="A5877" s="290" t="str">
        <f t="shared" si="237"/>
        <v>1/2016</v>
      </c>
      <c r="B5877" s="284">
        <v>42398</v>
      </c>
      <c r="C5877" s="296">
        <v>512</v>
      </c>
      <c r="D5877" s="279">
        <f t="shared" si="239"/>
        <v>29</v>
      </c>
      <c r="E5877" s="279">
        <f t="shared" si="240"/>
        <v>1</v>
      </c>
      <c r="F5877" s="281" t="str">
        <f t="shared" si="238"/>
        <v/>
      </c>
      <c r="G5877" s="282"/>
      <c r="H5877" s="280"/>
      <c r="I5877" s="280"/>
      <c r="J5877" s="280"/>
    </row>
    <row r="5878" spans="1:10" ht="14.4" x14ac:dyDescent="0.3">
      <c r="A5878" s="290" t="str">
        <f t="shared" si="237"/>
        <v>1/2016</v>
      </c>
      <c r="B5878" s="284">
        <v>42399</v>
      </c>
      <c r="C5878" s="296"/>
      <c r="D5878" s="279">
        <f t="shared" si="239"/>
        <v>30</v>
      </c>
      <c r="E5878" s="279">
        <f t="shared" si="240"/>
        <v>1</v>
      </c>
      <c r="F5878" s="281" t="str">
        <f t="shared" si="238"/>
        <v/>
      </c>
      <c r="G5878" s="282"/>
      <c r="H5878" s="280"/>
      <c r="I5878" s="280"/>
      <c r="J5878" s="280"/>
    </row>
    <row r="5879" spans="1:10" ht="14.4" x14ac:dyDescent="0.3">
      <c r="A5879" s="290" t="str">
        <f t="shared" si="237"/>
        <v>1/2016</v>
      </c>
      <c r="B5879" s="284">
        <v>42400</v>
      </c>
      <c r="C5879" s="296"/>
      <c r="D5879" s="279">
        <f t="shared" si="239"/>
        <v>31</v>
      </c>
      <c r="E5879" s="279">
        <f t="shared" si="240"/>
        <v>1</v>
      </c>
      <c r="F5879" s="281">
        <f t="shared" si="238"/>
        <v>5.1200000000000002E-2</v>
      </c>
      <c r="G5879" s="282"/>
      <c r="H5879" s="280"/>
      <c r="I5879" s="280"/>
      <c r="J5879" s="280"/>
    </row>
    <row r="5880" spans="1:10" ht="14.4" x14ac:dyDescent="0.3">
      <c r="A5880" s="290" t="str">
        <f t="shared" si="237"/>
        <v>2/2016</v>
      </c>
      <c r="B5880" s="284">
        <v>42401</v>
      </c>
      <c r="C5880" s="296">
        <v>513</v>
      </c>
      <c r="D5880" s="279">
        <f t="shared" si="239"/>
        <v>1</v>
      </c>
      <c r="E5880" s="279">
        <f t="shared" si="240"/>
        <v>2</v>
      </c>
      <c r="F5880" s="281" t="str">
        <f t="shared" si="238"/>
        <v/>
      </c>
      <c r="G5880" s="282"/>
      <c r="H5880" s="280"/>
      <c r="I5880" s="280"/>
      <c r="J5880" s="280"/>
    </row>
    <row r="5881" spans="1:10" ht="14.4" x14ac:dyDescent="0.3">
      <c r="A5881" s="290" t="str">
        <f t="shared" si="237"/>
        <v>2/2016</v>
      </c>
      <c r="B5881" s="284">
        <v>42402</v>
      </c>
      <c r="C5881" s="296">
        <v>530</v>
      </c>
      <c r="D5881" s="279">
        <f t="shared" si="239"/>
        <v>2</v>
      </c>
      <c r="E5881" s="279">
        <f t="shared" si="240"/>
        <v>2</v>
      </c>
      <c r="F5881" s="281" t="str">
        <f t="shared" si="238"/>
        <v/>
      </c>
      <c r="G5881" s="282"/>
      <c r="H5881" s="280"/>
      <c r="I5881" s="280"/>
      <c r="J5881" s="280"/>
    </row>
    <row r="5882" spans="1:10" ht="14.4" x14ac:dyDescent="0.3">
      <c r="A5882" s="290" t="str">
        <f t="shared" si="237"/>
        <v>2/2016</v>
      </c>
      <c r="B5882" s="284">
        <v>42403</v>
      </c>
      <c r="C5882" s="296">
        <v>525</v>
      </c>
      <c r="D5882" s="279">
        <f t="shared" si="239"/>
        <v>3</v>
      </c>
      <c r="E5882" s="279">
        <f t="shared" si="240"/>
        <v>2</v>
      </c>
      <c r="F5882" s="281" t="str">
        <f t="shared" si="238"/>
        <v/>
      </c>
      <c r="G5882" s="282"/>
      <c r="H5882" s="280"/>
      <c r="I5882" s="280"/>
      <c r="J5882" s="280"/>
    </row>
    <row r="5883" spans="1:10" ht="14.4" x14ac:dyDescent="0.3">
      <c r="A5883" s="290" t="str">
        <f t="shared" si="237"/>
        <v>2/2016</v>
      </c>
      <c r="B5883" s="284">
        <v>42404</v>
      </c>
      <c r="C5883" s="296"/>
      <c r="D5883" s="279">
        <f t="shared" si="239"/>
        <v>4</v>
      </c>
      <c r="E5883" s="279">
        <f t="shared" si="240"/>
        <v>2</v>
      </c>
      <c r="F5883" s="281" t="str">
        <f t="shared" si="238"/>
        <v/>
      </c>
      <c r="G5883" s="282"/>
      <c r="H5883" s="280"/>
      <c r="I5883" s="280"/>
      <c r="J5883" s="280"/>
    </row>
    <row r="5884" spans="1:10" ht="14.4" x14ac:dyDescent="0.3">
      <c r="A5884" s="290" t="str">
        <f t="shared" si="237"/>
        <v>2/2016</v>
      </c>
      <c r="B5884" s="284">
        <v>42405</v>
      </c>
      <c r="C5884" s="296">
        <v>521</v>
      </c>
      <c r="D5884" s="279">
        <f t="shared" si="239"/>
        <v>5</v>
      </c>
      <c r="E5884" s="279">
        <f t="shared" si="240"/>
        <v>2</v>
      </c>
      <c r="F5884" s="281" t="str">
        <f t="shared" si="238"/>
        <v/>
      </c>
      <c r="G5884" s="282"/>
      <c r="H5884" s="280"/>
      <c r="I5884" s="280"/>
      <c r="J5884" s="280"/>
    </row>
    <row r="5885" spans="1:10" ht="14.4" x14ac:dyDescent="0.3">
      <c r="A5885" s="290" t="str">
        <f t="shared" si="237"/>
        <v>2/2016</v>
      </c>
      <c r="B5885" s="284">
        <v>42406</v>
      </c>
      <c r="C5885" s="296"/>
      <c r="D5885" s="279">
        <f t="shared" si="239"/>
        <v>6</v>
      </c>
      <c r="E5885" s="279">
        <f t="shared" si="240"/>
        <v>2</v>
      </c>
      <c r="F5885" s="281" t="str">
        <f t="shared" si="238"/>
        <v/>
      </c>
      <c r="G5885" s="282"/>
      <c r="H5885" s="280"/>
      <c r="I5885" s="280"/>
      <c r="J5885" s="280"/>
    </row>
    <row r="5886" spans="1:10" ht="14.4" x14ac:dyDescent="0.3">
      <c r="A5886" s="290" t="str">
        <f t="shared" si="237"/>
        <v>2/2016</v>
      </c>
      <c r="B5886" s="284">
        <v>42407</v>
      </c>
      <c r="C5886" s="296"/>
      <c r="D5886" s="279">
        <f t="shared" si="239"/>
        <v>7</v>
      </c>
      <c r="E5886" s="279">
        <f t="shared" si="240"/>
        <v>2</v>
      </c>
      <c r="F5886" s="281" t="str">
        <f t="shared" si="238"/>
        <v/>
      </c>
      <c r="G5886" s="282"/>
      <c r="H5886" s="280"/>
      <c r="I5886" s="280"/>
      <c r="J5886" s="280"/>
    </row>
    <row r="5887" spans="1:10" ht="14.4" x14ac:dyDescent="0.3">
      <c r="A5887" s="290" t="str">
        <f t="shared" si="237"/>
        <v>2/2016</v>
      </c>
      <c r="B5887" s="284">
        <v>42408</v>
      </c>
      <c r="C5887" s="296">
        <v>548</v>
      </c>
      <c r="D5887" s="279">
        <f t="shared" si="239"/>
        <v>8</v>
      </c>
      <c r="E5887" s="279">
        <f t="shared" si="240"/>
        <v>2</v>
      </c>
      <c r="F5887" s="281" t="str">
        <f t="shared" si="238"/>
        <v/>
      </c>
      <c r="G5887" s="282"/>
      <c r="H5887" s="280"/>
      <c r="I5887" s="280"/>
      <c r="J5887" s="280"/>
    </row>
    <row r="5888" spans="1:10" ht="14.4" x14ac:dyDescent="0.3">
      <c r="A5888" s="290" t="str">
        <f t="shared" si="237"/>
        <v>2/2016</v>
      </c>
      <c r="B5888" s="284">
        <v>42409</v>
      </c>
      <c r="C5888" s="296">
        <v>547</v>
      </c>
      <c r="D5888" s="279">
        <f t="shared" si="239"/>
        <v>9</v>
      </c>
      <c r="E5888" s="279">
        <f t="shared" si="240"/>
        <v>2</v>
      </c>
      <c r="F5888" s="281" t="str">
        <f t="shared" si="238"/>
        <v/>
      </c>
      <c r="G5888" s="282"/>
      <c r="H5888" s="280"/>
      <c r="I5888" s="280"/>
      <c r="J5888" s="280"/>
    </row>
    <row r="5889" spans="1:10" ht="14.4" x14ac:dyDescent="0.3">
      <c r="A5889" s="290" t="str">
        <f t="shared" si="237"/>
        <v>2/2016</v>
      </c>
      <c r="B5889" s="284">
        <v>42410</v>
      </c>
      <c r="C5889" s="296">
        <v>554</v>
      </c>
      <c r="D5889" s="279">
        <f t="shared" si="239"/>
        <v>10</v>
      </c>
      <c r="E5889" s="279">
        <f t="shared" si="240"/>
        <v>2</v>
      </c>
      <c r="F5889" s="281" t="str">
        <f t="shared" si="238"/>
        <v/>
      </c>
      <c r="G5889" s="282"/>
      <c r="H5889" s="280"/>
      <c r="I5889" s="280"/>
      <c r="J5889" s="280"/>
    </row>
    <row r="5890" spans="1:10" ht="14.4" x14ac:dyDescent="0.3">
      <c r="A5890" s="290" t="str">
        <f t="shared" si="237"/>
        <v>2/2016</v>
      </c>
      <c r="B5890" s="284">
        <v>42411</v>
      </c>
      <c r="C5890" s="296">
        <v>569</v>
      </c>
      <c r="D5890" s="279">
        <f t="shared" si="239"/>
        <v>11</v>
      </c>
      <c r="E5890" s="279">
        <f t="shared" si="240"/>
        <v>2</v>
      </c>
      <c r="F5890" s="281" t="str">
        <f t="shared" si="238"/>
        <v/>
      </c>
      <c r="G5890" s="282"/>
      <c r="H5890" s="280"/>
      <c r="I5890" s="280"/>
      <c r="J5890" s="280"/>
    </row>
    <row r="5891" spans="1:10" ht="14.4" x14ac:dyDescent="0.3">
      <c r="A5891" s="290" t="str">
        <f t="shared" si="237"/>
        <v>2/2016</v>
      </c>
      <c r="B5891" s="284">
        <v>42412</v>
      </c>
      <c r="C5891" s="296">
        <v>554</v>
      </c>
      <c r="D5891" s="279">
        <f t="shared" si="239"/>
        <v>12</v>
      </c>
      <c r="E5891" s="279">
        <f t="shared" si="240"/>
        <v>2</v>
      </c>
      <c r="F5891" s="281" t="str">
        <f t="shared" si="238"/>
        <v/>
      </c>
      <c r="G5891" s="282"/>
      <c r="H5891" s="280"/>
      <c r="I5891" s="280"/>
      <c r="J5891" s="280"/>
    </row>
    <row r="5892" spans="1:10" ht="14.4" x14ac:dyDescent="0.3">
      <c r="A5892" s="290" t="str">
        <f t="shared" si="237"/>
        <v>2/2016</v>
      </c>
      <c r="B5892" s="284">
        <v>42413</v>
      </c>
      <c r="C5892" s="296"/>
      <c r="D5892" s="279">
        <f t="shared" si="239"/>
        <v>13</v>
      </c>
      <c r="E5892" s="279">
        <f t="shared" si="240"/>
        <v>2</v>
      </c>
      <c r="F5892" s="281" t="str">
        <f t="shared" si="238"/>
        <v/>
      </c>
      <c r="G5892" s="282"/>
      <c r="H5892" s="280"/>
      <c r="I5892" s="280"/>
      <c r="J5892" s="280"/>
    </row>
    <row r="5893" spans="1:10" ht="14.4" x14ac:dyDescent="0.3">
      <c r="A5893" s="290" t="str">
        <f t="shared" si="237"/>
        <v>2/2016</v>
      </c>
      <c r="B5893" s="284">
        <v>42414</v>
      </c>
      <c r="C5893" s="296"/>
      <c r="D5893" s="279">
        <f t="shared" si="239"/>
        <v>14</v>
      </c>
      <c r="E5893" s="279">
        <f t="shared" si="240"/>
        <v>2</v>
      </c>
      <c r="F5893" s="281" t="str">
        <f t="shared" si="238"/>
        <v/>
      </c>
      <c r="G5893" s="282"/>
      <c r="H5893" s="280"/>
      <c r="I5893" s="280"/>
      <c r="J5893" s="280"/>
    </row>
    <row r="5894" spans="1:10" ht="14.4" x14ac:dyDescent="0.3">
      <c r="A5894" s="290" t="str">
        <f t="shared" ref="A5894:A5957" si="241">CONCATENATE(MONTH(B5894),"/",YEAR(B5894))</f>
        <v>2/2016</v>
      </c>
      <c r="B5894" s="284">
        <v>42415</v>
      </c>
      <c r="C5894" s="296"/>
      <c r="D5894" s="279">
        <f t="shared" si="239"/>
        <v>15</v>
      </c>
      <c r="E5894" s="279">
        <f t="shared" si="240"/>
        <v>2</v>
      </c>
      <c r="F5894" s="281" t="str">
        <f t="shared" si="238"/>
        <v/>
      </c>
      <c r="G5894" s="282"/>
      <c r="H5894" s="280"/>
      <c r="I5894" s="280"/>
      <c r="J5894" s="280"/>
    </row>
    <row r="5895" spans="1:10" ht="14.4" x14ac:dyDescent="0.3">
      <c r="A5895" s="290" t="str">
        <f t="shared" si="241"/>
        <v>2/2016</v>
      </c>
      <c r="B5895" s="284">
        <v>42416</v>
      </c>
      <c r="C5895" s="296">
        <v>549</v>
      </c>
      <c r="D5895" s="279">
        <f t="shared" si="239"/>
        <v>16</v>
      </c>
      <c r="E5895" s="279">
        <f t="shared" si="240"/>
        <v>2</v>
      </c>
      <c r="F5895" s="281" t="str">
        <f t="shared" si="238"/>
        <v/>
      </c>
      <c r="G5895" s="282"/>
      <c r="H5895" s="280"/>
      <c r="I5895" s="280"/>
      <c r="J5895" s="280"/>
    </row>
    <row r="5896" spans="1:10" ht="14.4" x14ac:dyDescent="0.3">
      <c r="A5896" s="290" t="str">
        <f t="shared" si="241"/>
        <v>2/2016</v>
      </c>
      <c r="B5896" s="284">
        <v>42417</v>
      </c>
      <c r="C5896" s="296">
        <v>535</v>
      </c>
      <c r="D5896" s="279">
        <f t="shared" si="239"/>
        <v>17</v>
      </c>
      <c r="E5896" s="279">
        <f t="shared" si="240"/>
        <v>2</v>
      </c>
      <c r="F5896" s="281" t="str">
        <f t="shared" si="238"/>
        <v/>
      </c>
      <c r="G5896" s="282"/>
      <c r="H5896" s="280"/>
      <c r="I5896" s="280"/>
      <c r="J5896" s="280"/>
    </row>
    <row r="5897" spans="1:10" ht="14.4" x14ac:dyDescent="0.3">
      <c r="A5897" s="290" t="str">
        <f t="shared" si="241"/>
        <v>2/2016</v>
      </c>
      <c r="B5897" s="284">
        <v>42418</v>
      </c>
      <c r="C5897" s="296">
        <v>539</v>
      </c>
      <c r="D5897" s="279">
        <f t="shared" si="239"/>
        <v>18</v>
      </c>
      <c r="E5897" s="279">
        <f t="shared" si="240"/>
        <v>2</v>
      </c>
      <c r="F5897" s="281" t="str">
        <f t="shared" si="238"/>
        <v/>
      </c>
      <c r="G5897" s="282"/>
      <c r="H5897" s="280"/>
      <c r="I5897" s="280"/>
      <c r="J5897" s="280"/>
    </row>
    <row r="5898" spans="1:10" ht="14.4" x14ac:dyDescent="0.3">
      <c r="A5898" s="290" t="str">
        <f t="shared" si="241"/>
        <v>2/2016</v>
      </c>
      <c r="B5898" s="284">
        <v>42419</v>
      </c>
      <c r="C5898" s="296">
        <v>529</v>
      </c>
      <c r="D5898" s="279">
        <f t="shared" si="239"/>
        <v>19</v>
      </c>
      <c r="E5898" s="279">
        <f t="shared" si="240"/>
        <v>2</v>
      </c>
      <c r="F5898" s="281" t="str">
        <f t="shared" si="238"/>
        <v/>
      </c>
      <c r="G5898" s="282"/>
      <c r="H5898" s="280"/>
      <c r="I5898" s="280"/>
      <c r="J5898" s="280"/>
    </row>
    <row r="5899" spans="1:10" ht="14.4" x14ac:dyDescent="0.3">
      <c r="A5899" s="290" t="str">
        <f t="shared" si="241"/>
        <v>2/2016</v>
      </c>
      <c r="B5899" s="284">
        <v>42420</v>
      </c>
      <c r="C5899" s="296"/>
      <c r="D5899" s="279">
        <f t="shared" si="239"/>
        <v>20</v>
      </c>
      <c r="E5899" s="279">
        <f t="shared" si="240"/>
        <v>2</v>
      </c>
      <c r="F5899" s="281" t="str">
        <f t="shared" si="238"/>
        <v/>
      </c>
      <c r="G5899" s="282"/>
      <c r="H5899" s="280"/>
      <c r="I5899" s="280"/>
      <c r="J5899" s="280"/>
    </row>
    <row r="5900" spans="1:10" ht="14.4" x14ac:dyDescent="0.3">
      <c r="A5900" s="290" t="str">
        <f t="shared" si="241"/>
        <v>2/2016</v>
      </c>
      <c r="B5900" s="284">
        <v>42421</v>
      </c>
      <c r="C5900" s="296"/>
      <c r="D5900" s="279">
        <f t="shared" si="239"/>
        <v>21</v>
      </c>
      <c r="E5900" s="279">
        <f t="shared" si="240"/>
        <v>2</v>
      </c>
      <c r="F5900" s="281" t="str">
        <f t="shared" si="238"/>
        <v/>
      </c>
      <c r="G5900" s="282"/>
      <c r="H5900" s="280"/>
      <c r="I5900" s="280"/>
      <c r="J5900" s="280"/>
    </row>
    <row r="5901" spans="1:10" ht="14.4" x14ac:dyDescent="0.3">
      <c r="A5901" s="290" t="str">
        <f t="shared" si="241"/>
        <v>2/2016</v>
      </c>
      <c r="B5901" s="284">
        <v>42422</v>
      </c>
      <c r="C5901" s="296">
        <v>521</v>
      </c>
      <c r="D5901" s="279">
        <f t="shared" si="239"/>
        <v>22</v>
      </c>
      <c r="E5901" s="279">
        <f t="shared" si="240"/>
        <v>2</v>
      </c>
      <c r="F5901" s="281" t="str">
        <f t="shared" si="238"/>
        <v/>
      </c>
      <c r="G5901" s="282"/>
      <c r="H5901" s="280"/>
      <c r="I5901" s="280"/>
      <c r="J5901" s="280"/>
    </row>
    <row r="5902" spans="1:10" ht="14.4" x14ac:dyDescent="0.3">
      <c r="A5902" s="290" t="str">
        <f t="shared" si="241"/>
        <v>2/2016</v>
      </c>
      <c r="B5902" s="284">
        <v>42423</v>
      </c>
      <c r="C5902" s="296">
        <v>519</v>
      </c>
      <c r="D5902" s="279">
        <f t="shared" si="239"/>
        <v>23</v>
      </c>
      <c r="E5902" s="279">
        <f t="shared" si="240"/>
        <v>2</v>
      </c>
      <c r="F5902" s="281" t="str">
        <f t="shared" si="238"/>
        <v/>
      </c>
      <c r="G5902" s="282"/>
      <c r="H5902" s="280"/>
      <c r="I5902" s="280"/>
      <c r="J5902" s="280"/>
    </row>
    <row r="5903" spans="1:10" ht="14.4" x14ac:dyDescent="0.3">
      <c r="A5903" s="290" t="str">
        <f t="shared" si="241"/>
        <v>2/2016</v>
      </c>
      <c r="B5903" s="284">
        <v>42424</v>
      </c>
      <c r="C5903" s="296">
        <v>506</v>
      </c>
      <c r="D5903" s="279">
        <f t="shared" si="239"/>
        <v>24</v>
      </c>
      <c r="E5903" s="279">
        <f t="shared" si="240"/>
        <v>2</v>
      </c>
      <c r="F5903" s="281" t="str">
        <f t="shared" si="238"/>
        <v/>
      </c>
      <c r="G5903" s="282"/>
      <c r="H5903" s="280"/>
      <c r="I5903" s="280"/>
      <c r="J5903" s="280"/>
    </row>
    <row r="5904" spans="1:10" ht="14.4" x14ac:dyDescent="0.3">
      <c r="A5904" s="290" t="str">
        <f t="shared" si="241"/>
        <v>2/2016</v>
      </c>
      <c r="B5904" s="284">
        <v>42425</v>
      </c>
      <c r="C5904" s="296">
        <v>513</v>
      </c>
      <c r="D5904" s="279">
        <f t="shared" si="239"/>
        <v>25</v>
      </c>
      <c r="E5904" s="279">
        <f t="shared" si="240"/>
        <v>2</v>
      </c>
      <c r="F5904" s="281" t="str">
        <f t="shared" si="238"/>
        <v/>
      </c>
      <c r="G5904" s="282"/>
      <c r="H5904" s="280"/>
      <c r="I5904" s="280"/>
      <c r="J5904" s="280"/>
    </row>
    <row r="5905" spans="1:10" ht="14.4" x14ac:dyDescent="0.3">
      <c r="A5905" s="290" t="str">
        <f t="shared" si="241"/>
        <v>2/2016</v>
      </c>
      <c r="B5905" s="284">
        <v>42426</v>
      </c>
      <c r="C5905" s="296">
        <v>506</v>
      </c>
      <c r="D5905" s="279">
        <f t="shared" si="239"/>
        <v>26</v>
      </c>
      <c r="E5905" s="279">
        <f t="shared" si="240"/>
        <v>2</v>
      </c>
      <c r="F5905" s="281" t="str">
        <f t="shared" si="238"/>
        <v/>
      </c>
      <c r="G5905" s="282"/>
      <c r="H5905" s="280"/>
      <c r="I5905" s="280"/>
      <c r="J5905" s="280"/>
    </row>
    <row r="5906" spans="1:10" ht="14.4" x14ac:dyDescent="0.3">
      <c r="A5906" s="290" t="str">
        <f t="shared" si="241"/>
        <v>2/2016</v>
      </c>
      <c r="B5906" s="284">
        <v>42427</v>
      </c>
      <c r="C5906" s="296"/>
      <c r="D5906" s="279">
        <f t="shared" si="239"/>
        <v>27</v>
      </c>
      <c r="E5906" s="279">
        <f t="shared" si="240"/>
        <v>2</v>
      </c>
      <c r="F5906" s="281" t="str">
        <f t="shared" ref="F5906:F5969" si="242">IF(D5906=(D5907-1),"",IF(AND(C5906="",C5905="",C5904=""),C5903/10000,(IF(AND(C5906="",C5905=""),C5904/10000,IF(C5906="",C5905/10000,C5906/10000)))))</f>
        <v/>
      </c>
      <c r="G5906" s="282"/>
      <c r="H5906" s="280"/>
      <c r="I5906" s="280"/>
      <c r="J5906" s="280"/>
    </row>
    <row r="5907" spans="1:10" ht="14.4" x14ac:dyDescent="0.3">
      <c r="A5907" s="290" t="str">
        <f t="shared" si="241"/>
        <v>2/2016</v>
      </c>
      <c r="B5907" s="284">
        <v>42428</v>
      </c>
      <c r="C5907" s="296"/>
      <c r="D5907" s="279">
        <f t="shared" si="239"/>
        <v>28</v>
      </c>
      <c r="E5907" s="279">
        <f t="shared" si="240"/>
        <v>2</v>
      </c>
      <c r="F5907" s="281" t="str">
        <f t="shared" si="242"/>
        <v/>
      </c>
      <c r="G5907" s="282"/>
      <c r="H5907" s="280"/>
      <c r="I5907" s="280"/>
      <c r="J5907" s="280"/>
    </row>
    <row r="5908" spans="1:10" ht="14.4" x14ac:dyDescent="0.3">
      <c r="A5908" s="290" t="str">
        <f t="shared" si="241"/>
        <v>2/2016</v>
      </c>
      <c r="B5908" s="284">
        <v>42429</v>
      </c>
      <c r="C5908" s="296">
        <v>502</v>
      </c>
      <c r="D5908" s="279">
        <f t="shared" si="239"/>
        <v>29</v>
      </c>
      <c r="E5908" s="279">
        <f t="shared" si="240"/>
        <v>2</v>
      </c>
      <c r="F5908" s="281">
        <f t="shared" si="242"/>
        <v>5.0200000000000002E-2</v>
      </c>
      <c r="G5908" s="282"/>
      <c r="H5908" s="280"/>
      <c r="I5908" s="280"/>
      <c r="J5908" s="280"/>
    </row>
    <row r="5909" spans="1:10" ht="14.4" x14ac:dyDescent="0.3">
      <c r="A5909" s="290" t="str">
        <f t="shared" si="241"/>
        <v>3/2016</v>
      </c>
      <c r="B5909" s="284">
        <v>42430</v>
      </c>
      <c r="C5909" s="296">
        <v>489</v>
      </c>
      <c r="D5909" s="279">
        <f t="shared" si="239"/>
        <v>1</v>
      </c>
      <c r="E5909" s="279">
        <f t="shared" si="240"/>
        <v>3</v>
      </c>
      <c r="F5909" s="281" t="str">
        <f t="shared" si="242"/>
        <v/>
      </c>
      <c r="G5909" s="282"/>
      <c r="H5909" s="280"/>
      <c r="I5909" s="280"/>
      <c r="J5909" s="280"/>
    </row>
    <row r="5910" spans="1:10" ht="14.4" x14ac:dyDescent="0.3">
      <c r="A5910" s="290" t="str">
        <f t="shared" si="241"/>
        <v>3/2016</v>
      </c>
      <c r="B5910" s="284">
        <v>42431</v>
      </c>
      <c r="C5910" s="296">
        <v>485</v>
      </c>
      <c r="D5910" s="279">
        <f t="shared" si="239"/>
        <v>2</v>
      </c>
      <c r="E5910" s="279">
        <f t="shared" si="240"/>
        <v>3</v>
      </c>
      <c r="F5910" s="281" t="str">
        <f t="shared" si="242"/>
        <v/>
      </c>
      <c r="G5910" s="282"/>
      <c r="H5910" s="280"/>
      <c r="I5910" s="280"/>
      <c r="J5910" s="280"/>
    </row>
    <row r="5911" spans="1:10" ht="14.4" x14ac:dyDescent="0.3">
      <c r="A5911" s="290" t="str">
        <f t="shared" si="241"/>
        <v>3/2016</v>
      </c>
      <c r="B5911" s="284">
        <v>42432</v>
      </c>
      <c r="C5911" s="296">
        <v>462</v>
      </c>
      <c r="D5911" s="279">
        <f t="shared" si="239"/>
        <v>3</v>
      </c>
      <c r="E5911" s="279">
        <f t="shared" si="240"/>
        <v>3</v>
      </c>
      <c r="F5911" s="281" t="str">
        <f t="shared" si="242"/>
        <v/>
      </c>
      <c r="G5911" s="282"/>
      <c r="H5911" s="280"/>
      <c r="I5911" s="280"/>
      <c r="J5911" s="280"/>
    </row>
    <row r="5912" spans="1:10" ht="14.4" x14ac:dyDescent="0.3">
      <c r="A5912" s="290" t="str">
        <f t="shared" si="241"/>
        <v>3/2016</v>
      </c>
      <c r="B5912" s="284">
        <v>42433</v>
      </c>
      <c r="C5912" s="296">
        <v>447</v>
      </c>
      <c r="D5912" s="279">
        <f t="shared" si="239"/>
        <v>4</v>
      </c>
      <c r="E5912" s="279">
        <f t="shared" si="240"/>
        <v>3</v>
      </c>
      <c r="F5912" s="281" t="str">
        <f t="shared" si="242"/>
        <v/>
      </c>
      <c r="G5912" s="282"/>
      <c r="H5912" s="280"/>
      <c r="I5912" s="280"/>
      <c r="J5912" s="280"/>
    </row>
    <row r="5913" spans="1:10" ht="14.4" x14ac:dyDescent="0.3">
      <c r="A5913" s="290" t="str">
        <f t="shared" si="241"/>
        <v>3/2016</v>
      </c>
      <c r="B5913" s="284">
        <v>42434</v>
      </c>
      <c r="C5913" s="296"/>
      <c r="D5913" s="279">
        <f t="shared" si="239"/>
        <v>5</v>
      </c>
      <c r="E5913" s="279">
        <f t="shared" si="240"/>
        <v>3</v>
      </c>
      <c r="F5913" s="281" t="str">
        <f t="shared" si="242"/>
        <v/>
      </c>
      <c r="G5913" s="282"/>
      <c r="H5913" s="280"/>
      <c r="I5913" s="280"/>
      <c r="J5913" s="280"/>
    </row>
    <row r="5914" spans="1:10" ht="14.4" x14ac:dyDescent="0.3">
      <c r="A5914" s="290" t="str">
        <f t="shared" si="241"/>
        <v>3/2016</v>
      </c>
      <c r="B5914" s="284">
        <v>42435</v>
      </c>
      <c r="C5914" s="296"/>
      <c r="D5914" s="279">
        <f t="shared" si="239"/>
        <v>6</v>
      </c>
      <c r="E5914" s="279">
        <f t="shared" si="240"/>
        <v>3</v>
      </c>
      <c r="F5914" s="281" t="str">
        <f t="shared" si="242"/>
        <v/>
      </c>
      <c r="G5914" s="282"/>
      <c r="H5914" s="280"/>
      <c r="I5914" s="280"/>
      <c r="J5914" s="280"/>
    </row>
    <row r="5915" spans="1:10" ht="14.4" x14ac:dyDescent="0.3">
      <c r="A5915" s="290" t="str">
        <f t="shared" si="241"/>
        <v>3/2016</v>
      </c>
      <c r="B5915" s="284">
        <v>42436</v>
      </c>
      <c r="C5915" s="296">
        <v>452</v>
      </c>
      <c r="D5915" s="279">
        <f t="shared" si="239"/>
        <v>7</v>
      </c>
      <c r="E5915" s="279">
        <f t="shared" si="240"/>
        <v>3</v>
      </c>
      <c r="F5915" s="281" t="str">
        <f t="shared" si="242"/>
        <v/>
      </c>
      <c r="G5915" s="282"/>
      <c r="H5915" s="280"/>
      <c r="I5915" s="280"/>
      <c r="J5915" s="280"/>
    </row>
    <row r="5916" spans="1:10" ht="14.4" x14ac:dyDescent="0.3">
      <c r="A5916" s="290" t="str">
        <f t="shared" si="241"/>
        <v>3/2016</v>
      </c>
      <c r="B5916" s="284">
        <v>42437</v>
      </c>
      <c r="C5916" s="296">
        <v>460</v>
      </c>
      <c r="D5916" s="279">
        <f t="shared" si="239"/>
        <v>8</v>
      </c>
      <c r="E5916" s="279">
        <f t="shared" si="240"/>
        <v>3</v>
      </c>
      <c r="F5916" s="281" t="str">
        <f t="shared" si="242"/>
        <v/>
      </c>
      <c r="G5916" s="282"/>
      <c r="H5916" s="280"/>
      <c r="I5916" s="280"/>
      <c r="J5916" s="280"/>
    </row>
    <row r="5917" spans="1:10" ht="14.4" x14ac:dyDescent="0.3">
      <c r="A5917" s="290" t="str">
        <f t="shared" si="241"/>
        <v>3/2016</v>
      </c>
      <c r="B5917" s="284">
        <v>42438</v>
      </c>
      <c r="C5917" s="296">
        <v>440</v>
      </c>
      <c r="D5917" s="279">
        <f t="shared" si="239"/>
        <v>9</v>
      </c>
      <c r="E5917" s="279">
        <f t="shared" si="240"/>
        <v>3</v>
      </c>
      <c r="F5917" s="281" t="str">
        <f t="shared" si="242"/>
        <v/>
      </c>
      <c r="G5917" s="282"/>
      <c r="H5917" s="280"/>
      <c r="I5917" s="280"/>
      <c r="J5917" s="280"/>
    </row>
    <row r="5918" spans="1:10" ht="14.4" x14ac:dyDescent="0.3">
      <c r="A5918" s="290" t="str">
        <f t="shared" si="241"/>
        <v>3/2016</v>
      </c>
      <c r="B5918" s="284">
        <v>42439</v>
      </c>
      <c r="C5918" s="296">
        <v>434</v>
      </c>
      <c r="D5918" s="279">
        <f t="shared" si="239"/>
        <v>10</v>
      </c>
      <c r="E5918" s="279">
        <f t="shared" si="240"/>
        <v>3</v>
      </c>
      <c r="F5918" s="281" t="str">
        <f t="shared" si="242"/>
        <v/>
      </c>
      <c r="G5918" s="282"/>
      <c r="H5918" s="280"/>
      <c r="I5918" s="280"/>
      <c r="J5918" s="280"/>
    </row>
    <row r="5919" spans="1:10" ht="14.4" x14ac:dyDescent="0.3">
      <c r="A5919" s="290" t="str">
        <f t="shared" si="241"/>
        <v>3/2016</v>
      </c>
      <c r="B5919" s="284">
        <v>42440</v>
      </c>
      <c r="C5919" s="296">
        <v>427</v>
      </c>
      <c r="D5919" s="279">
        <f t="shared" si="239"/>
        <v>11</v>
      </c>
      <c r="E5919" s="279">
        <f t="shared" si="240"/>
        <v>3</v>
      </c>
      <c r="F5919" s="281" t="str">
        <f t="shared" si="242"/>
        <v/>
      </c>
      <c r="G5919" s="282"/>
      <c r="H5919" s="280"/>
      <c r="I5919" s="280"/>
      <c r="J5919" s="280"/>
    </row>
    <row r="5920" spans="1:10" ht="14.4" x14ac:dyDescent="0.3">
      <c r="A5920" s="290" t="str">
        <f t="shared" si="241"/>
        <v>3/2016</v>
      </c>
      <c r="B5920" s="284">
        <v>42441</v>
      </c>
      <c r="C5920" s="296"/>
      <c r="D5920" s="279">
        <f t="shared" si="239"/>
        <v>12</v>
      </c>
      <c r="E5920" s="279">
        <f t="shared" si="240"/>
        <v>3</v>
      </c>
      <c r="F5920" s="281" t="str">
        <f t="shared" si="242"/>
        <v/>
      </c>
      <c r="G5920" s="282"/>
      <c r="H5920" s="280"/>
      <c r="I5920" s="280"/>
      <c r="J5920" s="280"/>
    </row>
    <row r="5921" spans="1:10" ht="14.4" x14ac:dyDescent="0.3">
      <c r="A5921" s="290" t="str">
        <f t="shared" si="241"/>
        <v>3/2016</v>
      </c>
      <c r="B5921" s="284">
        <v>42442</v>
      </c>
      <c r="C5921" s="296"/>
      <c r="D5921" s="279">
        <f t="shared" si="239"/>
        <v>13</v>
      </c>
      <c r="E5921" s="279">
        <f t="shared" si="240"/>
        <v>3</v>
      </c>
      <c r="F5921" s="281" t="str">
        <f t="shared" si="242"/>
        <v/>
      </c>
      <c r="G5921" s="282"/>
      <c r="H5921" s="280"/>
      <c r="I5921" s="280"/>
      <c r="J5921" s="280"/>
    </row>
    <row r="5922" spans="1:10" ht="14.4" x14ac:dyDescent="0.3">
      <c r="A5922" s="290" t="str">
        <f t="shared" si="241"/>
        <v>3/2016</v>
      </c>
      <c r="B5922" s="284">
        <v>42443</v>
      </c>
      <c r="C5922" s="296">
        <v>437</v>
      </c>
      <c r="D5922" s="279">
        <f t="shared" si="239"/>
        <v>14</v>
      </c>
      <c r="E5922" s="279">
        <f t="shared" si="240"/>
        <v>3</v>
      </c>
      <c r="F5922" s="281" t="str">
        <f t="shared" si="242"/>
        <v/>
      </c>
      <c r="G5922" s="282"/>
      <c r="H5922" s="280"/>
      <c r="I5922" s="280"/>
      <c r="J5922" s="280"/>
    </row>
    <row r="5923" spans="1:10" ht="14.4" x14ac:dyDescent="0.3">
      <c r="A5923" s="290" t="str">
        <f t="shared" si="241"/>
        <v>3/2016</v>
      </c>
      <c r="B5923" s="284">
        <v>42444</v>
      </c>
      <c r="C5923" s="296">
        <v>459</v>
      </c>
      <c r="D5923" s="279">
        <f t="shared" si="239"/>
        <v>15</v>
      </c>
      <c r="E5923" s="279">
        <f t="shared" si="240"/>
        <v>3</v>
      </c>
      <c r="F5923" s="281" t="str">
        <f t="shared" si="242"/>
        <v/>
      </c>
      <c r="G5923" s="282"/>
      <c r="H5923" s="280"/>
      <c r="I5923" s="280"/>
      <c r="J5923" s="280"/>
    </row>
    <row r="5924" spans="1:10" ht="14.4" x14ac:dyDescent="0.3">
      <c r="A5924" s="290" t="str">
        <f t="shared" si="241"/>
        <v>3/2016</v>
      </c>
      <c r="B5924" s="284">
        <v>42445</v>
      </c>
      <c r="C5924" s="296"/>
      <c r="D5924" s="279">
        <f t="shared" si="239"/>
        <v>16</v>
      </c>
      <c r="E5924" s="279">
        <f t="shared" si="240"/>
        <v>3</v>
      </c>
      <c r="F5924" s="281" t="str">
        <f t="shared" si="242"/>
        <v/>
      </c>
      <c r="G5924" s="282"/>
      <c r="H5924" s="280"/>
      <c r="I5924" s="280"/>
      <c r="J5924" s="280"/>
    </row>
    <row r="5925" spans="1:10" ht="14.4" x14ac:dyDescent="0.3">
      <c r="A5925" s="290" t="str">
        <f t="shared" si="241"/>
        <v>3/2016</v>
      </c>
      <c r="B5925" s="284">
        <v>42446</v>
      </c>
      <c r="C5925" s="296"/>
      <c r="D5925" s="279">
        <f t="shared" si="239"/>
        <v>17</v>
      </c>
      <c r="E5925" s="279">
        <f t="shared" si="240"/>
        <v>3</v>
      </c>
      <c r="F5925" s="281" t="str">
        <f t="shared" si="242"/>
        <v/>
      </c>
      <c r="G5925" s="282"/>
      <c r="H5925" s="280"/>
      <c r="I5925" s="280"/>
      <c r="J5925" s="280"/>
    </row>
    <row r="5926" spans="1:10" ht="14.4" x14ac:dyDescent="0.3">
      <c r="A5926" s="290" t="str">
        <f t="shared" si="241"/>
        <v>3/2016</v>
      </c>
      <c r="B5926" s="284">
        <v>42447</v>
      </c>
      <c r="C5926" s="296">
        <v>409</v>
      </c>
      <c r="D5926" s="279">
        <f t="shared" si="239"/>
        <v>18</v>
      </c>
      <c r="E5926" s="279">
        <f t="shared" si="240"/>
        <v>3</v>
      </c>
      <c r="F5926" s="281" t="str">
        <f t="shared" si="242"/>
        <v/>
      </c>
      <c r="G5926" s="282"/>
      <c r="H5926" s="280"/>
      <c r="I5926" s="280"/>
      <c r="J5926" s="280"/>
    </row>
    <row r="5927" spans="1:10" ht="14.4" x14ac:dyDescent="0.3">
      <c r="A5927" s="290" t="str">
        <f t="shared" si="241"/>
        <v>3/2016</v>
      </c>
      <c r="B5927" s="284">
        <v>42448</v>
      </c>
      <c r="C5927" s="296"/>
      <c r="D5927" s="279">
        <f t="shared" si="239"/>
        <v>19</v>
      </c>
      <c r="E5927" s="279">
        <f t="shared" si="240"/>
        <v>3</v>
      </c>
      <c r="F5927" s="281" t="str">
        <f t="shared" si="242"/>
        <v/>
      </c>
      <c r="G5927" s="282"/>
      <c r="H5927" s="280"/>
      <c r="I5927" s="280"/>
      <c r="J5927" s="280"/>
    </row>
    <row r="5928" spans="1:10" ht="14.4" x14ac:dyDescent="0.3">
      <c r="A5928" s="290" t="str">
        <f t="shared" si="241"/>
        <v>3/2016</v>
      </c>
      <c r="B5928" s="284">
        <v>42449</v>
      </c>
      <c r="C5928" s="296"/>
      <c r="D5928" s="279">
        <f t="shared" si="239"/>
        <v>20</v>
      </c>
      <c r="E5928" s="279">
        <f t="shared" si="240"/>
        <v>3</v>
      </c>
      <c r="F5928" s="281" t="str">
        <f t="shared" si="242"/>
        <v/>
      </c>
      <c r="G5928" s="282"/>
      <c r="H5928" s="280"/>
      <c r="I5928" s="280"/>
      <c r="J5928" s="280"/>
    </row>
    <row r="5929" spans="1:10" ht="14.4" x14ac:dyDescent="0.3">
      <c r="A5929" s="290" t="str">
        <f t="shared" si="241"/>
        <v>3/2016</v>
      </c>
      <c r="B5929" s="284">
        <v>42450</v>
      </c>
      <c r="C5929" s="296">
        <v>392</v>
      </c>
      <c r="D5929" s="279">
        <f t="shared" si="239"/>
        <v>21</v>
      </c>
      <c r="E5929" s="279">
        <f t="shared" si="240"/>
        <v>3</v>
      </c>
      <c r="F5929" s="281" t="str">
        <f t="shared" si="242"/>
        <v/>
      </c>
      <c r="G5929" s="282"/>
      <c r="H5929" s="280"/>
      <c r="I5929" s="280"/>
      <c r="J5929" s="280"/>
    </row>
    <row r="5930" spans="1:10" ht="14.4" x14ac:dyDescent="0.3">
      <c r="A5930" s="290" t="str">
        <f t="shared" si="241"/>
        <v>3/2016</v>
      </c>
      <c r="B5930" s="284">
        <v>42451</v>
      </c>
      <c r="C5930" s="296">
        <v>391</v>
      </c>
      <c r="D5930" s="279">
        <f t="shared" si="239"/>
        <v>22</v>
      </c>
      <c r="E5930" s="279">
        <f t="shared" si="240"/>
        <v>3</v>
      </c>
      <c r="F5930" s="281" t="str">
        <f t="shared" si="242"/>
        <v/>
      </c>
      <c r="G5930" s="282"/>
      <c r="H5930" s="280"/>
      <c r="I5930" s="280"/>
      <c r="J5930" s="280"/>
    </row>
    <row r="5931" spans="1:10" ht="14.4" x14ac:dyDescent="0.3">
      <c r="A5931" s="290" t="str">
        <f t="shared" si="241"/>
        <v>3/2016</v>
      </c>
      <c r="B5931" s="284">
        <v>42452</v>
      </c>
      <c r="C5931" s="296">
        <v>419</v>
      </c>
      <c r="D5931" s="279">
        <f t="shared" si="239"/>
        <v>23</v>
      </c>
      <c r="E5931" s="279">
        <f t="shared" si="240"/>
        <v>3</v>
      </c>
      <c r="F5931" s="281" t="str">
        <f t="shared" si="242"/>
        <v/>
      </c>
      <c r="G5931" s="282"/>
      <c r="H5931" s="280"/>
      <c r="I5931" s="280"/>
      <c r="J5931" s="280"/>
    </row>
    <row r="5932" spans="1:10" ht="14.4" x14ac:dyDescent="0.3">
      <c r="A5932" s="290" t="str">
        <f t="shared" si="241"/>
        <v>3/2016</v>
      </c>
      <c r="B5932" s="284">
        <v>42453</v>
      </c>
      <c r="C5932" s="296">
        <v>427</v>
      </c>
      <c r="D5932" s="279">
        <f t="shared" si="239"/>
        <v>24</v>
      </c>
      <c r="E5932" s="279">
        <f t="shared" si="240"/>
        <v>3</v>
      </c>
      <c r="F5932" s="281" t="str">
        <f t="shared" si="242"/>
        <v/>
      </c>
      <c r="G5932" s="282"/>
      <c r="H5932" s="280"/>
      <c r="I5932" s="280"/>
      <c r="J5932" s="280"/>
    </row>
    <row r="5933" spans="1:10" ht="14.4" x14ac:dyDescent="0.3">
      <c r="A5933" s="290" t="str">
        <f t="shared" si="241"/>
        <v>3/2016</v>
      </c>
      <c r="B5933" s="284">
        <v>42454</v>
      </c>
      <c r="C5933" s="296"/>
      <c r="D5933" s="279">
        <f t="shared" si="239"/>
        <v>25</v>
      </c>
      <c r="E5933" s="279">
        <f t="shared" si="240"/>
        <v>3</v>
      </c>
      <c r="F5933" s="281" t="str">
        <f t="shared" si="242"/>
        <v/>
      </c>
      <c r="G5933" s="282"/>
      <c r="H5933" s="280"/>
      <c r="I5933" s="280"/>
      <c r="J5933" s="280"/>
    </row>
    <row r="5934" spans="1:10" ht="14.4" x14ac:dyDescent="0.3">
      <c r="A5934" s="290" t="str">
        <f t="shared" si="241"/>
        <v>3/2016</v>
      </c>
      <c r="B5934" s="284">
        <v>42455</v>
      </c>
      <c r="C5934" s="296"/>
      <c r="D5934" s="279">
        <f t="shared" si="239"/>
        <v>26</v>
      </c>
      <c r="E5934" s="279">
        <f t="shared" si="240"/>
        <v>3</v>
      </c>
      <c r="F5934" s="281" t="str">
        <f t="shared" si="242"/>
        <v/>
      </c>
      <c r="G5934" s="282"/>
      <c r="H5934" s="280"/>
      <c r="I5934" s="280"/>
      <c r="J5934" s="280"/>
    </row>
    <row r="5935" spans="1:10" ht="14.4" x14ac:dyDescent="0.3">
      <c r="A5935" s="290" t="str">
        <f t="shared" si="241"/>
        <v>3/2016</v>
      </c>
      <c r="B5935" s="284">
        <v>42456</v>
      </c>
      <c r="C5935" s="296"/>
      <c r="D5935" s="279">
        <f t="shared" si="239"/>
        <v>27</v>
      </c>
      <c r="E5935" s="279">
        <f t="shared" si="240"/>
        <v>3</v>
      </c>
      <c r="F5935" s="281" t="str">
        <f t="shared" si="242"/>
        <v/>
      </c>
      <c r="G5935" s="282"/>
      <c r="H5935" s="280"/>
      <c r="I5935" s="280"/>
      <c r="J5935" s="280"/>
    </row>
    <row r="5936" spans="1:10" ht="14.4" x14ac:dyDescent="0.3">
      <c r="A5936" s="290" t="str">
        <f t="shared" si="241"/>
        <v>3/2016</v>
      </c>
      <c r="B5936" s="284">
        <v>42457</v>
      </c>
      <c r="C5936" s="296">
        <v>419</v>
      </c>
      <c r="D5936" s="279">
        <f t="shared" si="239"/>
        <v>28</v>
      </c>
      <c r="E5936" s="279">
        <f t="shared" si="240"/>
        <v>3</v>
      </c>
      <c r="F5936" s="281" t="str">
        <f t="shared" si="242"/>
        <v/>
      </c>
      <c r="G5936" s="282"/>
      <c r="H5936" s="280"/>
      <c r="I5936" s="280"/>
      <c r="J5936" s="280"/>
    </row>
    <row r="5937" spans="1:10" ht="14.4" x14ac:dyDescent="0.3">
      <c r="A5937" s="290" t="str">
        <f t="shared" si="241"/>
        <v>3/2016</v>
      </c>
      <c r="B5937" s="284">
        <v>42458</v>
      </c>
      <c r="C5937" s="296">
        <v>416</v>
      </c>
      <c r="D5937" s="279">
        <f t="shared" si="239"/>
        <v>29</v>
      </c>
      <c r="E5937" s="279">
        <f t="shared" si="240"/>
        <v>3</v>
      </c>
      <c r="F5937" s="281" t="str">
        <f t="shared" si="242"/>
        <v/>
      </c>
      <c r="G5937" s="282"/>
      <c r="H5937" s="280"/>
      <c r="I5937" s="280"/>
      <c r="J5937" s="280"/>
    </row>
    <row r="5938" spans="1:10" ht="14.4" x14ac:dyDescent="0.3">
      <c r="A5938" s="290" t="str">
        <f t="shared" si="241"/>
        <v>3/2016</v>
      </c>
      <c r="B5938" s="284">
        <v>42459</v>
      </c>
      <c r="C5938" s="296">
        <v>404</v>
      </c>
      <c r="D5938" s="279">
        <f t="shared" si="239"/>
        <v>30</v>
      </c>
      <c r="E5938" s="279">
        <f t="shared" si="240"/>
        <v>3</v>
      </c>
      <c r="F5938" s="281" t="str">
        <f t="shared" si="242"/>
        <v/>
      </c>
      <c r="G5938" s="282"/>
      <c r="H5938" s="280"/>
      <c r="I5938" s="280"/>
      <c r="J5938" s="280"/>
    </row>
    <row r="5939" spans="1:10" ht="14.4" x14ac:dyDescent="0.3">
      <c r="A5939" s="290" t="str">
        <f t="shared" si="241"/>
        <v>3/2016</v>
      </c>
      <c r="B5939" s="284">
        <v>42460</v>
      </c>
      <c r="C5939" s="296">
        <v>409</v>
      </c>
      <c r="D5939" s="279">
        <f t="shared" si="239"/>
        <v>31</v>
      </c>
      <c r="E5939" s="279">
        <f t="shared" si="240"/>
        <v>3</v>
      </c>
      <c r="F5939" s="281">
        <f t="shared" si="242"/>
        <v>4.0899999999999999E-2</v>
      </c>
      <c r="G5939" s="282"/>
      <c r="H5939" s="280"/>
      <c r="I5939" s="280"/>
      <c r="J5939" s="280"/>
    </row>
    <row r="5940" spans="1:10" ht="14.4" x14ac:dyDescent="0.3">
      <c r="A5940" s="290" t="str">
        <f t="shared" si="241"/>
        <v>4/2016</v>
      </c>
      <c r="B5940" s="284">
        <v>42461</v>
      </c>
      <c r="C5940" s="296">
        <v>404</v>
      </c>
      <c r="D5940" s="279">
        <f t="shared" si="239"/>
        <v>1</v>
      </c>
      <c r="E5940" s="279">
        <f t="shared" si="240"/>
        <v>4</v>
      </c>
      <c r="F5940" s="281" t="str">
        <f t="shared" si="242"/>
        <v/>
      </c>
      <c r="G5940" s="282"/>
      <c r="H5940" s="280"/>
      <c r="I5940" s="280"/>
      <c r="J5940" s="280"/>
    </row>
    <row r="5941" spans="1:10" ht="14.4" x14ac:dyDescent="0.3">
      <c r="A5941" s="290" t="str">
        <f t="shared" si="241"/>
        <v>4/2016</v>
      </c>
      <c r="B5941" s="284">
        <v>42462</v>
      </c>
      <c r="C5941" s="296"/>
      <c r="D5941" s="279">
        <f t="shared" si="239"/>
        <v>2</v>
      </c>
      <c r="E5941" s="279">
        <f t="shared" si="240"/>
        <v>4</v>
      </c>
      <c r="F5941" s="281" t="str">
        <f t="shared" si="242"/>
        <v/>
      </c>
      <c r="G5941" s="282"/>
      <c r="H5941" s="280"/>
      <c r="I5941" s="280"/>
      <c r="J5941" s="280"/>
    </row>
    <row r="5942" spans="1:10" ht="14.4" x14ac:dyDescent="0.3">
      <c r="A5942" s="290" t="str">
        <f t="shared" si="241"/>
        <v>4/2016</v>
      </c>
      <c r="B5942" s="284">
        <v>42463</v>
      </c>
      <c r="C5942" s="296"/>
      <c r="D5942" s="279">
        <f t="shared" si="239"/>
        <v>3</v>
      </c>
      <c r="E5942" s="279">
        <f t="shared" si="240"/>
        <v>4</v>
      </c>
      <c r="F5942" s="281" t="str">
        <f t="shared" si="242"/>
        <v/>
      </c>
      <c r="G5942" s="282"/>
      <c r="H5942" s="280"/>
      <c r="I5942" s="280"/>
      <c r="J5942" s="280"/>
    </row>
    <row r="5943" spans="1:10" ht="14.4" x14ac:dyDescent="0.3">
      <c r="A5943" s="290" t="str">
        <f t="shared" si="241"/>
        <v>4/2016</v>
      </c>
      <c r="B5943" s="284">
        <v>42464</v>
      </c>
      <c r="C5943" s="296">
        <v>413</v>
      </c>
      <c r="D5943" s="279">
        <f t="shared" si="239"/>
        <v>4</v>
      </c>
      <c r="E5943" s="279">
        <f t="shared" si="240"/>
        <v>4</v>
      </c>
      <c r="F5943" s="281" t="str">
        <f t="shared" si="242"/>
        <v/>
      </c>
      <c r="G5943" s="282"/>
      <c r="H5943" s="280"/>
      <c r="I5943" s="280"/>
      <c r="J5943" s="280"/>
    </row>
    <row r="5944" spans="1:10" ht="14.4" x14ac:dyDescent="0.3">
      <c r="A5944" s="290" t="str">
        <f t="shared" si="241"/>
        <v>4/2016</v>
      </c>
      <c r="B5944" s="284">
        <v>42465</v>
      </c>
      <c r="C5944" s="296">
        <v>432</v>
      </c>
      <c r="D5944" s="279">
        <f t="shared" si="239"/>
        <v>5</v>
      </c>
      <c r="E5944" s="279">
        <f t="shared" si="240"/>
        <v>4</v>
      </c>
      <c r="F5944" s="281" t="str">
        <f t="shared" si="242"/>
        <v/>
      </c>
      <c r="G5944" s="282"/>
      <c r="H5944" s="280"/>
      <c r="I5944" s="280"/>
      <c r="J5944" s="280"/>
    </row>
    <row r="5945" spans="1:10" ht="14.4" x14ac:dyDescent="0.3">
      <c r="A5945" s="290" t="str">
        <f t="shared" si="241"/>
        <v>4/2016</v>
      </c>
      <c r="B5945" s="284">
        <v>42466</v>
      </c>
      <c r="C5945" s="296">
        <v>430</v>
      </c>
      <c r="D5945" s="279">
        <f t="shared" si="239"/>
        <v>6</v>
      </c>
      <c r="E5945" s="279">
        <f t="shared" si="240"/>
        <v>4</v>
      </c>
      <c r="F5945" s="281" t="str">
        <f t="shared" si="242"/>
        <v/>
      </c>
      <c r="G5945" s="282"/>
      <c r="H5945" s="280"/>
      <c r="I5945" s="280"/>
      <c r="J5945" s="280"/>
    </row>
    <row r="5946" spans="1:10" ht="14.4" x14ac:dyDescent="0.3">
      <c r="A5946" s="290" t="str">
        <f t="shared" si="241"/>
        <v>4/2016</v>
      </c>
      <c r="B5946" s="284">
        <v>42467</v>
      </c>
      <c r="C5946" s="296">
        <v>449</v>
      </c>
      <c r="D5946" s="279">
        <f t="shared" si="239"/>
        <v>7</v>
      </c>
      <c r="E5946" s="279">
        <f t="shared" si="240"/>
        <v>4</v>
      </c>
      <c r="F5946" s="281" t="str">
        <f t="shared" si="242"/>
        <v/>
      </c>
      <c r="G5946" s="282"/>
      <c r="H5946" s="280"/>
      <c r="I5946" s="280"/>
      <c r="J5946" s="280"/>
    </row>
    <row r="5947" spans="1:10" ht="14.4" x14ac:dyDescent="0.3">
      <c r="A5947" s="290" t="str">
        <f t="shared" si="241"/>
        <v>4/2016</v>
      </c>
      <c r="B5947" s="284">
        <v>42468</v>
      </c>
      <c r="C5947" s="296">
        <v>440</v>
      </c>
      <c r="D5947" s="279">
        <f t="shared" si="239"/>
        <v>8</v>
      </c>
      <c r="E5947" s="279">
        <f t="shared" si="240"/>
        <v>4</v>
      </c>
      <c r="F5947" s="281" t="str">
        <f t="shared" si="242"/>
        <v/>
      </c>
      <c r="G5947" s="282"/>
      <c r="H5947" s="280"/>
      <c r="I5947" s="280"/>
      <c r="J5947" s="280"/>
    </row>
    <row r="5948" spans="1:10" ht="14.4" x14ac:dyDescent="0.3">
      <c r="A5948" s="290" t="str">
        <f t="shared" si="241"/>
        <v>4/2016</v>
      </c>
      <c r="B5948" s="284">
        <v>42469</v>
      </c>
      <c r="C5948" s="296"/>
      <c r="D5948" s="279">
        <f t="shared" si="239"/>
        <v>9</v>
      </c>
      <c r="E5948" s="279">
        <f t="shared" si="240"/>
        <v>4</v>
      </c>
      <c r="F5948" s="281" t="str">
        <f t="shared" si="242"/>
        <v/>
      </c>
      <c r="G5948" s="282"/>
      <c r="H5948" s="280"/>
      <c r="I5948" s="280"/>
      <c r="J5948" s="280"/>
    </row>
    <row r="5949" spans="1:10" ht="14.4" x14ac:dyDescent="0.3">
      <c r="A5949" s="290" t="str">
        <f t="shared" si="241"/>
        <v>4/2016</v>
      </c>
      <c r="B5949" s="284">
        <v>42470</v>
      </c>
      <c r="C5949" s="296"/>
      <c r="D5949" s="279">
        <f t="shared" si="239"/>
        <v>10</v>
      </c>
      <c r="E5949" s="279">
        <f t="shared" si="240"/>
        <v>4</v>
      </c>
      <c r="F5949" s="281" t="str">
        <f t="shared" si="242"/>
        <v/>
      </c>
      <c r="G5949" s="282"/>
      <c r="H5949" s="280"/>
      <c r="I5949" s="280"/>
      <c r="J5949" s="280"/>
    </row>
    <row r="5950" spans="1:10" ht="14.4" x14ac:dyDescent="0.3">
      <c r="A5950" s="290" t="str">
        <f t="shared" si="241"/>
        <v>4/2016</v>
      </c>
      <c r="B5950" s="284">
        <v>42471</v>
      </c>
      <c r="C5950" s="296">
        <v>416</v>
      </c>
      <c r="D5950" s="279">
        <f t="shared" si="239"/>
        <v>11</v>
      </c>
      <c r="E5950" s="279">
        <f t="shared" si="240"/>
        <v>4</v>
      </c>
      <c r="F5950" s="281" t="str">
        <f t="shared" si="242"/>
        <v/>
      </c>
      <c r="G5950" s="282"/>
      <c r="H5950" s="280"/>
      <c r="I5950" s="280"/>
      <c r="J5950" s="280"/>
    </row>
    <row r="5951" spans="1:10" ht="14.4" x14ac:dyDescent="0.3">
      <c r="A5951" s="290" t="str">
        <f t="shared" si="241"/>
        <v>4/2016</v>
      </c>
      <c r="B5951" s="284">
        <v>42472</v>
      </c>
      <c r="C5951" s="296">
        <v>397</v>
      </c>
      <c r="D5951" s="279">
        <f t="shared" si="239"/>
        <v>12</v>
      </c>
      <c r="E5951" s="279">
        <f t="shared" si="240"/>
        <v>4</v>
      </c>
      <c r="F5951" s="281" t="str">
        <f t="shared" si="242"/>
        <v/>
      </c>
      <c r="G5951" s="282"/>
      <c r="H5951" s="280"/>
      <c r="I5951" s="280"/>
      <c r="J5951" s="280"/>
    </row>
    <row r="5952" spans="1:10" ht="14.4" x14ac:dyDescent="0.3">
      <c r="A5952" s="290" t="str">
        <f t="shared" si="241"/>
        <v>4/2016</v>
      </c>
      <c r="B5952" s="284">
        <v>42473</v>
      </c>
      <c r="C5952" s="296">
        <v>387</v>
      </c>
      <c r="D5952" s="279">
        <f t="shared" si="239"/>
        <v>13</v>
      </c>
      <c r="E5952" s="279">
        <f t="shared" si="240"/>
        <v>4</v>
      </c>
      <c r="F5952" s="281" t="str">
        <f t="shared" si="242"/>
        <v/>
      </c>
      <c r="G5952" s="282"/>
      <c r="H5952" s="280"/>
      <c r="I5952" s="280"/>
      <c r="J5952" s="280"/>
    </row>
    <row r="5953" spans="1:10" ht="14.4" x14ac:dyDescent="0.3">
      <c r="A5953" s="290" t="str">
        <f t="shared" si="241"/>
        <v>4/2016</v>
      </c>
      <c r="B5953" s="284">
        <v>42474</v>
      </c>
      <c r="C5953" s="296">
        <v>382</v>
      </c>
      <c r="D5953" s="279">
        <f t="shared" si="239"/>
        <v>14</v>
      </c>
      <c r="E5953" s="279">
        <f t="shared" si="240"/>
        <v>4</v>
      </c>
      <c r="F5953" s="281" t="str">
        <f t="shared" si="242"/>
        <v/>
      </c>
      <c r="G5953" s="282"/>
      <c r="H5953" s="280"/>
      <c r="I5953" s="280"/>
      <c r="J5953" s="280"/>
    </row>
    <row r="5954" spans="1:10" ht="14.4" x14ac:dyDescent="0.3">
      <c r="A5954" s="290" t="str">
        <f t="shared" si="241"/>
        <v>4/2016</v>
      </c>
      <c r="B5954" s="284">
        <v>42475</v>
      </c>
      <c r="C5954" s="296">
        <v>387</v>
      </c>
      <c r="D5954" s="279">
        <f t="shared" si="239"/>
        <v>15</v>
      </c>
      <c r="E5954" s="279">
        <f t="shared" si="240"/>
        <v>4</v>
      </c>
      <c r="F5954" s="281" t="str">
        <f t="shared" si="242"/>
        <v/>
      </c>
      <c r="G5954" s="282"/>
      <c r="H5954" s="280"/>
      <c r="I5954" s="280"/>
      <c r="J5954" s="280"/>
    </row>
    <row r="5955" spans="1:10" ht="14.4" x14ac:dyDescent="0.3">
      <c r="A5955" s="290" t="str">
        <f t="shared" si="241"/>
        <v>4/2016</v>
      </c>
      <c r="B5955" s="284">
        <v>42476</v>
      </c>
      <c r="C5955" s="296"/>
      <c r="D5955" s="279">
        <f t="shared" si="239"/>
        <v>16</v>
      </c>
      <c r="E5955" s="279">
        <f t="shared" si="240"/>
        <v>4</v>
      </c>
      <c r="F5955" s="281" t="str">
        <f t="shared" si="242"/>
        <v/>
      </c>
      <c r="G5955" s="282"/>
      <c r="H5955" s="280"/>
      <c r="I5955" s="280"/>
      <c r="J5955" s="280"/>
    </row>
    <row r="5956" spans="1:10" ht="14.4" x14ac:dyDescent="0.3">
      <c r="A5956" s="290" t="str">
        <f t="shared" si="241"/>
        <v>4/2016</v>
      </c>
      <c r="B5956" s="284">
        <v>42477</v>
      </c>
      <c r="C5956" s="296"/>
      <c r="D5956" s="279">
        <f t="shared" si="239"/>
        <v>17</v>
      </c>
      <c r="E5956" s="279">
        <f t="shared" si="240"/>
        <v>4</v>
      </c>
      <c r="F5956" s="281" t="str">
        <f t="shared" si="242"/>
        <v/>
      </c>
      <c r="G5956" s="282"/>
      <c r="H5956" s="280"/>
      <c r="I5956" s="280"/>
      <c r="J5956" s="280"/>
    </row>
    <row r="5957" spans="1:10" ht="14.4" x14ac:dyDescent="0.3">
      <c r="A5957" s="290" t="str">
        <f t="shared" si="241"/>
        <v>4/2016</v>
      </c>
      <c r="B5957" s="284">
        <v>42478</v>
      </c>
      <c r="C5957" s="296">
        <v>394</v>
      </c>
      <c r="D5957" s="279">
        <f t="shared" si="239"/>
        <v>18</v>
      </c>
      <c r="E5957" s="279">
        <f t="shared" si="240"/>
        <v>4</v>
      </c>
      <c r="F5957" s="281" t="str">
        <f t="shared" si="242"/>
        <v/>
      </c>
      <c r="G5957" s="282"/>
      <c r="H5957" s="280"/>
      <c r="I5957" s="280"/>
      <c r="J5957" s="280"/>
    </row>
    <row r="5958" spans="1:10" ht="14.4" x14ac:dyDescent="0.3">
      <c r="A5958" s="290" t="str">
        <f t="shared" ref="A5958:A6021" si="243">CONCATENATE(MONTH(B5958),"/",YEAR(B5958))</f>
        <v>4/2016</v>
      </c>
      <c r="B5958" s="284">
        <v>42479</v>
      </c>
      <c r="C5958" s="296">
        <v>390</v>
      </c>
      <c r="D5958" s="279">
        <f t="shared" si="239"/>
        <v>19</v>
      </c>
      <c r="E5958" s="279">
        <f t="shared" si="240"/>
        <v>4</v>
      </c>
      <c r="F5958" s="281" t="str">
        <f t="shared" si="242"/>
        <v/>
      </c>
      <c r="G5958" s="282"/>
      <c r="H5958" s="280"/>
      <c r="I5958" s="280"/>
      <c r="J5958" s="280"/>
    </row>
    <row r="5959" spans="1:10" ht="14.4" x14ac:dyDescent="0.3">
      <c r="A5959" s="290" t="str">
        <f t="shared" si="243"/>
        <v>4/2016</v>
      </c>
      <c r="B5959" s="284">
        <v>42480</v>
      </c>
      <c r="C5959" s="296">
        <v>385</v>
      </c>
      <c r="D5959" s="279">
        <f t="shared" si="239"/>
        <v>20</v>
      </c>
      <c r="E5959" s="279">
        <f t="shared" si="240"/>
        <v>4</v>
      </c>
      <c r="F5959" s="281" t="str">
        <f t="shared" si="242"/>
        <v/>
      </c>
      <c r="G5959" s="282"/>
      <c r="H5959" s="280"/>
      <c r="I5959" s="280"/>
      <c r="J5959" s="280"/>
    </row>
    <row r="5960" spans="1:10" ht="14.4" x14ac:dyDescent="0.3">
      <c r="A5960" s="290" t="str">
        <f t="shared" si="243"/>
        <v>4/2016</v>
      </c>
      <c r="B5960" s="284">
        <v>42481</v>
      </c>
      <c r="C5960" s="296">
        <v>400</v>
      </c>
      <c r="D5960" s="279">
        <f t="shared" si="239"/>
        <v>21</v>
      </c>
      <c r="E5960" s="279">
        <f t="shared" si="240"/>
        <v>4</v>
      </c>
      <c r="F5960" s="281" t="str">
        <f t="shared" si="242"/>
        <v/>
      </c>
      <c r="G5960" s="282"/>
      <c r="H5960" s="280"/>
      <c r="I5960" s="280"/>
      <c r="J5960" s="280"/>
    </row>
    <row r="5961" spans="1:10" ht="14.4" x14ac:dyDescent="0.3">
      <c r="A5961" s="290" t="str">
        <f t="shared" si="243"/>
        <v>4/2016</v>
      </c>
      <c r="B5961" s="284">
        <v>42482</v>
      </c>
      <c r="C5961" s="296">
        <v>406</v>
      </c>
      <c r="D5961" s="279">
        <f t="shared" si="239"/>
        <v>22</v>
      </c>
      <c r="E5961" s="279">
        <f t="shared" si="240"/>
        <v>4</v>
      </c>
      <c r="F5961" s="281" t="str">
        <f t="shared" si="242"/>
        <v/>
      </c>
      <c r="G5961" s="282"/>
      <c r="H5961" s="280"/>
      <c r="I5961" s="280"/>
      <c r="J5961" s="280"/>
    </row>
    <row r="5962" spans="1:10" ht="14.4" x14ac:dyDescent="0.3">
      <c r="A5962" s="290" t="str">
        <f t="shared" si="243"/>
        <v>4/2016</v>
      </c>
      <c r="B5962" s="284">
        <v>42483</v>
      </c>
      <c r="C5962" s="296"/>
      <c r="D5962" s="279">
        <f t="shared" si="239"/>
        <v>23</v>
      </c>
      <c r="E5962" s="279">
        <f t="shared" si="240"/>
        <v>4</v>
      </c>
      <c r="F5962" s="281" t="str">
        <f t="shared" si="242"/>
        <v/>
      </c>
      <c r="G5962" s="282"/>
      <c r="H5962" s="280"/>
      <c r="I5962" s="280"/>
      <c r="J5962" s="280"/>
    </row>
    <row r="5963" spans="1:10" ht="14.4" x14ac:dyDescent="0.3">
      <c r="A5963" s="290" t="str">
        <f t="shared" si="243"/>
        <v>4/2016</v>
      </c>
      <c r="B5963" s="284">
        <v>42484</v>
      </c>
      <c r="C5963" s="296"/>
      <c r="D5963" s="279">
        <f t="shared" si="239"/>
        <v>24</v>
      </c>
      <c r="E5963" s="279">
        <f t="shared" si="240"/>
        <v>4</v>
      </c>
      <c r="F5963" s="281" t="str">
        <f t="shared" si="242"/>
        <v/>
      </c>
      <c r="G5963" s="282"/>
      <c r="H5963" s="280"/>
      <c r="I5963" s="280"/>
      <c r="J5963" s="280"/>
    </row>
    <row r="5964" spans="1:10" ht="14.4" x14ac:dyDescent="0.3">
      <c r="A5964" s="290" t="str">
        <f t="shared" si="243"/>
        <v>4/2016</v>
      </c>
      <c r="B5964" s="284">
        <v>42485</v>
      </c>
      <c r="C5964" s="296">
        <v>403</v>
      </c>
      <c r="D5964" s="279">
        <f t="shared" si="239"/>
        <v>25</v>
      </c>
      <c r="E5964" s="279">
        <f t="shared" si="240"/>
        <v>4</v>
      </c>
      <c r="F5964" s="281" t="str">
        <f t="shared" si="242"/>
        <v/>
      </c>
      <c r="G5964" s="282"/>
      <c r="H5964" s="280"/>
      <c r="I5964" s="280"/>
      <c r="J5964" s="280"/>
    </row>
    <row r="5965" spans="1:10" ht="14.4" x14ac:dyDescent="0.3">
      <c r="A5965" s="290" t="str">
        <f t="shared" si="243"/>
        <v>4/2016</v>
      </c>
      <c r="B5965" s="284">
        <v>42486</v>
      </c>
      <c r="C5965" s="296">
        <v>397</v>
      </c>
      <c r="D5965" s="279">
        <f t="shared" si="239"/>
        <v>26</v>
      </c>
      <c r="E5965" s="279">
        <f t="shared" si="240"/>
        <v>4</v>
      </c>
      <c r="F5965" s="281" t="str">
        <f t="shared" si="242"/>
        <v/>
      </c>
      <c r="G5965" s="282"/>
      <c r="H5965" s="280"/>
      <c r="I5965" s="280"/>
      <c r="J5965" s="280"/>
    </row>
    <row r="5966" spans="1:10" ht="14.4" x14ac:dyDescent="0.3">
      <c r="A5966" s="290" t="str">
        <f t="shared" si="243"/>
        <v>4/2016</v>
      </c>
      <c r="B5966" s="284">
        <v>42487</v>
      </c>
      <c r="C5966" s="296">
        <v>382</v>
      </c>
      <c r="D5966" s="279">
        <f t="shared" si="239"/>
        <v>27</v>
      </c>
      <c r="E5966" s="279">
        <f t="shared" si="240"/>
        <v>4</v>
      </c>
      <c r="F5966" s="281" t="str">
        <f t="shared" si="242"/>
        <v/>
      </c>
      <c r="G5966" s="282"/>
      <c r="H5966" s="280"/>
      <c r="I5966" s="280"/>
      <c r="J5966" s="280"/>
    </row>
    <row r="5967" spans="1:10" ht="14.4" x14ac:dyDescent="0.3">
      <c r="A5967" s="290" t="str">
        <f t="shared" si="243"/>
        <v>4/2016</v>
      </c>
      <c r="B5967" s="284">
        <v>42488</v>
      </c>
      <c r="C5967" s="296">
        <v>385</v>
      </c>
      <c r="D5967" s="279">
        <f t="shared" si="239"/>
        <v>28</v>
      </c>
      <c r="E5967" s="279">
        <f t="shared" si="240"/>
        <v>4</v>
      </c>
      <c r="F5967" s="281" t="str">
        <f t="shared" si="242"/>
        <v/>
      </c>
      <c r="G5967" s="282"/>
      <c r="H5967" s="280"/>
      <c r="I5967" s="280"/>
      <c r="J5967" s="280"/>
    </row>
    <row r="5968" spans="1:10" ht="14.4" x14ac:dyDescent="0.3">
      <c r="A5968" s="290" t="str">
        <f t="shared" si="243"/>
        <v>4/2016</v>
      </c>
      <c r="B5968" s="284">
        <v>42489</v>
      </c>
      <c r="C5968" s="296">
        <v>385</v>
      </c>
      <c r="D5968" s="279">
        <f t="shared" si="239"/>
        <v>29</v>
      </c>
      <c r="E5968" s="279">
        <f t="shared" si="240"/>
        <v>4</v>
      </c>
      <c r="F5968" s="281" t="str">
        <f t="shared" si="242"/>
        <v/>
      </c>
      <c r="G5968" s="282"/>
      <c r="H5968" s="280"/>
      <c r="I5968" s="280"/>
      <c r="J5968" s="280"/>
    </row>
    <row r="5969" spans="1:10" ht="14.4" x14ac:dyDescent="0.3">
      <c r="A5969" s="290" t="str">
        <f t="shared" si="243"/>
        <v>4/2016</v>
      </c>
      <c r="B5969" s="284">
        <v>42490</v>
      </c>
      <c r="C5969" s="296"/>
      <c r="D5969" s="279">
        <f t="shared" si="239"/>
        <v>30</v>
      </c>
      <c r="E5969" s="279">
        <f t="shared" si="240"/>
        <v>4</v>
      </c>
      <c r="F5969" s="281">
        <f t="shared" si="242"/>
        <v>3.85E-2</v>
      </c>
      <c r="G5969" s="282"/>
      <c r="H5969" s="280"/>
      <c r="I5969" s="280"/>
      <c r="J5969" s="280"/>
    </row>
    <row r="5970" spans="1:10" ht="14.4" x14ac:dyDescent="0.3">
      <c r="A5970" s="290" t="str">
        <f t="shared" si="243"/>
        <v>5/2016</v>
      </c>
      <c r="B5970" s="284">
        <v>42491</v>
      </c>
      <c r="C5970" s="296"/>
      <c r="D5970" s="279">
        <f t="shared" si="239"/>
        <v>1</v>
      </c>
      <c r="E5970" s="279">
        <f t="shared" si="240"/>
        <v>5</v>
      </c>
      <c r="F5970" s="281" t="str">
        <f t="shared" ref="F5970:F6033" si="244">IF(D5970=(D5971-1),"",IF(AND(C5970="",C5969="",C5968=""),C5967/10000,(IF(AND(C5970="",C5969=""),C5968/10000,IF(C5970="",C5969/10000,C5970/10000)))))</f>
        <v/>
      </c>
      <c r="G5970" s="282"/>
      <c r="H5970" s="280"/>
      <c r="I5970" s="280"/>
      <c r="J5970" s="280"/>
    </row>
    <row r="5971" spans="1:10" ht="14.4" x14ac:dyDescent="0.3">
      <c r="A5971" s="290" t="str">
        <f t="shared" si="243"/>
        <v>5/2016</v>
      </c>
      <c r="B5971" s="284">
        <v>42492</v>
      </c>
      <c r="C5971" s="296">
        <v>382</v>
      </c>
      <c r="D5971" s="279">
        <f t="shared" si="239"/>
        <v>2</v>
      </c>
      <c r="E5971" s="279">
        <f t="shared" si="240"/>
        <v>5</v>
      </c>
      <c r="F5971" s="281" t="str">
        <f t="shared" si="244"/>
        <v/>
      </c>
      <c r="G5971" s="282"/>
      <c r="H5971" s="280"/>
      <c r="I5971" s="280"/>
      <c r="J5971" s="280"/>
    </row>
    <row r="5972" spans="1:10" ht="14.4" x14ac:dyDescent="0.3">
      <c r="A5972" s="290" t="str">
        <f t="shared" si="243"/>
        <v>5/2016</v>
      </c>
      <c r="B5972" s="284">
        <v>42493</v>
      </c>
      <c r="C5972" s="296">
        <v>392</v>
      </c>
      <c r="D5972" s="279">
        <f t="shared" si="239"/>
        <v>3</v>
      </c>
      <c r="E5972" s="279">
        <f t="shared" si="240"/>
        <v>5</v>
      </c>
      <c r="F5972" s="281" t="str">
        <f t="shared" si="244"/>
        <v/>
      </c>
      <c r="G5972" s="282"/>
      <c r="H5972" s="280"/>
      <c r="I5972" s="280"/>
      <c r="J5972" s="280"/>
    </row>
    <row r="5973" spans="1:10" ht="14.4" x14ac:dyDescent="0.3">
      <c r="A5973" s="290" t="str">
        <f t="shared" si="243"/>
        <v>5/2016</v>
      </c>
      <c r="B5973" s="284">
        <v>42494</v>
      </c>
      <c r="C5973" s="296">
        <v>395</v>
      </c>
      <c r="D5973" s="279">
        <f t="shared" si="239"/>
        <v>4</v>
      </c>
      <c r="E5973" s="279">
        <f t="shared" si="240"/>
        <v>5</v>
      </c>
      <c r="F5973" s="281" t="str">
        <f t="shared" si="244"/>
        <v/>
      </c>
      <c r="G5973" s="282"/>
      <c r="H5973" s="280"/>
      <c r="I5973" s="280"/>
      <c r="J5973" s="280"/>
    </row>
    <row r="5974" spans="1:10" ht="14.4" x14ac:dyDescent="0.3">
      <c r="A5974" s="290" t="str">
        <f t="shared" si="243"/>
        <v>5/2016</v>
      </c>
      <c r="B5974" s="284">
        <v>42495</v>
      </c>
      <c r="C5974" s="296">
        <v>397</v>
      </c>
      <c r="D5974" s="279">
        <f t="shared" si="239"/>
        <v>5</v>
      </c>
      <c r="E5974" s="279">
        <f t="shared" si="240"/>
        <v>5</v>
      </c>
      <c r="F5974" s="281" t="str">
        <f t="shared" si="244"/>
        <v/>
      </c>
      <c r="G5974" s="282"/>
      <c r="H5974" s="280"/>
      <c r="I5974" s="280"/>
      <c r="J5974" s="280"/>
    </row>
    <row r="5975" spans="1:10" ht="14.4" x14ac:dyDescent="0.3">
      <c r="A5975" s="290" t="str">
        <f t="shared" si="243"/>
        <v>5/2016</v>
      </c>
      <c r="B5975" s="284">
        <v>42496</v>
      </c>
      <c r="C5975" s="296">
        <v>390</v>
      </c>
      <c r="D5975" s="279">
        <f t="shared" si="239"/>
        <v>6</v>
      </c>
      <c r="E5975" s="279">
        <f t="shared" si="240"/>
        <v>5</v>
      </c>
      <c r="F5975" s="281" t="str">
        <f t="shared" si="244"/>
        <v/>
      </c>
      <c r="G5975" s="282"/>
      <c r="H5975" s="280"/>
      <c r="I5975" s="280"/>
      <c r="J5975" s="280"/>
    </row>
    <row r="5976" spans="1:10" ht="14.4" x14ac:dyDescent="0.3">
      <c r="A5976" s="290" t="str">
        <f t="shared" si="243"/>
        <v>5/2016</v>
      </c>
      <c r="B5976" s="284">
        <v>42497</v>
      </c>
      <c r="C5976" s="296"/>
      <c r="D5976" s="279">
        <f t="shared" si="239"/>
        <v>7</v>
      </c>
      <c r="E5976" s="279">
        <f t="shared" si="240"/>
        <v>5</v>
      </c>
      <c r="F5976" s="281" t="str">
        <f t="shared" si="244"/>
        <v/>
      </c>
      <c r="G5976" s="282"/>
      <c r="H5976" s="280"/>
      <c r="I5976" s="280"/>
      <c r="J5976" s="280"/>
    </row>
    <row r="5977" spans="1:10" ht="14.4" x14ac:dyDescent="0.3">
      <c r="A5977" s="290" t="str">
        <f t="shared" si="243"/>
        <v>5/2016</v>
      </c>
      <c r="B5977" s="284">
        <v>42498</v>
      </c>
      <c r="C5977" s="296"/>
      <c r="D5977" s="279">
        <f t="shared" si="239"/>
        <v>8</v>
      </c>
      <c r="E5977" s="279">
        <f t="shared" si="240"/>
        <v>5</v>
      </c>
      <c r="F5977" s="281" t="str">
        <f t="shared" si="244"/>
        <v/>
      </c>
      <c r="G5977" s="282"/>
      <c r="H5977" s="280"/>
      <c r="I5977" s="280"/>
      <c r="J5977" s="280"/>
    </row>
    <row r="5978" spans="1:10" ht="14.4" x14ac:dyDescent="0.3">
      <c r="A5978" s="290" t="str">
        <f t="shared" si="243"/>
        <v>5/2016</v>
      </c>
      <c r="B5978" s="284">
        <v>42499</v>
      </c>
      <c r="C5978" s="296">
        <v>394</v>
      </c>
      <c r="D5978" s="279">
        <f t="shared" si="239"/>
        <v>9</v>
      </c>
      <c r="E5978" s="279">
        <f t="shared" si="240"/>
        <v>5</v>
      </c>
      <c r="F5978" s="281" t="str">
        <f t="shared" si="244"/>
        <v/>
      </c>
      <c r="G5978" s="282"/>
      <c r="H5978" s="280"/>
      <c r="I5978" s="280"/>
      <c r="J5978" s="280"/>
    </row>
    <row r="5979" spans="1:10" ht="14.4" x14ac:dyDescent="0.3">
      <c r="A5979" s="290" t="str">
        <f t="shared" si="243"/>
        <v>5/2016</v>
      </c>
      <c r="B5979" s="284">
        <v>42500</v>
      </c>
      <c r="C5979" s="296">
        <v>387</v>
      </c>
      <c r="D5979" s="279">
        <f t="shared" si="239"/>
        <v>10</v>
      </c>
      <c r="E5979" s="279">
        <f t="shared" si="240"/>
        <v>5</v>
      </c>
      <c r="F5979" s="281" t="str">
        <f t="shared" si="244"/>
        <v/>
      </c>
      <c r="G5979" s="282"/>
      <c r="H5979" s="280"/>
      <c r="I5979" s="280"/>
      <c r="J5979" s="280"/>
    </row>
    <row r="5980" spans="1:10" ht="14.4" x14ac:dyDescent="0.3">
      <c r="A5980" s="290" t="str">
        <f t="shared" si="243"/>
        <v>5/2016</v>
      </c>
      <c r="B5980" s="284">
        <v>42501</v>
      </c>
      <c r="C5980" s="296">
        <v>379</v>
      </c>
      <c r="D5980" s="279">
        <f t="shared" si="239"/>
        <v>11</v>
      </c>
      <c r="E5980" s="279">
        <f t="shared" si="240"/>
        <v>5</v>
      </c>
      <c r="F5980" s="281" t="str">
        <f t="shared" si="244"/>
        <v/>
      </c>
      <c r="G5980" s="282"/>
      <c r="H5980" s="280"/>
      <c r="I5980" s="280"/>
      <c r="J5980" s="280"/>
    </row>
    <row r="5981" spans="1:10" ht="14.4" x14ac:dyDescent="0.3">
      <c r="A5981" s="290" t="str">
        <f t="shared" si="243"/>
        <v>5/2016</v>
      </c>
      <c r="B5981" s="284">
        <v>42502</v>
      </c>
      <c r="C5981" s="296">
        <v>376</v>
      </c>
      <c r="D5981" s="279">
        <f t="shared" si="239"/>
        <v>12</v>
      </c>
      <c r="E5981" s="279">
        <f t="shared" si="240"/>
        <v>5</v>
      </c>
      <c r="F5981" s="281" t="str">
        <f t="shared" si="244"/>
        <v/>
      </c>
      <c r="G5981" s="282"/>
      <c r="H5981" s="280"/>
      <c r="I5981" s="280"/>
      <c r="J5981" s="280"/>
    </row>
    <row r="5982" spans="1:10" ht="14.4" x14ac:dyDescent="0.3">
      <c r="A5982" s="290" t="str">
        <f t="shared" si="243"/>
        <v>5/2016</v>
      </c>
      <c r="B5982" s="284">
        <v>42503</v>
      </c>
      <c r="C5982" s="296">
        <v>382</v>
      </c>
      <c r="D5982" s="279">
        <f t="shared" si="239"/>
        <v>13</v>
      </c>
      <c r="E5982" s="279">
        <f t="shared" si="240"/>
        <v>5</v>
      </c>
      <c r="F5982" s="281" t="str">
        <f t="shared" si="244"/>
        <v/>
      </c>
      <c r="G5982" s="282"/>
      <c r="H5982" s="280"/>
      <c r="I5982" s="280"/>
      <c r="J5982" s="280"/>
    </row>
    <row r="5983" spans="1:10" ht="14.4" x14ac:dyDescent="0.3">
      <c r="A5983" s="290" t="str">
        <f t="shared" si="243"/>
        <v>5/2016</v>
      </c>
      <c r="B5983" s="284">
        <v>42504</v>
      </c>
      <c r="C5983" s="296"/>
      <c r="D5983" s="279">
        <f t="shared" si="239"/>
        <v>14</v>
      </c>
      <c r="E5983" s="279">
        <f t="shared" si="240"/>
        <v>5</v>
      </c>
      <c r="F5983" s="281" t="str">
        <f t="shared" si="244"/>
        <v/>
      </c>
      <c r="G5983" s="282"/>
      <c r="H5983" s="280"/>
      <c r="I5983" s="280"/>
      <c r="J5983" s="280"/>
    </row>
    <row r="5984" spans="1:10" ht="14.4" x14ac:dyDescent="0.3">
      <c r="A5984" s="290" t="str">
        <f t="shared" si="243"/>
        <v>5/2016</v>
      </c>
      <c r="B5984" s="284">
        <v>42505</v>
      </c>
      <c r="C5984" s="296"/>
      <c r="D5984" s="279">
        <f t="shared" si="239"/>
        <v>15</v>
      </c>
      <c r="E5984" s="279">
        <f t="shared" si="240"/>
        <v>5</v>
      </c>
      <c r="F5984" s="281" t="str">
        <f t="shared" si="244"/>
        <v/>
      </c>
      <c r="G5984" s="282"/>
      <c r="H5984" s="280"/>
      <c r="I5984" s="280"/>
      <c r="J5984" s="280"/>
    </row>
    <row r="5985" spans="1:10" ht="14.4" x14ac:dyDescent="0.3">
      <c r="A5985" s="290" t="str">
        <f t="shared" si="243"/>
        <v>5/2016</v>
      </c>
      <c r="B5985" s="284">
        <v>42506</v>
      </c>
      <c r="C5985" s="296">
        <v>375</v>
      </c>
      <c r="D5985" s="279">
        <f t="shared" si="239"/>
        <v>16</v>
      </c>
      <c r="E5985" s="279">
        <f t="shared" si="240"/>
        <v>5</v>
      </c>
      <c r="F5985" s="281" t="str">
        <f t="shared" si="244"/>
        <v/>
      </c>
      <c r="G5985" s="282"/>
      <c r="H5985" s="280"/>
      <c r="I5985" s="280"/>
      <c r="J5985" s="280"/>
    </row>
    <row r="5986" spans="1:10" ht="14.4" x14ac:dyDescent="0.3">
      <c r="A5986" s="290" t="str">
        <f t="shared" si="243"/>
        <v>5/2016</v>
      </c>
      <c r="B5986" s="284">
        <v>42507</v>
      </c>
      <c r="C5986" s="296">
        <v>374</v>
      </c>
      <c r="D5986" s="279">
        <f t="shared" si="239"/>
        <v>17</v>
      </c>
      <c r="E5986" s="279">
        <f t="shared" si="240"/>
        <v>5</v>
      </c>
      <c r="F5986" s="281" t="str">
        <f t="shared" si="244"/>
        <v/>
      </c>
      <c r="G5986" s="282"/>
      <c r="H5986" s="280"/>
      <c r="I5986" s="280"/>
      <c r="J5986" s="280"/>
    </row>
    <row r="5987" spans="1:10" ht="14.4" x14ac:dyDescent="0.3">
      <c r="A5987" s="290" t="str">
        <f t="shared" si="243"/>
        <v>5/2016</v>
      </c>
      <c r="B5987" s="284">
        <v>42508</v>
      </c>
      <c r="C5987" s="296">
        <v>377</v>
      </c>
      <c r="D5987" s="279">
        <f t="shared" si="239"/>
        <v>18</v>
      </c>
      <c r="E5987" s="279">
        <f t="shared" si="240"/>
        <v>5</v>
      </c>
      <c r="F5987" s="281" t="str">
        <f t="shared" si="244"/>
        <v/>
      </c>
      <c r="G5987" s="282"/>
      <c r="H5987" s="280"/>
      <c r="I5987" s="280"/>
      <c r="J5987" s="280"/>
    </row>
    <row r="5988" spans="1:10" ht="14.4" x14ac:dyDescent="0.3">
      <c r="A5988" s="290" t="str">
        <f t="shared" si="243"/>
        <v>5/2016</v>
      </c>
      <c r="B5988" s="284">
        <v>42509</v>
      </c>
      <c r="C5988" s="296">
        <v>394</v>
      </c>
      <c r="D5988" s="279">
        <f t="shared" si="239"/>
        <v>19</v>
      </c>
      <c r="E5988" s="279">
        <f t="shared" si="240"/>
        <v>5</v>
      </c>
      <c r="F5988" s="281" t="str">
        <f t="shared" si="244"/>
        <v/>
      </c>
      <c r="G5988" s="282"/>
      <c r="H5988" s="280"/>
      <c r="I5988" s="280"/>
      <c r="J5988" s="280"/>
    </row>
    <row r="5989" spans="1:10" ht="14.4" x14ac:dyDescent="0.3">
      <c r="A5989" s="290" t="str">
        <f t="shared" si="243"/>
        <v>5/2016</v>
      </c>
      <c r="B5989" s="284">
        <v>42510</v>
      </c>
      <c r="C5989" s="296">
        <v>392</v>
      </c>
      <c r="D5989" s="279">
        <f t="shared" si="239"/>
        <v>20</v>
      </c>
      <c r="E5989" s="279">
        <f t="shared" si="240"/>
        <v>5</v>
      </c>
      <c r="F5989" s="281" t="str">
        <f t="shared" si="244"/>
        <v/>
      </c>
      <c r="G5989" s="282"/>
      <c r="H5989" s="280"/>
      <c r="I5989" s="280"/>
      <c r="J5989" s="280"/>
    </row>
    <row r="5990" spans="1:10" ht="14.4" x14ac:dyDescent="0.3">
      <c r="A5990" s="290" t="str">
        <f t="shared" si="243"/>
        <v>5/2016</v>
      </c>
      <c r="B5990" s="284">
        <v>42511</v>
      </c>
      <c r="C5990" s="296"/>
      <c r="D5990" s="279">
        <f t="shared" si="239"/>
        <v>21</v>
      </c>
      <c r="E5990" s="279">
        <f t="shared" si="240"/>
        <v>5</v>
      </c>
      <c r="F5990" s="281" t="str">
        <f t="shared" si="244"/>
        <v/>
      </c>
      <c r="G5990" s="282"/>
      <c r="H5990" s="280"/>
      <c r="I5990" s="280"/>
      <c r="J5990" s="280"/>
    </row>
    <row r="5991" spans="1:10" ht="14.4" x14ac:dyDescent="0.3">
      <c r="A5991" s="290" t="str">
        <f t="shared" si="243"/>
        <v>5/2016</v>
      </c>
      <c r="B5991" s="284">
        <v>42512</v>
      </c>
      <c r="C5991" s="296"/>
      <c r="D5991" s="279">
        <f t="shared" si="239"/>
        <v>22</v>
      </c>
      <c r="E5991" s="279">
        <f t="shared" si="240"/>
        <v>5</v>
      </c>
      <c r="F5991" s="281" t="str">
        <f t="shared" si="244"/>
        <v/>
      </c>
      <c r="G5991" s="282"/>
      <c r="H5991" s="280"/>
      <c r="I5991" s="280"/>
      <c r="J5991" s="280"/>
    </row>
    <row r="5992" spans="1:10" ht="14.4" x14ac:dyDescent="0.3">
      <c r="A5992" s="290" t="str">
        <f t="shared" si="243"/>
        <v>5/2016</v>
      </c>
      <c r="B5992" s="284">
        <v>42513</v>
      </c>
      <c r="C5992" s="296">
        <v>397</v>
      </c>
      <c r="D5992" s="279">
        <f t="shared" si="239"/>
        <v>23</v>
      </c>
      <c r="E5992" s="279">
        <f t="shared" si="240"/>
        <v>5</v>
      </c>
      <c r="F5992" s="281" t="str">
        <f t="shared" si="244"/>
        <v/>
      </c>
      <c r="G5992" s="282"/>
      <c r="H5992" s="280"/>
      <c r="I5992" s="280"/>
      <c r="J5992" s="280"/>
    </row>
    <row r="5993" spans="1:10" ht="14.4" x14ac:dyDescent="0.3">
      <c r="A5993" s="290" t="str">
        <f t="shared" si="243"/>
        <v>5/2016</v>
      </c>
      <c r="B5993" s="284">
        <v>42514</v>
      </c>
      <c r="C5993" s="296">
        <v>398</v>
      </c>
      <c r="D5993" s="279">
        <f t="shared" si="239"/>
        <v>24</v>
      </c>
      <c r="E5993" s="279">
        <f t="shared" si="240"/>
        <v>5</v>
      </c>
      <c r="F5993" s="281" t="str">
        <f t="shared" si="244"/>
        <v/>
      </c>
      <c r="G5993" s="282"/>
      <c r="H5993" s="280"/>
      <c r="I5993" s="280"/>
      <c r="J5993" s="280"/>
    </row>
    <row r="5994" spans="1:10" ht="14.4" x14ac:dyDescent="0.3">
      <c r="A5994" s="290" t="str">
        <f t="shared" si="243"/>
        <v>5/2016</v>
      </c>
      <c r="B5994" s="284">
        <v>42515</v>
      </c>
      <c r="C5994" s="296">
        <v>391</v>
      </c>
      <c r="D5994" s="279">
        <f t="shared" si="239"/>
        <v>25</v>
      </c>
      <c r="E5994" s="279">
        <f t="shared" si="240"/>
        <v>5</v>
      </c>
      <c r="F5994" s="281" t="str">
        <f t="shared" si="244"/>
        <v/>
      </c>
      <c r="G5994" s="282"/>
      <c r="H5994" s="280"/>
      <c r="I5994" s="280"/>
      <c r="J5994" s="280"/>
    </row>
    <row r="5995" spans="1:10" ht="14.4" x14ac:dyDescent="0.3">
      <c r="A5995" s="290" t="str">
        <f t="shared" si="243"/>
        <v>5/2016</v>
      </c>
      <c r="B5995" s="284">
        <v>42516</v>
      </c>
      <c r="C5995" s="296">
        <v>395</v>
      </c>
      <c r="D5995" s="279">
        <f t="shared" si="239"/>
        <v>26</v>
      </c>
      <c r="E5995" s="279">
        <f t="shared" si="240"/>
        <v>5</v>
      </c>
      <c r="F5995" s="281" t="str">
        <f t="shared" si="244"/>
        <v/>
      </c>
      <c r="G5995" s="282"/>
      <c r="H5995" s="280"/>
      <c r="I5995" s="280"/>
      <c r="J5995" s="280"/>
    </row>
    <row r="5996" spans="1:10" ht="14.4" x14ac:dyDescent="0.3">
      <c r="A5996" s="290" t="str">
        <f t="shared" si="243"/>
        <v>5/2016</v>
      </c>
      <c r="B5996" s="284">
        <v>42517</v>
      </c>
      <c r="C5996" s="296">
        <v>393</v>
      </c>
      <c r="D5996" s="279">
        <f t="shared" si="239"/>
        <v>27</v>
      </c>
      <c r="E5996" s="279">
        <f t="shared" si="240"/>
        <v>5</v>
      </c>
      <c r="F5996" s="281" t="str">
        <f t="shared" si="244"/>
        <v/>
      </c>
      <c r="G5996" s="282"/>
      <c r="H5996" s="280"/>
      <c r="I5996" s="280"/>
      <c r="J5996" s="280"/>
    </row>
    <row r="5997" spans="1:10" ht="14.4" x14ac:dyDescent="0.3">
      <c r="A5997" s="290" t="str">
        <f t="shared" si="243"/>
        <v>5/2016</v>
      </c>
      <c r="B5997" s="284">
        <v>42518</v>
      </c>
      <c r="C5997" s="296"/>
      <c r="D5997" s="279">
        <f t="shared" si="239"/>
        <v>28</v>
      </c>
      <c r="E5997" s="279">
        <f t="shared" si="240"/>
        <v>5</v>
      </c>
      <c r="F5997" s="281" t="str">
        <f t="shared" si="244"/>
        <v/>
      </c>
      <c r="G5997" s="282"/>
      <c r="H5997" s="280"/>
      <c r="I5997" s="280"/>
      <c r="J5997" s="280"/>
    </row>
    <row r="5998" spans="1:10" ht="14.4" x14ac:dyDescent="0.3">
      <c r="A5998" s="290" t="str">
        <f t="shared" si="243"/>
        <v>5/2016</v>
      </c>
      <c r="B5998" s="284">
        <v>42519</v>
      </c>
      <c r="C5998" s="296"/>
      <c r="D5998" s="279">
        <f t="shared" si="239"/>
        <v>29</v>
      </c>
      <c r="E5998" s="279">
        <f t="shared" si="240"/>
        <v>5</v>
      </c>
      <c r="F5998" s="281" t="str">
        <f t="shared" si="244"/>
        <v/>
      </c>
      <c r="G5998" s="282"/>
      <c r="H5998" s="280"/>
      <c r="I5998" s="280"/>
      <c r="J5998" s="280"/>
    </row>
    <row r="5999" spans="1:10" ht="14.4" x14ac:dyDescent="0.3">
      <c r="A5999" s="290" t="str">
        <f t="shared" si="243"/>
        <v>5/2016</v>
      </c>
      <c r="B5999" s="284">
        <v>42520</v>
      </c>
      <c r="C5999" s="296">
        <v>393</v>
      </c>
      <c r="D5999" s="279">
        <f t="shared" si="239"/>
        <v>30</v>
      </c>
      <c r="E5999" s="279">
        <f t="shared" si="240"/>
        <v>5</v>
      </c>
      <c r="F5999" s="281" t="str">
        <f t="shared" si="244"/>
        <v/>
      </c>
      <c r="G5999" s="282"/>
      <c r="H5999" s="280"/>
      <c r="I5999" s="280"/>
      <c r="J5999" s="280"/>
    </row>
    <row r="6000" spans="1:10" ht="14.4" x14ac:dyDescent="0.3">
      <c r="A6000" s="290" t="str">
        <f t="shared" si="243"/>
        <v>5/2016</v>
      </c>
      <c r="B6000" s="284">
        <v>42521</v>
      </c>
      <c r="C6000" s="296">
        <v>403</v>
      </c>
      <c r="D6000" s="279">
        <f t="shared" si="239"/>
        <v>31</v>
      </c>
      <c r="E6000" s="279">
        <f t="shared" si="240"/>
        <v>5</v>
      </c>
      <c r="F6000" s="281">
        <f t="shared" si="244"/>
        <v>4.0300000000000002E-2</v>
      </c>
      <c r="G6000" s="282"/>
      <c r="H6000" s="280"/>
      <c r="I6000" s="280"/>
      <c r="J6000" s="280"/>
    </row>
    <row r="6001" spans="1:10" ht="14.4" x14ac:dyDescent="0.3">
      <c r="A6001" s="290" t="str">
        <f t="shared" si="243"/>
        <v>6/2016</v>
      </c>
      <c r="B6001" s="284">
        <v>42522</v>
      </c>
      <c r="C6001" s="296">
        <v>401</v>
      </c>
      <c r="D6001" s="279">
        <f t="shared" si="239"/>
        <v>1</v>
      </c>
      <c r="E6001" s="279">
        <f t="shared" si="240"/>
        <v>6</v>
      </c>
      <c r="F6001" s="281" t="str">
        <f t="shared" si="244"/>
        <v/>
      </c>
      <c r="G6001" s="282"/>
      <c r="H6001" s="280"/>
      <c r="I6001" s="280"/>
      <c r="J6001" s="280"/>
    </row>
    <row r="6002" spans="1:10" ht="14.4" x14ac:dyDescent="0.3">
      <c r="A6002" s="290" t="str">
        <f t="shared" si="243"/>
        <v>6/2016</v>
      </c>
      <c r="B6002" s="284">
        <v>42523</v>
      </c>
      <c r="C6002" s="296">
        <v>392</v>
      </c>
      <c r="D6002" s="279">
        <f t="shared" si="239"/>
        <v>2</v>
      </c>
      <c r="E6002" s="279">
        <f t="shared" si="240"/>
        <v>6</v>
      </c>
      <c r="F6002" s="281" t="str">
        <f t="shared" si="244"/>
        <v/>
      </c>
      <c r="G6002" s="282"/>
      <c r="H6002" s="280"/>
      <c r="I6002" s="280"/>
      <c r="J6002" s="280"/>
    </row>
    <row r="6003" spans="1:10" ht="14.4" x14ac:dyDescent="0.3">
      <c r="A6003" s="290" t="str">
        <f t="shared" si="243"/>
        <v>6/2016</v>
      </c>
      <c r="B6003" s="284">
        <v>42524</v>
      </c>
      <c r="C6003" s="296"/>
      <c r="D6003" s="279">
        <f t="shared" si="239"/>
        <v>3</v>
      </c>
      <c r="E6003" s="279">
        <f t="shared" si="240"/>
        <v>6</v>
      </c>
      <c r="F6003" s="281" t="str">
        <f t="shared" si="244"/>
        <v/>
      </c>
      <c r="G6003" s="282"/>
      <c r="H6003" s="280"/>
      <c r="I6003" s="280"/>
      <c r="J6003" s="280"/>
    </row>
    <row r="6004" spans="1:10" ht="14.4" x14ac:dyDescent="0.3">
      <c r="A6004" s="290" t="str">
        <f t="shared" si="243"/>
        <v>6/2016</v>
      </c>
      <c r="B6004" s="284">
        <v>42525</v>
      </c>
      <c r="C6004" s="296"/>
      <c r="D6004" s="279">
        <f t="shared" si="239"/>
        <v>4</v>
      </c>
      <c r="E6004" s="279">
        <f t="shared" si="240"/>
        <v>6</v>
      </c>
      <c r="F6004" s="281" t="str">
        <f t="shared" si="244"/>
        <v/>
      </c>
      <c r="G6004" s="282"/>
      <c r="H6004" s="280"/>
      <c r="I6004" s="280"/>
      <c r="J6004" s="280"/>
    </row>
    <row r="6005" spans="1:10" ht="14.4" x14ac:dyDescent="0.3">
      <c r="A6005" s="290" t="str">
        <f t="shared" si="243"/>
        <v>6/2016</v>
      </c>
      <c r="B6005" s="284">
        <v>42526</v>
      </c>
      <c r="C6005" s="296"/>
      <c r="D6005" s="279">
        <f t="shared" si="239"/>
        <v>5</v>
      </c>
      <c r="E6005" s="279">
        <f t="shared" si="240"/>
        <v>6</v>
      </c>
      <c r="F6005" s="281" t="str">
        <f t="shared" si="244"/>
        <v/>
      </c>
      <c r="G6005" s="282"/>
      <c r="H6005" s="280"/>
      <c r="I6005" s="280"/>
      <c r="J6005" s="280"/>
    </row>
    <row r="6006" spans="1:10" ht="14.4" x14ac:dyDescent="0.3">
      <c r="A6006" s="290" t="str">
        <f t="shared" si="243"/>
        <v>6/2016</v>
      </c>
      <c r="B6006" s="284">
        <v>42527</v>
      </c>
      <c r="C6006" s="296">
        <v>385</v>
      </c>
      <c r="D6006" s="279">
        <f t="shared" si="239"/>
        <v>6</v>
      </c>
      <c r="E6006" s="279">
        <f t="shared" si="240"/>
        <v>6</v>
      </c>
      <c r="F6006" s="281" t="str">
        <f t="shared" si="244"/>
        <v/>
      </c>
      <c r="G6006" s="282"/>
      <c r="H6006" s="280"/>
      <c r="I6006" s="280"/>
      <c r="J6006" s="280"/>
    </row>
    <row r="6007" spans="1:10" ht="14.4" x14ac:dyDescent="0.3">
      <c r="A6007" s="290" t="str">
        <f t="shared" si="243"/>
        <v>6/2016</v>
      </c>
      <c r="B6007" s="284">
        <v>42528</v>
      </c>
      <c r="C6007" s="296">
        <v>377</v>
      </c>
      <c r="D6007" s="279">
        <f t="shared" si="239"/>
        <v>7</v>
      </c>
      <c r="E6007" s="279">
        <f t="shared" si="240"/>
        <v>6</v>
      </c>
      <c r="F6007" s="281" t="str">
        <f t="shared" si="244"/>
        <v/>
      </c>
      <c r="G6007" s="282"/>
      <c r="H6007" s="280"/>
      <c r="I6007" s="280"/>
      <c r="J6007" s="280"/>
    </row>
    <row r="6008" spans="1:10" ht="14.4" x14ac:dyDescent="0.3">
      <c r="A6008" s="290" t="str">
        <f t="shared" si="243"/>
        <v>6/2016</v>
      </c>
      <c r="B6008" s="284">
        <v>42529</v>
      </c>
      <c r="C6008" s="296">
        <v>371</v>
      </c>
      <c r="D6008" s="279">
        <f t="shared" si="239"/>
        <v>8</v>
      </c>
      <c r="E6008" s="279">
        <f t="shared" si="240"/>
        <v>6</v>
      </c>
      <c r="F6008" s="281" t="str">
        <f t="shared" si="244"/>
        <v/>
      </c>
      <c r="G6008" s="282"/>
      <c r="H6008" s="280"/>
      <c r="I6008" s="280"/>
      <c r="J6008" s="280"/>
    </row>
    <row r="6009" spans="1:10" ht="14.4" x14ac:dyDescent="0.3">
      <c r="A6009" s="290" t="str">
        <f t="shared" si="243"/>
        <v>6/2016</v>
      </c>
      <c r="B6009" s="284">
        <v>42530</v>
      </c>
      <c r="C6009" s="296">
        <v>375</v>
      </c>
      <c r="D6009" s="279">
        <f t="shared" si="239"/>
        <v>9</v>
      </c>
      <c r="E6009" s="279">
        <f t="shared" si="240"/>
        <v>6</v>
      </c>
      <c r="F6009" s="281" t="str">
        <f t="shared" si="244"/>
        <v/>
      </c>
      <c r="G6009" s="282"/>
      <c r="H6009" s="280"/>
      <c r="I6009" s="280"/>
      <c r="J6009" s="280"/>
    </row>
    <row r="6010" spans="1:10" ht="14.4" x14ac:dyDescent="0.3">
      <c r="A6010" s="290" t="str">
        <f t="shared" si="243"/>
        <v>6/2016</v>
      </c>
      <c r="B6010" s="284">
        <v>42531</v>
      </c>
      <c r="C6010" s="296">
        <v>383</v>
      </c>
      <c r="D6010" s="279">
        <f t="shared" si="239"/>
        <v>10</v>
      </c>
      <c r="E6010" s="279">
        <f t="shared" si="240"/>
        <v>6</v>
      </c>
      <c r="F6010" s="281" t="str">
        <f t="shared" si="244"/>
        <v/>
      </c>
      <c r="G6010" s="282"/>
      <c r="H6010" s="280"/>
      <c r="I6010" s="280"/>
      <c r="J6010" s="280"/>
    </row>
    <row r="6011" spans="1:10" ht="14.4" x14ac:dyDescent="0.3">
      <c r="A6011" s="290" t="str">
        <f t="shared" si="243"/>
        <v>6/2016</v>
      </c>
      <c r="B6011" s="284">
        <v>42532</v>
      </c>
      <c r="C6011" s="296"/>
      <c r="D6011" s="279">
        <f t="shared" si="239"/>
        <v>11</v>
      </c>
      <c r="E6011" s="279">
        <f t="shared" si="240"/>
        <v>6</v>
      </c>
      <c r="F6011" s="281" t="str">
        <f t="shared" si="244"/>
        <v/>
      </c>
      <c r="G6011" s="282"/>
      <c r="H6011" s="280"/>
      <c r="I6011" s="280"/>
      <c r="J6011" s="280"/>
    </row>
    <row r="6012" spans="1:10" ht="14.4" x14ac:dyDescent="0.3">
      <c r="A6012" s="290" t="str">
        <f t="shared" si="243"/>
        <v>6/2016</v>
      </c>
      <c r="B6012" s="284">
        <v>42533</v>
      </c>
      <c r="C6012" s="296"/>
      <c r="D6012" s="279">
        <f t="shared" si="239"/>
        <v>12</v>
      </c>
      <c r="E6012" s="279">
        <f t="shared" si="240"/>
        <v>6</v>
      </c>
      <c r="F6012" s="281" t="str">
        <f t="shared" si="244"/>
        <v/>
      </c>
      <c r="G6012" s="282"/>
      <c r="H6012" s="280"/>
      <c r="I6012" s="280"/>
      <c r="J6012" s="280"/>
    </row>
    <row r="6013" spans="1:10" ht="14.4" x14ac:dyDescent="0.3">
      <c r="A6013" s="290" t="str">
        <f t="shared" si="243"/>
        <v>6/2016</v>
      </c>
      <c r="B6013" s="284">
        <v>42534</v>
      </c>
      <c r="C6013" s="296">
        <v>389</v>
      </c>
      <c r="D6013" s="279">
        <f t="shared" si="239"/>
        <v>13</v>
      </c>
      <c r="E6013" s="279">
        <f t="shared" si="240"/>
        <v>6</v>
      </c>
      <c r="F6013" s="281" t="str">
        <f t="shared" si="244"/>
        <v/>
      </c>
      <c r="G6013" s="282"/>
      <c r="H6013" s="280"/>
      <c r="I6013" s="280"/>
      <c r="J6013" s="280"/>
    </row>
    <row r="6014" spans="1:10" ht="14.4" x14ac:dyDescent="0.3">
      <c r="A6014" s="290" t="str">
        <f t="shared" si="243"/>
        <v>6/2016</v>
      </c>
      <c r="B6014" s="284">
        <v>42535</v>
      </c>
      <c r="C6014" s="296">
        <v>401</v>
      </c>
      <c r="D6014" s="279">
        <f t="shared" si="239"/>
        <v>14</v>
      </c>
      <c r="E6014" s="279">
        <f t="shared" si="240"/>
        <v>6</v>
      </c>
      <c r="F6014" s="281" t="str">
        <f t="shared" si="244"/>
        <v/>
      </c>
      <c r="G6014" s="282"/>
      <c r="H6014" s="280"/>
      <c r="I6014" s="280"/>
      <c r="J6014" s="280"/>
    </row>
    <row r="6015" spans="1:10" ht="14.4" x14ac:dyDescent="0.3">
      <c r="A6015" s="290" t="str">
        <f t="shared" si="243"/>
        <v>6/2016</v>
      </c>
      <c r="B6015" s="284">
        <v>42536</v>
      </c>
      <c r="C6015" s="296">
        <v>395</v>
      </c>
      <c r="D6015" s="279">
        <f t="shared" si="239"/>
        <v>15</v>
      </c>
      <c r="E6015" s="279">
        <f t="shared" si="240"/>
        <v>6</v>
      </c>
      <c r="F6015" s="281" t="str">
        <f t="shared" si="244"/>
        <v/>
      </c>
      <c r="G6015" s="282"/>
      <c r="H6015" s="280"/>
      <c r="I6015" s="280"/>
      <c r="J6015" s="280"/>
    </row>
    <row r="6016" spans="1:10" ht="14.4" x14ac:dyDescent="0.3">
      <c r="A6016" s="290" t="str">
        <f t="shared" si="243"/>
        <v>6/2016</v>
      </c>
      <c r="B6016" s="284">
        <v>42537</v>
      </c>
      <c r="C6016" s="296">
        <v>399</v>
      </c>
      <c r="D6016" s="279">
        <f t="shared" si="239"/>
        <v>16</v>
      </c>
      <c r="E6016" s="279">
        <f t="shared" si="240"/>
        <v>6</v>
      </c>
      <c r="F6016" s="281" t="str">
        <f t="shared" si="244"/>
        <v/>
      </c>
      <c r="G6016" s="282"/>
      <c r="H6016" s="280"/>
      <c r="I6016" s="280"/>
      <c r="J6016" s="280"/>
    </row>
    <row r="6017" spans="1:10" ht="14.4" x14ac:dyDescent="0.3">
      <c r="A6017" s="290" t="str">
        <f t="shared" si="243"/>
        <v>6/2016</v>
      </c>
      <c r="B6017" s="284">
        <v>42538</v>
      </c>
      <c r="C6017" s="296">
        <v>392</v>
      </c>
      <c r="D6017" s="279">
        <f t="shared" si="239"/>
        <v>17</v>
      </c>
      <c r="E6017" s="279">
        <f t="shared" si="240"/>
        <v>6</v>
      </c>
      <c r="F6017" s="281" t="str">
        <f t="shared" si="244"/>
        <v/>
      </c>
      <c r="G6017" s="282"/>
      <c r="H6017" s="280"/>
      <c r="I6017" s="280"/>
      <c r="J6017" s="280"/>
    </row>
    <row r="6018" spans="1:10" ht="14.4" x14ac:dyDescent="0.3">
      <c r="A6018" s="290" t="str">
        <f t="shared" si="243"/>
        <v>6/2016</v>
      </c>
      <c r="B6018" s="284">
        <v>42539</v>
      </c>
      <c r="C6018" s="296"/>
      <c r="D6018" s="279">
        <f t="shared" si="239"/>
        <v>18</v>
      </c>
      <c r="E6018" s="279">
        <f t="shared" si="240"/>
        <v>6</v>
      </c>
      <c r="F6018" s="281" t="str">
        <f t="shared" si="244"/>
        <v/>
      </c>
      <c r="G6018" s="282"/>
      <c r="H6018" s="280"/>
      <c r="I6018" s="280"/>
      <c r="J6018" s="280"/>
    </row>
    <row r="6019" spans="1:10" ht="14.4" x14ac:dyDescent="0.3">
      <c r="A6019" s="290" t="str">
        <f t="shared" si="243"/>
        <v>6/2016</v>
      </c>
      <c r="B6019" s="284">
        <v>42540</v>
      </c>
      <c r="C6019" s="296"/>
      <c r="D6019" s="279">
        <f t="shared" si="239"/>
        <v>19</v>
      </c>
      <c r="E6019" s="279">
        <f t="shared" si="240"/>
        <v>6</v>
      </c>
      <c r="F6019" s="281" t="str">
        <f t="shared" si="244"/>
        <v/>
      </c>
      <c r="G6019" s="282"/>
      <c r="H6019" s="280"/>
      <c r="I6019" s="280"/>
      <c r="J6019" s="280"/>
    </row>
    <row r="6020" spans="1:10" ht="14.4" x14ac:dyDescent="0.3">
      <c r="A6020" s="290" t="str">
        <f t="shared" si="243"/>
        <v>6/2016</v>
      </c>
      <c r="B6020" s="284">
        <v>42541</v>
      </c>
      <c r="C6020" s="296">
        <v>380</v>
      </c>
      <c r="D6020" s="279">
        <f t="shared" si="239"/>
        <v>20</v>
      </c>
      <c r="E6020" s="279">
        <f t="shared" si="240"/>
        <v>6</v>
      </c>
      <c r="F6020" s="281" t="str">
        <f t="shared" si="244"/>
        <v/>
      </c>
      <c r="G6020" s="282"/>
      <c r="H6020" s="280"/>
      <c r="I6020" s="280"/>
      <c r="J6020" s="280"/>
    </row>
    <row r="6021" spans="1:10" ht="14.4" x14ac:dyDescent="0.3">
      <c r="A6021" s="290" t="str">
        <f t="shared" si="243"/>
        <v>6/2016</v>
      </c>
      <c r="B6021" s="284">
        <v>42542</v>
      </c>
      <c r="C6021" s="296">
        <v>378</v>
      </c>
      <c r="D6021" s="279">
        <f t="shared" si="239"/>
        <v>21</v>
      </c>
      <c r="E6021" s="279">
        <f t="shared" si="240"/>
        <v>6</v>
      </c>
      <c r="F6021" s="281" t="str">
        <f t="shared" si="244"/>
        <v/>
      </c>
      <c r="G6021" s="282"/>
      <c r="H6021" s="280"/>
      <c r="I6021" s="280"/>
      <c r="J6021" s="280"/>
    </row>
    <row r="6022" spans="1:10" ht="14.4" x14ac:dyDescent="0.3">
      <c r="A6022" s="290" t="str">
        <f t="shared" ref="A6022:A6085" si="245">CONCATENATE(MONTH(B6022),"/",YEAR(B6022))</f>
        <v>6/2016</v>
      </c>
      <c r="B6022" s="284">
        <v>42543</v>
      </c>
      <c r="C6022" s="296"/>
      <c r="D6022" s="279">
        <f t="shared" si="239"/>
        <v>22</v>
      </c>
      <c r="E6022" s="279">
        <f t="shared" si="240"/>
        <v>6</v>
      </c>
      <c r="F6022" s="281" t="str">
        <f t="shared" si="244"/>
        <v/>
      </c>
      <c r="G6022" s="282"/>
      <c r="H6022" s="280"/>
      <c r="I6022" s="280"/>
      <c r="J6022" s="280"/>
    </row>
    <row r="6023" spans="1:10" ht="14.4" x14ac:dyDescent="0.3">
      <c r="A6023" s="290" t="str">
        <f t="shared" si="245"/>
        <v>6/2016</v>
      </c>
      <c r="B6023" s="284">
        <v>42544</v>
      </c>
      <c r="C6023" s="287"/>
      <c r="D6023" s="279">
        <f t="shared" si="239"/>
        <v>23</v>
      </c>
      <c r="E6023" s="279">
        <f t="shared" si="240"/>
        <v>6</v>
      </c>
      <c r="F6023" s="281" t="str">
        <f t="shared" si="244"/>
        <v/>
      </c>
      <c r="G6023" s="282"/>
      <c r="H6023" s="280"/>
      <c r="I6023" s="280"/>
      <c r="J6023" s="280"/>
    </row>
    <row r="6024" spans="1:10" ht="14.4" x14ac:dyDescent="0.3">
      <c r="A6024" s="290" t="str">
        <f t="shared" si="245"/>
        <v>6/2016</v>
      </c>
      <c r="B6024" s="284">
        <v>42545</v>
      </c>
      <c r="C6024" s="295">
        <v>384</v>
      </c>
      <c r="D6024" s="279">
        <f t="shared" si="239"/>
        <v>24</v>
      </c>
      <c r="E6024" s="279">
        <f t="shared" si="240"/>
        <v>6</v>
      </c>
      <c r="F6024" s="281" t="str">
        <f t="shared" si="244"/>
        <v/>
      </c>
      <c r="G6024" s="282"/>
      <c r="H6024" s="280"/>
      <c r="I6024" s="280"/>
      <c r="J6024" s="280"/>
    </row>
    <row r="6025" spans="1:10" ht="14.4" x14ac:dyDescent="0.3">
      <c r="A6025" s="290" t="str">
        <f t="shared" si="245"/>
        <v>6/2016</v>
      </c>
      <c r="B6025" s="284">
        <v>42546</v>
      </c>
      <c r="C6025" s="287"/>
      <c r="D6025" s="279">
        <f t="shared" si="239"/>
        <v>25</v>
      </c>
      <c r="E6025" s="279">
        <f t="shared" si="240"/>
        <v>6</v>
      </c>
      <c r="F6025" s="281" t="str">
        <f t="shared" si="244"/>
        <v/>
      </c>
      <c r="G6025" s="282"/>
      <c r="H6025" s="280"/>
      <c r="I6025" s="280"/>
      <c r="J6025" s="280"/>
    </row>
    <row r="6026" spans="1:10" ht="14.4" x14ac:dyDescent="0.3">
      <c r="A6026" s="290" t="str">
        <f t="shared" si="245"/>
        <v>6/2016</v>
      </c>
      <c r="B6026" s="284">
        <v>42547</v>
      </c>
      <c r="C6026" s="287"/>
      <c r="D6026" s="279">
        <f t="shared" si="239"/>
        <v>26</v>
      </c>
      <c r="E6026" s="279">
        <f t="shared" si="240"/>
        <v>6</v>
      </c>
      <c r="F6026" s="281" t="str">
        <f t="shared" si="244"/>
        <v/>
      </c>
      <c r="G6026" s="282"/>
      <c r="H6026" s="280"/>
      <c r="I6026" s="280"/>
      <c r="J6026" s="280"/>
    </row>
    <row r="6027" spans="1:10" ht="14.4" x14ac:dyDescent="0.3">
      <c r="A6027" s="290" t="str">
        <f t="shared" si="245"/>
        <v>6/2016</v>
      </c>
      <c r="B6027" s="284">
        <v>42548</v>
      </c>
      <c r="C6027" s="295">
        <v>393</v>
      </c>
      <c r="D6027" s="279">
        <f t="shared" si="239"/>
        <v>27</v>
      </c>
      <c r="E6027" s="279">
        <f t="shared" si="240"/>
        <v>6</v>
      </c>
      <c r="F6027" s="281" t="str">
        <f t="shared" si="244"/>
        <v/>
      </c>
      <c r="G6027" s="282"/>
      <c r="H6027" s="280"/>
      <c r="I6027" s="280"/>
      <c r="J6027" s="280"/>
    </row>
    <row r="6028" spans="1:10" ht="14.4" x14ac:dyDescent="0.3">
      <c r="A6028" s="290" t="str">
        <f t="shared" si="245"/>
        <v>6/2016</v>
      </c>
      <c r="B6028" s="284">
        <v>42549</v>
      </c>
      <c r="C6028" s="295">
        <v>376</v>
      </c>
      <c r="D6028" s="279">
        <f t="shared" si="239"/>
        <v>28</v>
      </c>
      <c r="E6028" s="279">
        <f t="shared" si="240"/>
        <v>6</v>
      </c>
      <c r="F6028" s="281" t="str">
        <f t="shared" si="244"/>
        <v/>
      </c>
      <c r="G6028" s="282"/>
      <c r="H6028" s="280"/>
      <c r="I6028" s="280"/>
      <c r="J6028" s="280"/>
    </row>
    <row r="6029" spans="1:10" ht="14.4" x14ac:dyDescent="0.3">
      <c r="A6029" s="290" t="str">
        <f t="shared" si="245"/>
        <v>6/2016</v>
      </c>
      <c r="B6029" s="284">
        <v>42550</v>
      </c>
      <c r="C6029" s="295">
        <v>354</v>
      </c>
      <c r="D6029" s="279">
        <f t="shared" si="239"/>
        <v>29</v>
      </c>
      <c r="E6029" s="279">
        <f t="shared" si="240"/>
        <v>6</v>
      </c>
      <c r="F6029" s="281" t="str">
        <f t="shared" si="244"/>
        <v/>
      </c>
      <c r="G6029" s="282"/>
      <c r="H6029" s="280"/>
      <c r="I6029" s="280"/>
      <c r="J6029" s="280"/>
    </row>
    <row r="6030" spans="1:10" ht="14.4" x14ac:dyDescent="0.3">
      <c r="A6030" s="290" t="str">
        <f t="shared" si="245"/>
        <v>6/2016</v>
      </c>
      <c r="B6030" s="284">
        <v>42551</v>
      </c>
      <c r="C6030" s="295">
        <v>350</v>
      </c>
      <c r="D6030" s="279">
        <f t="shared" si="239"/>
        <v>30</v>
      </c>
      <c r="E6030" s="279">
        <f t="shared" si="240"/>
        <v>6</v>
      </c>
      <c r="F6030" s="281">
        <f t="shared" si="244"/>
        <v>3.5000000000000003E-2</v>
      </c>
      <c r="G6030" s="282"/>
      <c r="H6030" s="280"/>
      <c r="I6030" s="280"/>
      <c r="J6030" s="280"/>
    </row>
    <row r="6031" spans="1:10" ht="14.4" x14ac:dyDescent="0.3">
      <c r="A6031" s="290" t="str">
        <f t="shared" si="245"/>
        <v>7/2016</v>
      </c>
      <c r="B6031" s="284">
        <v>42552</v>
      </c>
      <c r="C6031" s="295">
        <v>347</v>
      </c>
      <c r="D6031" s="279">
        <f t="shared" si="239"/>
        <v>1</v>
      </c>
      <c r="E6031" s="279">
        <f t="shared" si="240"/>
        <v>7</v>
      </c>
      <c r="F6031" s="281" t="str">
        <f t="shared" si="244"/>
        <v/>
      </c>
      <c r="G6031" s="282"/>
      <c r="H6031" s="280"/>
      <c r="I6031" s="280"/>
      <c r="J6031" s="280"/>
    </row>
    <row r="6032" spans="1:10" ht="14.4" x14ac:dyDescent="0.3">
      <c r="A6032" s="290" t="str">
        <f t="shared" si="245"/>
        <v>7/2016</v>
      </c>
      <c r="B6032" s="284">
        <v>42553</v>
      </c>
      <c r="C6032" s="287"/>
      <c r="D6032" s="279">
        <f t="shared" si="239"/>
        <v>2</v>
      </c>
      <c r="E6032" s="279">
        <f t="shared" si="240"/>
        <v>7</v>
      </c>
      <c r="F6032" s="281" t="str">
        <f t="shared" si="244"/>
        <v/>
      </c>
      <c r="G6032" s="282"/>
      <c r="H6032" s="280"/>
      <c r="I6032" s="280"/>
      <c r="J6032" s="280"/>
    </row>
    <row r="6033" spans="1:10" ht="14.4" x14ac:dyDescent="0.3">
      <c r="A6033" s="290" t="str">
        <f t="shared" si="245"/>
        <v>7/2016</v>
      </c>
      <c r="B6033" s="284">
        <v>42554</v>
      </c>
      <c r="C6033" s="287"/>
      <c r="D6033" s="279">
        <f t="shared" si="239"/>
        <v>3</v>
      </c>
      <c r="E6033" s="279">
        <f t="shared" si="240"/>
        <v>7</v>
      </c>
      <c r="F6033" s="281" t="str">
        <f t="shared" si="244"/>
        <v/>
      </c>
      <c r="G6033" s="282"/>
      <c r="H6033" s="280"/>
      <c r="I6033" s="280"/>
      <c r="J6033" s="280"/>
    </row>
    <row r="6034" spans="1:10" ht="14.4" x14ac:dyDescent="0.3">
      <c r="A6034" s="290" t="str">
        <f t="shared" si="245"/>
        <v>7/2016</v>
      </c>
      <c r="B6034" s="284">
        <v>42555</v>
      </c>
      <c r="C6034" s="287"/>
      <c r="D6034" s="279">
        <f t="shared" si="239"/>
        <v>4</v>
      </c>
      <c r="E6034" s="279">
        <f t="shared" si="240"/>
        <v>7</v>
      </c>
      <c r="F6034" s="281" t="str">
        <f t="shared" ref="F6034:F6097" si="246">IF(D6034=(D6035-1),"",IF(AND(C6034="",C6033="",C6032=""),C6031/10000,(IF(AND(C6034="",C6033=""),C6032/10000,IF(C6034="",C6033/10000,C6034/10000)))))</f>
        <v/>
      </c>
      <c r="G6034" s="282"/>
      <c r="H6034" s="280"/>
      <c r="I6034" s="280"/>
      <c r="J6034" s="280"/>
    </row>
    <row r="6035" spans="1:10" ht="14.4" x14ac:dyDescent="0.3">
      <c r="A6035" s="290" t="str">
        <f t="shared" si="245"/>
        <v>7/2016</v>
      </c>
      <c r="B6035" s="284">
        <v>42556</v>
      </c>
      <c r="C6035" s="295">
        <v>352</v>
      </c>
      <c r="D6035" s="279">
        <f t="shared" si="239"/>
        <v>5</v>
      </c>
      <c r="E6035" s="279">
        <f t="shared" si="240"/>
        <v>7</v>
      </c>
      <c r="F6035" s="281" t="str">
        <f t="shared" si="246"/>
        <v/>
      </c>
      <c r="G6035" s="282"/>
      <c r="H6035" s="280"/>
      <c r="I6035" s="280"/>
      <c r="J6035" s="280"/>
    </row>
    <row r="6036" spans="1:10" ht="14.4" x14ac:dyDescent="0.3">
      <c r="A6036" s="290" t="str">
        <f t="shared" si="245"/>
        <v>7/2016</v>
      </c>
      <c r="B6036" s="284">
        <v>42557</v>
      </c>
      <c r="C6036" s="295">
        <v>355</v>
      </c>
      <c r="D6036" s="279">
        <f t="shared" si="239"/>
        <v>6</v>
      </c>
      <c r="E6036" s="279">
        <f t="shared" si="240"/>
        <v>7</v>
      </c>
      <c r="F6036" s="281" t="str">
        <f t="shared" si="246"/>
        <v/>
      </c>
      <c r="G6036" s="282"/>
      <c r="H6036" s="280"/>
      <c r="I6036" s="280"/>
      <c r="J6036" s="280"/>
    </row>
    <row r="6037" spans="1:10" ht="14.4" x14ac:dyDescent="0.3">
      <c r="A6037" s="290" t="str">
        <f t="shared" si="245"/>
        <v>7/2016</v>
      </c>
      <c r="B6037" s="284">
        <v>42558</v>
      </c>
      <c r="C6037" s="295">
        <v>355</v>
      </c>
      <c r="D6037" s="279">
        <f t="shared" si="239"/>
        <v>7</v>
      </c>
      <c r="E6037" s="279">
        <f t="shared" si="240"/>
        <v>7</v>
      </c>
      <c r="F6037" s="281" t="str">
        <f t="shared" si="246"/>
        <v/>
      </c>
      <c r="G6037" s="282"/>
      <c r="H6037" s="280"/>
      <c r="I6037" s="280"/>
      <c r="J6037" s="280"/>
    </row>
    <row r="6038" spans="1:10" ht="14.4" x14ac:dyDescent="0.3">
      <c r="A6038" s="290" t="str">
        <f t="shared" si="245"/>
        <v>7/2016</v>
      </c>
      <c r="B6038" s="284">
        <v>42559</v>
      </c>
      <c r="C6038" s="295">
        <v>345</v>
      </c>
      <c r="D6038" s="279">
        <f t="shared" si="239"/>
        <v>8</v>
      </c>
      <c r="E6038" s="279">
        <f t="shared" si="240"/>
        <v>7</v>
      </c>
      <c r="F6038" s="281" t="str">
        <f t="shared" si="246"/>
        <v/>
      </c>
      <c r="G6038" s="282"/>
      <c r="H6038" s="280"/>
      <c r="I6038" s="280"/>
      <c r="J6038" s="280"/>
    </row>
    <row r="6039" spans="1:10" ht="14.4" x14ac:dyDescent="0.3">
      <c r="A6039" s="290" t="str">
        <f t="shared" si="245"/>
        <v>7/2016</v>
      </c>
      <c r="B6039" s="284">
        <v>42560</v>
      </c>
      <c r="C6039" s="287"/>
      <c r="D6039" s="279">
        <f t="shared" si="239"/>
        <v>9</v>
      </c>
      <c r="E6039" s="279">
        <f t="shared" si="240"/>
        <v>7</v>
      </c>
      <c r="F6039" s="281" t="str">
        <f t="shared" si="246"/>
        <v/>
      </c>
      <c r="G6039" s="282"/>
      <c r="H6039" s="280"/>
      <c r="I6039" s="280"/>
      <c r="J6039" s="280"/>
    </row>
    <row r="6040" spans="1:10" ht="14.4" x14ac:dyDescent="0.3">
      <c r="A6040" s="290" t="str">
        <f t="shared" si="245"/>
        <v>7/2016</v>
      </c>
      <c r="B6040" s="284">
        <v>42561</v>
      </c>
      <c r="C6040" s="287"/>
      <c r="D6040" s="279">
        <f t="shared" si="239"/>
        <v>10</v>
      </c>
      <c r="E6040" s="279">
        <f t="shared" si="240"/>
        <v>7</v>
      </c>
      <c r="F6040" s="281" t="str">
        <f t="shared" si="246"/>
        <v/>
      </c>
      <c r="G6040" s="282"/>
      <c r="H6040" s="280"/>
      <c r="I6040" s="280"/>
      <c r="J6040" s="280"/>
    </row>
    <row r="6041" spans="1:10" ht="14.4" x14ac:dyDescent="0.3">
      <c r="A6041" s="290" t="str">
        <f t="shared" si="245"/>
        <v>7/2016</v>
      </c>
      <c r="B6041" s="284">
        <v>42562</v>
      </c>
      <c r="C6041" s="295">
        <v>340</v>
      </c>
      <c r="D6041" s="279">
        <f t="shared" si="239"/>
        <v>11</v>
      </c>
      <c r="E6041" s="279">
        <f t="shared" si="240"/>
        <v>7</v>
      </c>
      <c r="F6041" s="281" t="str">
        <f t="shared" si="246"/>
        <v/>
      </c>
      <c r="G6041" s="282"/>
      <c r="H6041" s="280"/>
      <c r="I6041" s="280"/>
      <c r="J6041" s="280"/>
    </row>
    <row r="6042" spans="1:10" ht="14.4" x14ac:dyDescent="0.3">
      <c r="A6042" s="290" t="str">
        <f t="shared" si="245"/>
        <v>7/2016</v>
      </c>
      <c r="B6042" s="284">
        <v>42563</v>
      </c>
      <c r="C6042" s="295">
        <v>331</v>
      </c>
      <c r="D6042" s="279">
        <f t="shared" si="239"/>
        <v>12</v>
      </c>
      <c r="E6042" s="279">
        <f t="shared" si="240"/>
        <v>7</v>
      </c>
      <c r="F6042" s="281" t="str">
        <f t="shared" si="246"/>
        <v/>
      </c>
      <c r="G6042" s="282"/>
      <c r="H6042" s="280"/>
      <c r="I6042" s="280"/>
      <c r="J6042" s="280"/>
    </row>
    <row r="6043" spans="1:10" ht="14.4" x14ac:dyDescent="0.3">
      <c r="A6043" s="290" t="str">
        <f t="shared" si="245"/>
        <v>7/2016</v>
      </c>
      <c r="B6043" s="284">
        <v>42564</v>
      </c>
      <c r="C6043" s="295">
        <v>334</v>
      </c>
      <c r="D6043" s="279">
        <f t="shared" si="239"/>
        <v>13</v>
      </c>
      <c r="E6043" s="279">
        <f t="shared" si="240"/>
        <v>7</v>
      </c>
      <c r="F6043" s="281" t="str">
        <f t="shared" si="246"/>
        <v/>
      </c>
      <c r="G6043" s="282"/>
      <c r="H6043" s="280"/>
      <c r="I6043" s="280"/>
      <c r="J6043" s="280"/>
    </row>
    <row r="6044" spans="1:10" ht="14.4" x14ac:dyDescent="0.3">
      <c r="A6044" s="290" t="str">
        <f t="shared" si="245"/>
        <v>7/2016</v>
      </c>
      <c r="B6044" s="284">
        <v>42565</v>
      </c>
      <c r="C6044" s="295">
        <v>331</v>
      </c>
      <c r="D6044" s="279">
        <f t="shared" si="239"/>
        <v>14</v>
      </c>
      <c r="E6044" s="279">
        <f t="shared" si="240"/>
        <v>7</v>
      </c>
      <c r="F6044" s="281" t="str">
        <f t="shared" si="246"/>
        <v/>
      </c>
      <c r="G6044" s="282"/>
      <c r="H6044" s="280"/>
      <c r="I6044" s="280"/>
      <c r="J6044" s="280"/>
    </row>
    <row r="6045" spans="1:10" ht="14.4" x14ac:dyDescent="0.3">
      <c r="A6045" s="290" t="str">
        <f t="shared" si="245"/>
        <v>7/2016</v>
      </c>
      <c r="B6045" s="284">
        <v>42566</v>
      </c>
      <c r="C6045" s="295">
        <v>331</v>
      </c>
      <c r="D6045" s="279">
        <f t="shared" si="239"/>
        <v>15</v>
      </c>
      <c r="E6045" s="279">
        <f t="shared" si="240"/>
        <v>7</v>
      </c>
      <c r="F6045" s="281" t="str">
        <f t="shared" si="246"/>
        <v/>
      </c>
      <c r="G6045" s="282"/>
      <c r="H6045" s="280"/>
      <c r="I6045" s="280"/>
      <c r="J6045" s="280"/>
    </row>
    <row r="6046" spans="1:10" ht="14.4" x14ac:dyDescent="0.3">
      <c r="A6046" s="290" t="str">
        <f t="shared" si="245"/>
        <v>7/2016</v>
      </c>
      <c r="B6046" s="284">
        <v>42567</v>
      </c>
      <c r="C6046" s="287"/>
      <c r="D6046" s="279">
        <f t="shared" si="239"/>
        <v>16</v>
      </c>
      <c r="E6046" s="279">
        <f t="shared" si="240"/>
        <v>7</v>
      </c>
      <c r="F6046" s="281" t="str">
        <f t="shared" si="246"/>
        <v/>
      </c>
      <c r="G6046" s="282"/>
      <c r="H6046" s="280"/>
      <c r="I6046" s="280"/>
      <c r="J6046" s="280"/>
    </row>
    <row r="6047" spans="1:10" ht="14.4" x14ac:dyDescent="0.3">
      <c r="A6047" s="290" t="str">
        <f t="shared" si="245"/>
        <v>7/2016</v>
      </c>
      <c r="B6047" s="284">
        <v>42568</v>
      </c>
      <c r="C6047" s="287"/>
      <c r="D6047" s="279">
        <f t="shared" si="239"/>
        <v>17</v>
      </c>
      <c r="E6047" s="279">
        <f t="shared" si="240"/>
        <v>7</v>
      </c>
      <c r="F6047" s="281" t="str">
        <f t="shared" si="246"/>
        <v/>
      </c>
      <c r="G6047" s="282"/>
      <c r="H6047" s="280"/>
      <c r="I6047" s="280"/>
      <c r="J6047" s="280"/>
    </row>
    <row r="6048" spans="1:10" ht="14.4" x14ac:dyDescent="0.3">
      <c r="A6048" s="290" t="str">
        <f t="shared" si="245"/>
        <v>7/2016</v>
      </c>
      <c r="B6048" s="284">
        <v>42569</v>
      </c>
      <c r="C6048" s="295">
        <v>332</v>
      </c>
      <c r="D6048" s="279">
        <f t="shared" si="239"/>
        <v>18</v>
      </c>
      <c r="E6048" s="279">
        <f t="shared" si="240"/>
        <v>7</v>
      </c>
      <c r="F6048" s="281" t="str">
        <f t="shared" si="246"/>
        <v/>
      </c>
      <c r="G6048" s="282"/>
      <c r="H6048" s="280"/>
      <c r="I6048" s="280"/>
      <c r="J6048" s="280"/>
    </row>
    <row r="6049" spans="1:10" ht="14.4" x14ac:dyDescent="0.3">
      <c r="A6049" s="290" t="str">
        <f t="shared" si="245"/>
        <v>7/2016</v>
      </c>
      <c r="B6049" s="284">
        <v>42570</v>
      </c>
      <c r="C6049" s="295">
        <v>332</v>
      </c>
      <c r="D6049" s="279">
        <f t="shared" si="239"/>
        <v>19</v>
      </c>
      <c r="E6049" s="279">
        <f t="shared" si="240"/>
        <v>7</v>
      </c>
      <c r="F6049" s="281" t="str">
        <f t="shared" si="246"/>
        <v/>
      </c>
      <c r="G6049" s="282"/>
      <c r="H6049" s="280"/>
      <c r="I6049" s="280"/>
      <c r="J6049" s="280"/>
    </row>
    <row r="6050" spans="1:10" ht="14.4" x14ac:dyDescent="0.3">
      <c r="A6050" s="290" t="str">
        <f t="shared" si="245"/>
        <v>7/2016</v>
      </c>
      <c r="B6050" s="284">
        <v>42571</v>
      </c>
      <c r="C6050" s="295">
        <v>330</v>
      </c>
      <c r="D6050" s="279">
        <f t="shared" si="239"/>
        <v>20</v>
      </c>
      <c r="E6050" s="279">
        <f t="shared" si="240"/>
        <v>7</v>
      </c>
      <c r="F6050" s="281" t="str">
        <f t="shared" si="246"/>
        <v/>
      </c>
      <c r="G6050" s="282"/>
      <c r="H6050" s="280"/>
      <c r="I6050" s="280"/>
      <c r="J6050" s="280"/>
    </row>
    <row r="6051" spans="1:10" ht="14.4" x14ac:dyDescent="0.3">
      <c r="A6051" s="290" t="str">
        <f t="shared" si="245"/>
        <v>7/2016</v>
      </c>
      <c r="B6051" s="284">
        <v>42572</v>
      </c>
      <c r="C6051" s="295">
        <v>337</v>
      </c>
      <c r="D6051" s="279">
        <f t="shared" si="239"/>
        <v>21</v>
      </c>
      <c r="E6051" s="279">
        <f t="shared" si="240"/>
        <v>7</v>
      </c>
      <c r="F6051" s="281" t="str">
        <f t="shared" si="246"/>
        <v/>
      </c>
      <c r="G6051" s="282"/>
      <c r="H6051" s="280"/>
      <c r="I6051" s="280"/>
      <c r="J6051" s="280"/>
    </row>
    <row r="6052" spans="1:10" ht="14.4" x14ac:dyDescent="0.3">
      <c r="A6052" s="290" t="str">
        <f t="shared" si="245"/>
        <v>7/2016</v>
      </c>
      <c r="B6052" s="284">
        <v>42573</v>
      </c>
      <c r="C6052" s="295">
        <v>338</v>
      </c>
      <c r="D6052" s="279">
        <f t="shared" si="239"/>
        <v>22</v>
      </c>
      <c r="E6052" s="279">
        <f t="shared" si="240"/>
        <v>7</v>
      </c>
      <c r="F6052" s="281" t="str">
        <f t="shared" si="246"/>
        <v/>
      </c>
      <c r="G6052" s="282"/>
      <c r="H6052" s="280"/>
      <c r="I6052" s="280"/>
      <c r="J6052" s="280"/>
    </row>
    <row r="6053" spans="1:10" ht="14.4" x14ac:dyDescent="0.3">
      <c r="A6053" s="290" t="str">
        <f t="shared" si="245"/>
        <v>7/2016</v>
      </c>
      <c r="B6053" s="284">
        <v>42574</v>
      </c>
      <c r="C6053" s="287"/>
      <c r="D6053" s="279">
        <f t="shared" si="239"/>
        <v>23</v>
      </c>
      <c r="E6053" s="279">
        <f t="shared" si="240"/>
        <v>7</v>
      </c>
      <c r="F6053" s="281" t="str">
        <f t="shared" si="246"/>
        <v/>
      </c>
      <c r="G6053" s="282"/>
      <c r="H6053" s="280"/>
      <c r="I6053" s="280"/>
      <c r="J6053" s="280"/>
    </row>
    <row r="6054" spans="1:10" ht="14.4" x14ac:dyDescent="0.3">
      <c r="A6054" s="290" t="str">
        <f t="shared" si="245"/>
        <v>7/2016</v>
      </c>
      <c r="B6054" s="284">
        <v>42575</v>
      </c>
      <c r="C6054" s="287"/>
      <c r="D6054" s="279">
        <f t="shared" si="239"/>
        <v>24</v>
      </c>
      <c r="E6054" s="279">
        <f t="shared" si="240"/>
        <v>7</v>
      </c>
      <c r="F6054" s="281" t="str">
        <f t="shared" si="246"/>
        <v/>
      </c>
      <c r="G6054" s="282"/>
      <c r="H6054" s="280"/>
      <c r="I6054" s="280"/>
      <c r="J6054" s="280"/>
    </row>
    <row r="6055" spans="1:10" ht="14.4" x14ac:dyDescent="0.3">
      <c r="A6055" s="290" t="str">
        <f t="shared" si="245"/>
        <v>7/2016</v>
      </c>
      <c r="B6055" s="284">
        <v>42576</v>
      </c>
      <c r="C6055" s="295">
        <v>341</v>
      </c>
      <c r="D6055" s="279">
        <f t="shared" si="239"/>
        <v>25</v>
      </c>
      <c r="E6055" s="279">
        <f t="shared" si="240"/>
        <v>7</v>
      </c>
      <c r="F6055" s="281" t="str">
        <f t="shared" si="246"/>
        <v/>
      </c>
      <c r="G6055" s="282"/>
      <c r="H6055" s="280"/>
      <c r="I6055" s="280"/>
      <c r="J6055" s="280"/>
    </row>
    <row r="6056" spans="1:10" ht="14.4" x14ac:dyDescent="0.3">
      <c r="A6056" s="290" t="str">
        <f t="shared" si="245"/>
        <v>7/2016</v>
      </c>
      <c r="B6056" s="284">
        <v>42577</v>
      </c>
      <c r="C6056" s="295">
        <v>343</v>
      </c>
      <c r="D6056" s="279">
        <f t="shared" si="239"/>
        <v>26</v>
      </c>
      <c r="E6056" s="279">
        <f t="shared" si="240"/>
        <v>7</v>
      </c>
      <c r="F6056" s="281" t="str">
        <f t="shared" si="246"/>
        <v/>
      </c>
      <c r="G6056" s="282"/>
      <c r="H6056" s="280"/>
      <c r="I6056" s="280"/>
      <c r="J6056" s="280"/>
    </row>
    <row r="6057" spans="1:10" ht="14.4" x14ac:dyDescent="0.3">
      <c r="A6057" s="290" t="str">
        <f t="shared" si="245"/>
        <v>7/2016</v>
      </c>
      <c r="B6057" s="284">
        <v>42578</v>
      </c>
      <c r="C6057" s="295">
        <v>344</v>
      </c>
      <c r="D6057" s="279">
        <f t="shared" si="239"/>
        <v>27</v>
      </c>
      <c r="E6057" s="279">
        <f t="shared" si="240"/>
        <v>7</v>
      </c>
      <c r="F6057" s="281" t="str">
        <f t="shared" si="246"/>
        <v/>
      </c>
      <c r="G6057" s="282"/>
      <c r="H6057" s="280"/>
      <c r="I6057" s="280"/>
      <c r="J6057" s="280"/>
    </row>
    <row r="6058" spans="1:10" ht="14.4" x14ac:dyDescent="0.3">
      <c r="A6058" s="290" t="str">
        <f t="shared" si="245"/>
        <v>7/2016</v>
      </c>
      <c r="B6058" s="284">
        <v>42579</v>
      </c>
      <c r="C6058" s="295">
        <v>340</v>
      </c>
      <c r="D6058" s="279">
        <f t="shared" si="239"/>
        <v>28</v>
      </c>
      <c r="E6058" s="279">
        <f t="shared" si="240"/>
        <v>7</v>
      </c>
      <c r="F6058" s="281" t="str">
        <f t="shared" si="246"/>
        <v/>
      </c>
      <c r="G6058" s="282"/>
      <c r="H6058" s="280"/>
      <c r="I6058" s="280"/>
      <c r="J6058" s="280"/>
    </row>
    <row r="6059" spans="1:10" ht="14.4" x14ac:dyDescent="0.3">
      <c r="A6059" s="290" t="str">
        <f t="shared" si="245"/>
        <v>7/2016</v>
      </c>
      <c r="B6059" s="284">
        <v>42580</v>
      </c>
      <c r="C6059" s="295">
        <v>339</v>
      </c>
      <c r="D6059" s="279">
        <f t="shared" si="239"/>
        <v>29</v>
      </c>
      <c r="E6059" s="279">
        <f t="shared" si="240"/>
        <v>7</v>
      </c>
      <c r="F6059" s="281" t="str">
        <f t="shared" si="246"/>
        <v/>
      </c>
      <c r="G6059" s="282"/>
      <c r="H6059" s="280"/>
      <c r="I6059" s="280"/>
      <c r="J6059" s="280"/>
    </row>
    <row r="6060" spans="1:10" ht="14.4" x14ac:dyDescent="0.3">
      <c r="A6060" s="290" t="str">
        <f t="shared" si="245"/>
        <v>7/2016</v>
      </c>
      <c r="B6060" s="284">
        <v>42581</v>
      </c>
      <c r="C6060" s="287"/>
      <c r="D6060" s="279">
        <f t="shared" si="239"/>
        <v>30</v>
      </c>
      <c r="E6060" s="279">
        <f t="shared" si="240"/>
        <v>7</v>
      </c>
      <c r="F6060" s="281" t="str">
        <f t="shared" si="246"/>
        <v/>
      </c>
      <c r="G6060" s="282"/>
      <c r="H6060" s="280"/>
      <c r="I6060" s="280"/>
      <c r="J6060" s="280"/>
    </row>
    <row r="6061" spans="1:10" ht="14.4" x14ac:dyDescent="0.3">
      <c r="A6061" s="290" t="str">
        <f t="shared" si="245"/>
        <v>7/2016</v>
      </c>
      <c r="B6061" s="284">
        <v>42582</v>
      </c>
      <c r="C6061" s="287"/>
      <c r="D6061" s="279">
        <f t="shared" si="239"/>
        <v>31</v>
      </c>
      <c r="E6061" s="279">
        <f t="shared" si="240"/>
        <v>7</v>
      </c>
      <c r="F6061" s="281">
        <f t="shared" si="246"/>
        <v>3.39E-2</v>
      </c>
      <c r="G6061" s="282"/>
      <c r="H6061" s="280"/>
      <c r="I6061" s="280"/>
      <c r="J6061" s="280"/>
    </row>
    <row r="6062" spans="1:10" ht="14.4" x14ac:dyDescent="0.3">
      <c r="A6062" s="290" t="str">
        <f t="shared" si="245"/>
        <v>8/2016</v>
      </c>
      <c r="B6062" s="284">
        <v>42583</v>
      </c>
      <c r="C6062" s="295">
        <v>336</v>
      </c>
      <c r="D6062" s="279">
        <f t="shared" si="239"/>
        <v>1</v>
      </c>
      <c r="E6062" s="279">
        <f t="shared" si="240"/>
        <v>8</v>
      </c>
      <c r="F6062" s="281" t="str">
        <f t="shared" si="246"/>
        <v/>
      </c>
      <c r="G6062" s="282"/>
      <c r="H6062" s="280"/>
      <c r="I6062" s="280"/>
      <c r="J6062" s="280"/>
    </row>
    <row r="6063" spans="1:10" ht="14.4" x14ac:dyDescent="0.3">
      <c r="A6063" s="290" t="str">
        <f t="shared" si="245"/>
        <v>8/2016</v>
      </c>
      <c r="B6063" s="284">
        <v>42584</v>
      </c>
      <c r="C6063" s="295">
        <v>331</v>
      </c>
      <c r="D6063" s="279">
        <f t="shared" si="239"/>
        <v>2</v>
      </c>
      <c r="E6063" s="279">
        <f t="shared" si="240"/>
        <v>8</v>
      </c>
      <c r="F6063" s="281" t="str">
        <f t="shared" si="246"/>
        <v/>
      </c>
      <c r="G6063" s="282"/>
      <c r="H6063" s="280"/>
      <c r="I6063" s="280"/>
      <c r="J6063" s="280"/>
    </row>
    <row r="6064" spans="1:10" ht="14.4" x14ac:dyDescent="0.3">
      <c r="A6064" s="290" t="str">
        <f t="shared" si="245"/>
        <v>8/2016</v>
      </c>
      <c r="B6064" s="284">
        <v>42585</v>
      </c>
      <c r="C6064" s="295">
        <v>327</v>
      </c>
      <c r="D6064" s="279">
        <f t="shared" si="239"/>
        <v>3</v>
      </c>
      <c r="E6064" s="279">
        <f t="shared" si="240"/>
        <v>8</v>
      </c>
      <c r="F6064" s="281" t="str">
        <f t="shared" si="246"/>
        <v/>
      </c>
      <c r="G6064" s="282"/>
      <c r="H6064" s="280"/>
      <c r="I6064" s="280"/>
      <c r="J6064" s="280"/>
    </row>
    <row r="6065" spans="1:10" ht="14.4" x14ac:dyDescent="0.3">
      <c r="A6065" s="290" t="str">
        <f t="shared" si="245"/>
        <v>8/2016</v>
      </c>
      <c r="B6065" s="284">
        <v>42586</v>
      </c>
      <c r="C6065" s="295">
        <v>325</v>
      </c>
      <c r="D6065" s="279">
        <f t="shared" si="239"/>
        <v>4</v>
      </c>
      <c r="E6065" s="279">
        <f t="shared" si="240"/>
        <v>8</v>
      </c>
      <c r="F6065" s="281" t="str">
        <f t="shared" si="246"/>
        <v/>
      </c>
      <c r="G6065" s="282"/>
      <c r="H6065" s="280"/>
      <c r="I6065" s="280"/>
      <c r="J6065" s="280"/>
    </row>
    <row r="6066" spans="1:10" ht="14.4" x14ac:dyDescent="0.3">
      <c r="A6066" s="290" t="str">
        <f t="shared" si="245"/>
        <v>8/2016</v>
      </c>
      <c r="B6066" s="284">
        <v>42587</v>
      </c>
      <c r="C6066" s="295">
        <v>319</v>
      </c>
      <c r="D6066" s="279">
        <f t="shared" si="239"/>
        <v>5</v>
      </c>
      <c r="E6066" s="279">
        <f t="shared" si="240"/>
        <v>8</v>
      </c>
      <c r="F6066" s="281" t="str">
        <f t="shared" si="246"/>
        <v/>
      </c>
      <c r="G6066" s="282"/>
      <c r="H6066" s="280"/>
      <c r="I6066" s="280"/>
      <c r="J6066" s="280"/>
    </row>
    <row r="6067" spans="1:10" ht="14.4" x14ac:dyDescent="0.3">
      <c r="A6067" s="290" t="str">
        <f t="shared" si="245"/>
        <v>8/2016</v>
      </c>
      <c r="B6067" s="284">
        <v>42588</v>
      </c>
      <c r="C6067" s="287"/>
      <c r="D6067" s="279">
        <f t="shared" si="239"/>
        <v>6</v>
      </c>
      <c r="E6067" s="279">
        <f t="shared" si="240"/>
        <v>8</v>
      </c>
      <c r="F6067" s="281" t="str">
        <f t="shared" si="246"/>
        <v/>
      </c>
      <c r="G6067" s="282"/>
      <c r="H6067" s="280"/>
      <c r="I6067" s="280"/>
      <c r="J6067" s="280"/>
    </row>
    <row r="6068" spans="1:10" ht="14.4" x14ac:dyDescent="0.3">
      <c r="A6068" s="290" t="str">
        <f t="shared" si="245"/>
        <v>8/2016</v>
      </c>
      <c r="B6068" s="284">
        <v>42589</v>
      </c>
      <c r="C6068" s="287"/>
      <c r="D6068" s="279">
        <f t="shared" si="239"/>
        <v>7</v>
      </c>
      <c r="E6068" s="279">
        <f t="shared" si="240"/>
        <v>8</v>
      </c>
      <c r="F6068" s="281" t="str">
        <f t="shared" si="246"/>
        <v/>
      </c>
      <c r="G6068" s="282"/>
      <c r="H6068" s="280"/>
      <c r="I6068" s="280"/>
      <c r="J6068" s="280"/>
    </row>
    <row r="6069" spans="1:10" ht="14.4" x14ac:dyDescent="0.3">
      <c r="A6069" s="290" t="str">
        <f t="shared" si="245"/>
        <v>8/2016</v>
      </c>
      <c r="B6069" s="284">
        <v>42590</v>
      </c>
      <c r="C6069" s="295">
        <v>317</v>
      </c>
      <c r="D6069" s="279">
        <f t="shared" si="239"/>
        <v>8</v>
      </c>
      <c r="E6069" s="279">
        <f t="shared" si="240"/>
        <v>8</v>
      </c>
      <c r="F6069" s="281" t="str">
        <f t="shared" si="246"/>
        <v/>
      </c>
      <c r="G6069" s="282"/>
      <c r="H6069" s="280"/>
      <c r="I6069" s="280"/>
      <c r="J6069" s="280"/>
    </row>
    <row r="6070" spans="1:10" ht="14.4" x14ac:dyDescent="0.3">
      <c r="A6070" s="290" t="str">
        <f t="shared" si="245"/>
        <v>8/2016</v>
      </c>
      <c r="B6070" s="284">
        <v>42591</v>
      </c>
      <c r="C6070" s="295">
        <v>320</v>
      </c>
      <c r="D6070" s="279">
        <f t="shared" si="239"/>
        <v>9</v>
      </c>
      <c r="E6070" s="279">
        <f t="shared" si="240"/>
        <v>8</v>
      </c>
      <c r="F6070" s="281" t="str">
        <f t="shared" si="246"/>
        <v/>
      </c>
      <c r="G6070" s="282"/>
      <c r="H6070" s="280"/>
      <c r="I6070" s="280"/>
      <c r="J6070" s="280"/>
    </row>
    <row r="6071" spans="1:10" ht="14.4" x14ac:dyDescent="0.3">
      <c r="A6071" s="290" t="str">
        <f t="shared" si="245"/>
        <v>8/2016</v>
      </c>
      <c r="B6071" s="284">
        <v>42592</v>
      </c>
      <c r="C6071" s="295">
        <v>316</v>
      </c>
      <c r="D6071" s="279">
        <f t="shared" si="239"/>
        <v>10</v>
      </c>
      <c r="E6071" s="279">
        <f t="shared" si="240"/>
        <v>8</v>
      </c>
      <c r="F6071" s="281" t="str">
        <f t="shared" si="246"/>
        <v/>
      </c>
      <c r="G6071" s="282"/>
      <c r="H6071" s="280"/>
      <c r="I6071" s="280"/>
      <c r="J6071" s="280"/>
    </row>
    <row r="6072" spans="1:10" ht="14.4" x14ac:dyDescent="0.3">
      <c r="A6072" s="290" t="str">
        <f t="shared" si="245"/>
        <v>8/2016</v>
      </c>
      <c r="B6072" s="284">
        <v>42593</v>
      </c>
      <c r="C6072" s="295">
        <v>309</v>
      </c>
      <c r="D6072" s="279">
        <f t="shared" si="239"/>
        <v>11</v>
      </c>
      <c r="E6072" s="279">
        <f t="shared" si="240"/>
        <v>8</v>
      </c>
      <c r="F6072" s="281" t="str">
        <f t="shared" si="246"/>
        <v/>
      </c>
      <c r="G6072" s="282"/>
      <c r="H6072" s="280"/>
      <c r="I6072" s="280"/>
      <c r="J6072" s="280"/>
    </row>
    <row r="6073" spans="1:10" ht="14.4" x14ac:dyDescent="0.3">
      <c r="A6073" s="290" t="str">
        <f t="shared" si="245"/>
        <v>8/2016</v>
      </c>
      <c r="B6073" s="284">
        <v>42594</v>
      </c>
      <c r="C6073" s="295">
        <v>306</v>
      </c>
      <c r="D6073" s="279">
        <f t="shared" si="239"/>
        <v>12</v>
      </c>
      <c r="E6073" s="279">
        <f t="shared" si="240"/>
        <v>8</v>
      </c>
      <c r="F6073" s="281" t="str">
        <f t="shared" si="246"/>
        <v/>
      </c>
      <c r="G6073" s="282"/>
      <c r="H6073" s="280"/>
      <c r="I6073" s="280"/>
      <c r="J6073" s="280"/>
    </row>
    <row r="6074" spans="1:10" ht="14.4" x14ac:dyDescent="0.3">
      <c r="A6074" s="290" t="str">
        <f t="shared" si="245"/>
        <v>8/2016</v>
      </c>
      <c r="B6074" s="284">
        <v>42595</v>
      </c>
      <c r="C6074" s="287"/>
      <c r="D6074" s="279">
        <f t="shared" si="239"/>
        <v>13</v>
      </c>
      <c r="E6074" s="279">
        <f t="shared" si="240"/>
        <v>8</v>
      </c>
      <c r="F6074" s="281" t="str">
        <f t="shared" si="246"/>
        <v/>
      </c>
      <c r="G6074" s="282"/>
      <c r="H6074" s="280"/>
      <c r="I6074" s="280"/>
      <c r="J6074" s="280"/>
    </row>
    <row r="6075" spans="1:10" ht="14.4" x14ac:dyDescent="0.3">
      <c r="A6075" s="290" t="str">
        <f t="shared" si="245"/>
        <v>8/2016</v>
      </c>
      <c r="B6075" s="284">
        <v>42596</v>
      </c>
      <c r="C6075" s="287"/>
      <c r="D6075" s="279">
        <f t="shared" si="239"/>
        <v>14</v>
      </c>
      <c r="E6075" s="279">
        <f t="shared" si="240"/>
        <v>8</v>
      </c>
      <c r="F6075" s="281" t="str">
        <f t="shared" si="246"/>
        <v/>
      </c>
      <c r="G6075" s="282"/>
      <c r="H6075" s="280"/>
      <c r="I6075" s="280"/>
      <c r="J6075" s="280"/>
    </row>
    <row r="6076" spans="1:10" ht="14.4" x14ac:dyDescent="0.3">
      <c r="A6076" s="290" t="str">
        <f t="shared" si="245"/>
        <v>8/2016</v>
      </c>
      <c r="B6076" s="284">
        <v>42597</v>
      </c>
      <c r="C6076" s="295">
        <v>299</v>
      </c>
      <c r="D6076" s="279">
        <f t="shared" si="239"/>
        <v>15</v>
      </c>
      <c r="E6076" s="279">
        <f t="shared" si="240"/>
        <v>8</v>
      </c>
      <c r="F6076" s="281" t="str">
        <f t="shared" si="246"/>
        <v/>
      </c>
      <c r="G6076" s="282"/>
      <c r="H6076" s="280"/>
      <c r="I6076" s="280"/>
      <c r="J6076" s="280"/>
    </row>
    <row r="6077" spans="1:10" ht="14.4" x14ac:dyDescent="0.3">
      <c r="A6077" s="290" t="str">
        <f t="shared" si="245"/>
        <v>8/2016</v>
      </c>
      <c r="B6077" s="284">
        <v>42598</v>
      </c>
      <c r="C6077" s="295">
        <v>292</v>
      </c>
      <c r="D6077" s="279">
        <f t="shared" si="239"/>
        <v>16</v>
      </c>
      <c r="E6077" s="279">
        <f t="shared" si="240"/>
        <v>8</v>
      </c>
      <c r="F6077" s="281" t="str">
        <f t="shared" si="246"/>
        <v/>
      </c>
      <c r="G6077" s="282"/>
      <c r="H6077" s="280"/>
      <c r="I6077" s="280"/>
      <c r="J6077" s="280"/>
    </row>
    <row r="6078" spans="1:10" ht="14.4" x14ac:dyDescent="0.3">
      <c r="A6078" s="290" t="str">
        <f t="shared" si="245"/>
        <v>8/2016</v>
      </c>
      <c r="B6078" s="284">
        <v>42599</v>
      </c>
      <c r="C6078" s="295">
        <v>298</v>
      </c>
      <c r="D6078" s="279">
        <f t="shared" si="239"/>
        <v>17</v>
      </c>
      <c r="E6078" s="279">
        <f t="shared" si="240"/>
        <v>8</v>
      </c>
      <c r="F6078" s="281" t="str">
        <f t="shared" si="246"/>
        <v/>
      </c>
      <c r="G6078" s="282"/>
      <c r="H6078" s="280"/>
      <c r="I6078" s="280"/>
      <c r="J6078" s="280"/>
    </row>
    <row r="6079" spans="1:10" ht="14.4" x14ac:dyDescent="0.3">
      <c r="A6079" s="290" t="str">
        <f t="shared" si="245"/>
        <v>8/2016</v>
      </c>
      <c r="B6079" s="284">
        <v>42600</v>
      </c>
      <c r="C6079" s="295">
        <v>297</v>
      </c>
      <c r="D6079" s="279">
        <f t="shared" si="239"/>
        <v>18</v>
      </c>
      <c r="E6079" s="279">
        <f t="shared" si="240"/>
        <v>8</v>
      </c>
      <c r="F6079" s="281" t="str">
        <f t="shared" si="246"/>
        <v/>
      </c>
      <c r="G6079" s="282"/>
      <c r="H6079" s="280"/>
      <c r="I6079" s="280"/>
      <c r="J6079" s="280"/>
    </row>
    <row r="6080" spans="1:10" ht="14.4" x14ac:dyDescent="0.3">
      <c r="A6080" s="290" t="str">
        <f t="shared" si="245"/>
        <v>8/2016</v>
      </c>
      <c r="B6080" s="284">
        <v>42601</v>
      </c>
      <c r="C6080" s="295">
        <v>296</v>
      </c>
      <c r="D6080" s="279">
        <f t="shared" si="239"/>
        <v>19</v>
      </c>
      <c r="E6080" s="279">
        <f t="shared" si="240"/>
        <v>8</v>
      </c>
      <c r="F6080" s="281" t="str">
        <f t="shared" si="246"/>
        <v/>
      </c>
      <c r="G6080" s="282"/>
      <c r="H6080" s="280"/>
      <c r="I6080" s="280"/>
      <c r="J6080" s="280"/>
    </row>
    <row r="6081" spans="1:10" ht="14.4" x14ac:dyDescent="0.3">
      <c r="A6081" s="290" t="str">
        <f t="shared" si="245"/>
        <v>8/2016</v>
      </c>
      <c r="B6081" s="284">
        <v>42602</v>
      </c>
      <c r="C6081" s="287"/>
      <c r="D6081" s="279">
        <f t="shared" si="239"/>
        <v>20</v>
      </c>
      <c r="E6081" s="279">
        <f t="shared" si="240"/>
        <v>8</v>
      </c>
      <c r="F6081" s="281" t="str">
        <f t="shared" si="246"/>
        <v/>
      </c>
      <c r="G6081" s="282"/>
      <c r="H6081" s="280"/>
      <c r="I6081" s="280"/>
      <c r="J6081" s="280"/>
    </row>
    <row r="6082" spans="1:10" ht="14.4" x14ac:dyDescent="0.3">
      <c r="A6082" s="290" t="str">
        <f t="shared" si="245"/>
        <v>8/2016</v>
      </c>
      <c r="B6082" s="284">
        <v>42603</v>
      </c>
      <c r="C6082" s="287"/>
      <c r="D6082" s="279">
        <f t="shared" si="239"/>
        <v>21</v>
      </c>
      <c r="E6082" s="279">
        <f t="shared" si="240"/>
        <v>8</v>
      </c>
      <c r="F6082" s="281" t="str">
        <f t="shared" si="246"/>
        <v/>
      </c>
      <c r="G6082" s="282"/>
      <c r="H6082" s="280"/>
      <c r="I6082" s="280"/>
      <c r="J6082" s="280"/>
    </row>
    <row r="6083" spans="1:10" ht="14.4" x14ac:dyDescent="0.3">
      <c r="A6083" s="290" t="str">
        <f t="shared" si="245"/>
        <v>8/2016</v>
      </c>
      <c r="B6083" s="284">
        <v>42604</v>
      </c>
      <c r="C6083" s="295">
        <v>303</v>
      </c>
      <c r="D6083" s="279">
        <f t="shared" si="239"/>
        <v>22</v>
      </c>
      <c r="E6083" s="279">
        <f t="shared" si="240"/>
        <v>8</v>
      </c>
      <c r="F6083" s="281" t="str">
        <f t="shared" si="246"/>
        <v/>
      </c>
      <c r="G6083" s="282"/>
      <c r="H6083" s="280"/>
      <c r="I6083" s="280"/>
      <c r="J6083" s="280"/>
    </row>
    <row r="6084" spans="1:10" ht="14.4" x14ac:dyDescent="0.3">
      <c r="A6084" s="290" t="str">
        <f t="shared" si="245"/>
        <v>8/2016</v>
      </c>
      <c r="B6084" s="284">
        <v>42605</v>
      </c>
      <c r="C6084" s="295">
        <v>302</v>
      </c>
      <c r="D6084" s="279">
        <f t="shared" si="239"/>
        <v>23</v>
      </c>
      <c r="E6084" s="279">
        <f t="shared" si="240"/>
        <v>8</v>
      </c>
      <c r="F6084" s="281" t="str">
        <f t="shared" si="246"/>
        <v/>
      </c>
      <c r="G6084" s="282"/>
      <c r="H6084" s="280"/>
      <c r="I6084" s="280"/>
      <c r="J6084" s="280"/>
    </row>
    <row r="6085" spans="1:10" ht="14.4" x14ac:dyDescent="0.3">
      <c r="A6085" s="290" t="str">
        <f t="shared" si="245"/>
        <v>8/2016</v>
      </c>
      <c r="B6085" s="284">
        <v>42606</v>
      </c>
      <c r="C6085" s="295">
        <v>305</v>
      </c>
      <c r="D6085" s="279">
        <f t="shared" si="239"/>
        <v>24</v>
      </c>
      <c r="E6085" s="279">
        <f t="shared" si="240"/>
        <v>8</v>
      </c>
      <c r="F6085" s="281" t="str">
        <f t="shared" si="246"/>
        <v/>
      </c>
      <c r="G6085" s="282"/>
      <c r="H6085" s="280"/>
      <c r="I6085" s="280"/>
      <c r="J6085" s="280"/>
    </row>
    <row r="6086" spans="1:10" ht="14.4" x14ac:dyDescent="0.3">
      <c r="A6086" s="290" t="str">
        <f t="shared" ref="A6086:A6149" si="247">CONCATENATE(MONTH(B6086),"/",YEAR(B6086))</f>
        <v>8/2016</v>
      </c>
      <c r="B6086" s="284">
        <v>42607</v>
      </c>
      <c r="C6086" s="295">
        <v>306</v>
      </c>
      <c r="D6086" s="279">
        <f t="shared" si="239"/>
        <v>25</v>
      </c>
      <c r="E6086" s="279">
        <f t="shared" si="240"/>
        <v>8</v>
      </c>
      <c r="F6086" s="281" t="str">
        <f t="shared" si="246"/>
        <v/>
      </c>
      <c r="G6086" s="282"/>
      <c r="H6086" s="280"/>
      <c r="I6086" s="280"/>
      <c r="J6086" s="280"/>
    </row>
    <row r="6087" spans="1:10" ht="14.4" x14ac:dyDescent="0.3">
      <c r="A6087" s="290" t="str">
        <f t="shared" si="247"/>
        <v>8/2016</v>
      </c>
      <c r="B6087" s="284">
        <v>42608</v>
      </c>
      <c r="C6087" s="295">
        <v>299</v>
      </c>
      <c r="D6087" s="279">
        <f t="shared" si="239"/>
        <v>26</v>
      </c>
      <c r="E6087" s="279">
        <f t="shared" si="240"/>
        <v>8</v>
      </c>
      <c r="F6087" s="281" t="str">
        <f t="shared" si="246"/>
        <v/>
      </c>
      <c r="G6087" s="282"/>
      <c r="H6087" s="280"/>
      <c r="I6087" s="280"/>
      <c r="J6087" s="280"/>
    </row>
    <row r="6088" spans="1:10" ht="14.4" x14ac:dyDescent="0.3">
      <c r="A6088" s="290" t="str">
        <f t="shared" si="247"/>
        <v>8/2016</v>
      </c>
      <c r="B6088" s="284">
        <v>42609</v>
      </c>
      <c r="C6088" s="287"/>
      <c r="D6088" s="279">
        <f t="shared" si="239"/>
        <v>27</v>
      </c>
      <c r="E6088" s="279">
        <f t="shared" si="240"/>
        <v>8</v>
      </c>
      <c r="F6088" s="281" t="str">
        <f t="shared" si="246"/>
        <v/>
      </c>
      <c r="G6088" s="282"/>
      <c r="H6088" s="280"/>
      <c r="I6088" s="280"/>
      <c r="J6088" s="280"/>
    </row>
    <row r="6089" spans="1:10" ht="14.4" x14ac:dyDescent="0.3">
      <c r="A6089" s="290" t="str">
        <f t="shared" si="247"/>
        <v>8/2016</v>
      </c>
      <c r="B6089" s="284">
        <v>42610</v>
      </c>
      <c r="C6089" s="287"/>
      <c r="D6089" s="279">
        <f t="shared" si="239"/>
        <v>28</v>
      </c>
      <c r="E6089" s="279">
        <f t="shared" si="240"/>
        <v>8</v>
      </c>
      <c r="F6089" s="281" t="str">
        <f t="shared" si="246"/>
        <v/>
      </c>
      <c r="G6089" s="282"/>
      <c r="H6089" s="280"/>
      <c r="I6089" s="280"/>
      <c r="J6089" s="280"/>
    </row>
    <row r="6090" spans="1:10" ht="14.4" x14ac:dyDescent="0.3">
      <c r="A6090" s="290" t="str">
        <f t="shared" si="247"/>
        <v>8/2016</v>
      </c>
      <c r="B6090" s="284">
        <v>42611</v>
      </c>
      <c r="C6090" s="295">
        <v>304</v>
      </c>
      <c r="D6090" s="279">
        <f t="shared" si="239"/>
        <v>29</v>
      </c>
      <c r="E6090" s="279">
        <f t="shared" si="240"/>
        <v>8</v>
      </c>
      <c r="F6090" s="281" t="str">
        <f t="shared" si="246"/>
        <v/>
      </c>
      <c r="G6090" s="282"/>
      <c r="H6090" s="280"/>
      <c r="I6090" s="280"/>
      <c r="J6090" s="280"/>
    </row>
    <row r="6091" spans="1:10" ht="14.4" x14ac:dyDescent="0.3">
      <c r="A6091" s="290" t="str">
        <f t="shared" si="247"/>
        <v>8/2016</v>
      </c>
      <c r="B6091" s="284">
        <v>42612</v>
      </c>
      <c r="C6091" s="295">
        <v>306</v>
      </c>
      <c r="D6091" s="279">
        <f t="shared" si="239"/>
        <v>30</v>
      </c>
      <c r="E6091" s="279">
        <f t="shared" si="240"/>
        <v>8</v>
      </c>
      <c r="F6091" s="281" t="str">
        <f t="shared" si="246"/>
        <v/>
      </c>
      <c r="G6091" s="282"/>
      <c r="H6091" s="280"/>
      <c r="I6091" s="280"/>
      <c r="J6091" s="280"/>
    </row>
    <row r="6092" spans="1:10" ht="14.4" x14ac:dyDescent="0.3">
      <c r="A6092" s="290" t="str">
        <f t="shared" si="247"/>
        <v>8/2016</v>
      </c>
      <c r="B6092" s="284">
        <v>42613</v>
      </c>
      <c r="C6092" s="295">
        <v>309</v>
      </c>
      <c r="D6092" s="279">
        <f t="shared" si="239"/>
        <v>31</v>
      </c>
      <c r="E6092" s="279">
        <f t="shared" si="240"/>
        <v>8</v>
      </c>
      <c r="F6092" s="281">
        <f t="shared" si="246"/>
        <v>3.09E-2</v>
      </c>
      <c r="G6092" s="282"/>
      <c r="H6092" s="280"/>
      <c r="I6092" s="280"/>
      <c r="J6092" s="280"/>
    </row>
    <row r="6093" spans="1:10" ht="14.4" x14ac:dyDescent="0.3">
      <c r="A6093" s="290" t="str">
        <f t="shared" si="247"/>
        <v>9/2016</v>
      </c>
      <c r="B6093" s="284">
        <v>42614</v>
      </c>
      <c r="C6093" s="295">
        <v>315</v>
      </c>
      <c r="D6093" s="279">
        <f t="shared" si="239"/>
        <v>1</v>
      </c>
      <c r="E6093" s="279">
        <f t="shared" si="240"/>
        <v>9</v>
      </c>
      <c r="F6093" s="281" t="str">
        <f t="shared" si="246"/>
        <v/>
      </c>
      <c r="G6093" s="282"/>
      <c r="H6093" s="280"/>
      <c r="I6093" s="280"/>
      <c r="J6093" s="280"/>
    </row>
    <row r="6094" spans="1:10" ht="14.4" x14ac:dyDescent="0.3">
      <c r="A6094" s="290" t="str">
        <f t="shared" si="247"/>
        <v>9/2016</v>
      </c>
      <c r="B6094" s="284">
        <v>42615</v>
      </c>
      <c r="C6094" s="295">
        <v>309</v>
      </c>
      <c r="D6094" s="279">
        <f t="shared" si="239"/>
        <v>2</v>
      </c>
      <c r="E6094" s="279">
        <f t="shared" si="240"/>
        <v>9</v>
      </c>
      <c r="F6094" s="281" t="str">
        <f t="shared" si="246"/>
        <v/>
      </c>
      <c r="G6094" s="282"/>
      <c r="H6094" s="280"/>
      <c r="I6094" s="280"/>
      <c r="J6094" s="280"/>
    </row>
    <row r="6095" spans="1:10" ht="14.4" x14ac:dyDescent="0.3">
      <c r="A6095" s="290" t="str">
        <f t="shared" si="247"/>
        <v>9/2016</v>
      </c>
      <c r="B6095" s="284">
        <v>42616</v>
      </c>
      <c r="C6095" s="287"/>
      <c r="D6095" s="279">
        <f t="shared" si="239"/>
        <v>3</v>
      </c>
      <c r="E6095" s="279">
        <f t="shared" si="240"/>
        <v>9</v>
      </c>
      <c r="F6095" s="281" t="str">
        <f t="shared" si="246"/>
        <v/>
      </c>
      <c r="G6095" s="282"/>
      <c r="H6095" s="280"/>
      <c r="I6095" s="280"/>
      <c r="J6095" s="280"/>
    </row>
    <row r="6096" spans="1:10" ht="14.4" x14ac:dyDescent="0.3">
      <c r="A6096" s="290" t="str">
        <f t="shared" si="247"/>
        <v>9/2016</v>
      </c>
      <c r="B6096" s="284">
        <v>42617</v>
      </c>
      <c r="C6096" s="287"/>
      <c r="D6096" s="279">
        <f t="shared" si="239"/>
        <v>4</v>
      </c>
      <c r="E6096" s="279">
        <f t="shared" si="240"/>
        <v>9</v>
      </c>
      <c r="F6096" s="281" t="str">
        <f t="shared" si="246"/>
        <v/>
      </c>
      <c r="G6096" s="282"/>
      <c r="H6096" s="280"/>
      <c r="I6096" s="280"/>
      <c r="J6096" s="280"/>
    </row>
    <row r="6097" spans="1:10" ht="14.4" x14ac:dyDescent="0.3">
      <c r="A6097" s="290" t="str">
        <f t="shared" si="247"/>
        <v>9/2016</v>
      </c>
      <c r="B6097" s="284">
        <v>42618</v>
      </c>
      <c r="C6097" s="287"/>
      <c r="D6097" s="279">
        <f t="shared" si="239"/>
        <v>5</v>
      </c>
      <c r="E6097" s="279">
        <f t="shared" si="240"/>
        <v>9</v>
      </c>
      <c r="F6097" s="281" t="str">
        <f t="shared" si="246"/>
        <v/>
      </c>
      <c r="G6097" s="282"/>
      <c r="H6097" s="280"/>
      <c r="I6097" s="280"/>
      <c r="J6097" s="280"/>
    </row>
    <row r="6098" spans="1:10" ht="14.4" x14ac:dyDescent="0.3">
      <c r="A6098" s="290" t="str">
        <f t="shared" si="247"/>
        <v>9/2016</v>
      </c>
      <c r="B6098" s="284">
        <v>42619</v>
      </c>
      <c r="C6098" s="295">
        <v>309</v>
      </c>
      <c r="D6098" s="279">
        <f t="shared" si="239"/>
        <v>6</v>
      </c>
      <c r="E6098" s="279">
        <f t="shared" si="240"/>
        <v>9</v>
      </c>
      <c r="F6098" s="281" t="str">
        <f t="shared" ref="F6098:F6161" si="248">IF(D6098=(D6099-1),"",IF(AND(C6098="",C6097="",C6096=""),C6095/10000,(IF(AND(C6098="",C6097=""),C6096/10000,IF(C6098="",C6097/10000,C6098/10000)))))</f>
        <v/>
      </c>
      <c r="G6098" s="282"/>
      <c r="H6098" s="280"/>
      <c r="I6098" s="280"/>
      <c r="J6098" s="280"/>
    </row>
    <row r="6099" spans="1:10" ht="14.4" x14ac:dyDescent="0.3">
      <c r="A6099" s="290" t="str">
        <f t="shared" si="247"/>
        <v>9/2016</v>
      </c>
      <c r="B6099" s="284">
        <v>42620</v>
      </c>
      <c r="C6099" s="295">
        <v>303</v>
      </c>
      <c r="D6099" s="279">
        <f t="shared" si="239"/>
        <v>7</v>
      </c>
      <c r="E6099" s="279">
        <f t="shared" si="240"/>
        <v>9</v>
      </c>
      <c r="F6099" s="281" t="str">
        <f t="shared" si="248"/>
        <v/>
      </c>
      <c r="G6099" s="282"/>
      <c r="H6099" s="280"/>
      <c r="I6099" s="280"/>
      <c r="J6099" s="280"/>
    </row>
    <row r="6100" spans="1:10" ht="14.4" x14ac:dyDescent="0.3">
      <c r="A6100" s="290" t="str">
        <f t="shared" si="247"/>
        <v>9/2016</v>
      </c>
      <c r="B6100" s="284">
        <v>42621</v>
      </c>
      <c r="C6100" s="295">
        <v>303</v>
      </c>
      <c r="D6100" s="279">
        <f t="shared" si="239"/>
        <v>8</v>
      </c>
      <c r="E6100" s="279">
        <f t="shared" si="240"/>
        <v>9</v>
      </c>
      <c r="F6100" s="281" t="str">
        <f t="shared" si="248"/>
        <v/>
      </c>
      <c r="G6100" s="282"/>
      <c r="H6100" s="280"/>
      <c r="I6100" s="280"/>
      <c r="J6100" s="280"/>
    </row>
    <row r="6101" spans="1:10" ht="14.4" x14ac:dyDescent="0.3">
      <c r="A6101" s="290" t="str">
        <f t="shared" si="247"/>
        <v>9/2016</v>
      </c>
      <c r="B6101" s="284">
        <v>42622</v>
      </c>
      <c r="C6101" s="295">
        <v>314</v>
      </c>
      <c r="D6101" s="279">
        <f t="shared" si="239"/>
        <v>9</v>
      </c>
      <c r="E6101" s="279">
        <f t="shared" si="240"/>
        <v>9</v>
      </c>
      <c r="F6101" s="281" t="str">
        <f t="shared" si="248"/>
        <v/>
      </c>
      <c r="G6101" s="282"/>
      <c r="H6101" s="280"/>
      <c r="I6101" s="280"/>
      <c r="J6101" s="280"/>
    </row>
    <row r="6102" spans="1:10" ht="14.4" x14ac:dyDescent="0.3">
      <c r="A6102" s="290" t="str">
        <f t="shared" si="247"/>
        <v>9/2016</v>
      </c>
      <c r="B6102" s="284">
        <v>42623</v>
      </c>
      <c r="C6102" s="287"/>
      <c r="D6102" s="279">
        <f t="shared" si="239"/>
        <v>10</v>
      </c>
      <c r="E6102" s="279">
        <f t="shared" si="240"/>
        <v>9</v>
      </c>
      <c r="F6102" s="281" t="str">
        <f t="shared" si="248"/>
        <v/>
      </c>
      <c r="G6102" s="282"/>
      <c r="H6102" s="280"/>
      <c r="I6102" s="280"/>
      <c r="J6102" s="280"/>
    </row>
    <row r="6103" spans="1:10" ht="14.4" x14ac:dyDescent="0.3">
      <c r="A6103" s="290" t="str">
        <f t="shared" si="247"/>
        <v>9/2016</v>
      </c>
      <c r="B6103" s="284">
        <v>42624</v>
      </c>
      <c r="C6103" s="287"/>
      <c r="D6103" s="279">
        <f t="shared" si="239"/>
        <v>11</v>
      </c>
      <c r="E6103" s="279">
        <f t="shared" si="240"/>
        <v>9</v>
      </c>
      <c r="F6103" s="281" t="str">
        <f t="shared" si="248"/>
        <v/>
      </c>
      <c r="G6103" s="282"/>
      <c r="H6103" s="280"/>
      <c r="I6103" s="280"/>
      <c r="J6103" s="280"/>
    </row>
    <row r="6104" spans="1:10" ht="14.4" x14ac:dyDescent="0.3">
      <c r="A6104" s="290" t="str">
        <f t="shared" si="247"/>
        <v>9/2016</v>
      </c>
      <c r="B6104" s="284">
        <v>42625</v>
      </c>
      <c r="C6104" s="295">
        <v>313</v>
      </c>
      <c r="D6104" s="279">
        <f t="shared" si="239"/>
        <v>12</v>
      </c>
      <c r="E6104" s="279">
        <f t="shared" si="240"/>
        <v>9</v>
      </c>
      <c r="F6104" s="281" t="str">
        <f t="shared" si="248"/>
        <v/>
      </c>
      <c r="G6104" s="282"/>
      <c r="H6104" s="280"/>
      <c r="I6104" s="280"/>
      <c r="J6104" s="280"/>
    </row>
    <row r="6105" spans="1:10" ht="14.4" x14ac:dyDescent="0.3">
      <c r="A6105" s="290" t="str">
        <f t="shared" si="247"/>
        <v>9/2016</v>
      </c>
      <c r="B6105" s="284">
        <v>42626</v>
      </c>
      <c r="C6105" s="295">
        <v>325</v>
      </c>
      <c r="D6105" s="279">
        <f t="shared" si="239"/>
        <v>13</v>
      </c>
      <c r="E6105" s="279">
        <f t="shared" si="240"/>
        <v>9</v>
      </c>
      <c r="F6105" s="281" t="str">
        <f t="shared" si="248"/>
        <v/>
      </c>
      <c r="G6105" s="282"/>
      <c r="H6105" s="280"/>
      <c r="I6105" s="280"/>
      <c r="J6105" s="280"/>
    </row>
    <row r="6106" spans="1:10" ht="14.4" x14ac:dyDescent="0.3">
      <c r="A6106" s="290" t="str">
        <f t="shared" si="247"/>
        <v>9/2016</v>
      </c>
      <c r="B6106" s="284">
        <v>42627</v>
      </c>
      <c r="C6106" s="295">
        <v>333</v>
      </c>
      <c r="D6106" s="279">
        <f t="shared" si="239"/>
        <v>14</v>
      </c>
      <c r="E6106" s="279">
        <f t="shared" si="240"/>
        <v>9</v>
      </c>
      <c r="F6106" s="281" t="str">
        <f t="shared" si="248"/>
        <v/>
      </c>
      <c r="G6106" s="282"/>
      <c r="H6106" s="280"/>
      <c r="I6106" s="280"/>
      <c r="J6106" s="280"/>
    </row>
    <row r="6107" spans="1:10" ht="14.4" x14ac:dyDescent="0.3">
      <c r="A6107" s="290" t="str">
        <f t="shared" si="247"/>
        <v>9/2016</v>
      </c>
      <c r="B6107" s="284">
        <v>42628</v>
      </c>
      <c r="C6107" s="295">
        <v>331</v>
      </c>
      <c r="D6107" s="279">
        <f t="shared" ref="D6107:D6361" si="249">DAY(B6107)</f>
        <v>15</v>
      </c>
      <c r="E6107" s="279">
        <f t="shared" ref="E6107:E6361" si="250">MONTH(B6107)</f>
        <v>9</v>
      </c>
      <c r="F6107" s="281" t="str">
        <f t="shared" si="248"/>
        <v/>
      </c>
      <c r="G6107" s="282"/>
      <c r="H6107" s="280"/>
      <c r="I6107" s="280"/>
      <c r="J6107" s="280"/>
    </row>
    <row r="6108" spans="1:10" ht="14.4" x14ac:dyDescent="0.3">
      <c r="A6108" s="290" t="str">
        <f t="shared" si="247"/>
        <v>9/2016</v>
      </c>
      <c r="B6108" s="284">
        <v>42629</v>
      </c>
      <c r="C6108" s="295">
        <v>340</v>
      </c>
      <c r="D6108" s="279">
        <f t="shared" si="249"/>
        <v>16</v>
      </c>
      <c r="E6108" s="279">
        <f t="shared" si="250"/>
        <v>9</v>
      </c>
      <c r="F6108" s="281" t="str">
        <f t="shared" si="248"/>
        <v/>
      </c>
      <c r="G6108" s="282"/>
      <c r="H6108" s="280"/>
      <c r="I6108" s="280"/>
      <c r="J6108" s="280"/>
    </row>
    <row r="6109" spans="1:10" ht="14.4" x14ac:dyDescent="0.3">
      <c r="A6109" s="290" t="str">
        <f t="shared" si="247"/>
        <v>9/2016</v>
      </c>
      <c r="B6109" s="284">
        <v>42630</v>
      </c>
      <c r="C6109" s="287"/>
      <c r="D6109" s="279">
        <f t="shared" si="249"/>
        <v>17</v>
      </c>
      <c r="E6109" s="279">
        <f t="shared" si="250"/>
        <v>9</v>
      </c>
      <c r="F6109" s="281" t="str">
        <f t="shared" si="248"/>
        <v/>
      </c>
      <c r="G6109" s="282"/>
      <c r="H6109" s="280"/>
      <c r="I6109" s="280"/>
      <c r="J6109" s="280"/>
    </row>
    <row r="6110" spans="1:10" ht="14.4" x14ac:dyDescent="0.3">
      <c r="A6110" s="290" t="str">
        <f t="shared" si="247"/>
        <v>9/2016</v>
      </c>
      <c r="B6110" s="284">
        <v>42631</v>
      </c>
      <c r="C6110" s="287"/>
      <c r="D6110" s="279">
        <f t="shared" si="249"/>
        <v>18</v>
      </c>
      <c r="E6110" s="279">
        <f t="shared" si="250"/>
        <v>9</v>
      </c>
      <c r="F6110" s="281" t="str">
        <f t="shared" si="248"/>
        <v/>
      </c>
      <c r="G6110" s="282"/>
      <c r="H6110" s="280"/>
      <c r="I6110" s="280"/>
      <c r="J6110" s="280"/>
    </row>
    <row r="6111" spans="1:10" ht="14.4" x14ac:dyDescent="0.3">
      <c r="A6111" s="290" t="str">
        <f t="shared" si="247"/>
        <v>9/2016</v>
      </c>
      <c r="B6111" s="284">
        <v>42632</v>
      </c>
      <c r="C6111" s="295">
        <v>334</v>
      </c>
      <c r="D6111" s="279">
        <f t="shared" si="249"/>
        <v>19</v>
      </c>
      <c r="E6111" s="279">
        <f t="shared" si="250"/>
        <v>9</v>
      </c>
      <c r="F6111" s="281" t="str">
        <f t="shared" si="248"/>
        <v/>
      </c>
      <c r="G6111" s="282"/>
      <c r="H6111" s="280"/>
      <c r="I6111" s="280"/>
      <c r="J6111" s="280"/>
    </row>
    <row r="6112" spans="1:10" ht="14.4" x14ac:dyDescent="0.3">
      <c r="A6112" s="290" t="str">
        <f t="shared" si="247"/>
        <v>9/2016</v>
      </c>
      <c r="B6112" s="284">
        <v>42633</v>
      </c>
      <c r="C6112" s="295">
        <v>328</v>
      </c>
      <c r="D6112" s="279">
        <f t="shared" si="249"/>
        <v>20</v>
      </c>
      <c r="E6112" s="279">
        <f t="shared" si="250"/>
        <v>9</v>
      </c>
      <c r="F6112" s="281" t="str">
        <f t="shared" si="248"/>
        <v/>
      </c>
      <c r="G6112" s="282"/>
      <c r="H6112" s="280"/>
      <c r="I6112" s="280"/>
      <c r="J6112" s="280"/>
    </row>
    <row r="6113" spans="1:10" ht="14.4" x14ac:dyDescent="0.3">
      <c r="A6113" s="290" t="str">
        <f t="shared" si="247"/>
        <v>9/2016</v>
      </c>
      <c r="B6113" s="284">
        <v>42634</v>
      </c>
      <c r="C6113" s="295">
        <v>312</v>
      </c>
      <c r="D6113" s="279">
        <f t="shared" si="249"/>
        <v>21</v>
      </c>
      <c r="E6113" s="279">
        <f t="shared" si="250"/>
        <v>9</v>
      </c>
      <c r="F6113" s="281" t="str">
        <f t="shared" si="248"/>
        <v/>
      </c>
      <c r="G6113" s="282"/>
      <c r="H6113" s="280"/>
      <c r="I6113" s="280"/>
      <c r="J6113" s="280"/>
    </row>
    <row r="6114" spans="1:10" ht="14.4" x14ac:dyDescent="0.3">
      <c r="A6114" s="290" t="str">
        <f t="shared" si="247"/>
        <v>9/2016</v>
      </c>
      <c r="B6114" s="284">
        <v>42635</v>
      </c>
      <c r="C6114" s="295">
        <v>306</v>
      </c>
      <c r="D6114" s="279">
        <f t="shared" si="249"/>
        <v>22</v>
      </c>
      <c r="E6114" s="279">
        <f t="shared" si="250"/>
        <v>9</v>
      </c>
      <c r="F6114" s="281" t="str">
        <f t="shared" si="248"/>
        <v/>
      </c>
      <c r="G6114" s="282"/>
      <c r="H6114" s="280"/>
      <c r="I6114" s="280"/>
      <c r="J6114" s="280"/>
    </row>
    <row r="6115" spans="1:10" ht="14.4" x14ac:dyDescent="0.3">
      <c r="A6115" s="290" t="str">
        <f t="shared" si="247"/>
        <v>9/2016</v>
      </c>
      <c r="B6115" s="284">
        <v>42636</v>
      </c>
      <c r="C6115" s="295">
        <v>315</v>
      </c>
      <c r="D6115" s="279">
        <f t="shared" si="249"/>
        <v>23</v>
      </c>
      <c r="E6115" s="279">
        <f t="shared" si="250"/>
        <v>9</v>
      </c>
      <c r="F6115" s="281" t="str">
        <f t="shared" si="248"/>
        <v/>
      </c>
      <c r="G6115" s="282"/>
      <c r="H6115" s="280"/>
      <c r="I6115" s="280"/>
      <c r="J6115" s="280"/>
    </row>
    <row r="6116" spans="1:10" ht="14.4" x14ac:dyDescent="0.3">
      <c r="A6116" s="290" t="str">
        <f t="shared" si="247"/>
        <v>9/2016</v>
      </c>
      <c r="B6116" s="284">
        <v>42637</v>
      </c>
      <c r="C6116" s="287"/>
      <c r="D6116" s="279">
        <f t="shared" si="249"/>
        <v>24</v>
      </c>
      <c r="E6116" s="279">
        <f t="shared" si="250"/>
        <v>9</v>
      </c>
      <c r="F6116" s="281" t="str">
        <f t="shared" si="248"/>
        <v/>
      </c>
      <c r="G6116" s="282"/>
      <c r="H6116" s="280"/>
      <c r="I6116" s="280"/>
      <c r="J6116" s="280"/>
    </row>
    <row r="6117" spans="1:10" ht="14.4" x14ac:dyDescent="0.3">
      <c r="A6117" s="290" t="str">
        <f t="shared" si="247"/>
        <v>9/2016</v>
      </c>
      <c r="B6117" s="284">
        <v>42638</v>
      </c>
      <c r="C6117" s="287"/>
      <c r="D6117" s="279">
        <f t="shared" si="249"/>
        <v>25</v>
      </c>
      <c r="E6117" s="279">
        <f t="shared" si="250"/>
        <v>9</v>
      </c>
      <c r="F6117" s="281" t="str">
        <f t="shared" si="248"/>
        <v/>
      </c>
      <c r="G6117" s="282"/>
      <c r="H6117" s="280"/>
      <c r="I6117" s="280"/>
      <c r="J6117" s="280"/>
    </row>
    <row r="6118" spans="1:10" ht="14.4" x14ac:dyDescent="0.3">
      <c r="A6118" s="290" t="str">
        <f t="shared" si="247"/>
        <v>9/2016</v>
      </c>
      <c r="B6118" s="284">
        <v>42639</v>
      </c>
      <c r="C6118" s="295">
        <v>320</v>
      </c>
      <c r="D6118" s="279">
        <f t="shared" si="249"/>
        <v>26</v>
      </c>
      <c r="E6118" s="279">
        <f t="shared" si="250"/>
        <v>9</v>
      </c>
      <c r="F6118" s="281" t="str">
        <f t="shared" si="248"/>
        <v/>
      </c>
      <c r="G6118" s="282"/>
      <c r="H6118" s="280"/>
      <c r="I6118" s="280"/>
      <c r="J6118" s="280"/>
    </row>
    <row r="6119" spans="1:10" ht="14.4" x14ac:dyDescent="0.3">
      <c r="A6119" s="290" t="str">
        <f t="shared" si="247"/>
        <v>9/2016</v>
      </c>
      <c r="B6119" s="284">
        <v>42640</v>
      </c>
      <c r="C6119" s="295">
        <v>322</v>
      </c>
      <c r="D6119" s="279">
        <f t="shared" si="249"/>
        <v>27</v>
      </c>
      <c r="E6119" s="279">
        <f t="shared" si="250"/>
        <v>9</v>
      </c>
      <c r="F6119" s="281" t="str">
        <f t="shared" si="248"/>
        <v/>
      </c>
      <c r="G6119" s="282"/>
      <c r="H6119" s="280"/>
      <c r="I6119" s="280"/>
      <c r="J6119" s="280"/>
    </row>
    <row r="6120" spans="1:10" ht="14.4" x14ac:dyDescent="0.3">
      <c r="A6120" s="290" t="str">
        <f t="shared" si="247"/>
        <v>9/2016</v>
      </c>
      <c r="B6120" s="284">
        <v>42641</v>
      </c>
      <c r="C6120" s="295">
        <v>311</v>
      </c>
      <c r="D6120" s="279">
        <f t="shared" si="249"/>
        <v>28</v>
      </c>
      <c r="E6120" s="279">
        <f t="shared" si="250"/>
        <v>9</v>
      </c>
      <c r="F6120" s="281" t="str">
        <f t="shared" si="248"/>
        <v/>
      </c>
      <c r="G6120" s="282"/>
      <c r="H6120" s="280"/>
      <c r="I6120" s="280"/>
      <c r="J6120" s="280"/>
    </row>
    <row r="6121" spans="1:10" ht="14.4" x14ac:dyDescent="0.3">
      <c r="A6121" s="290" t="str">
        <f t="shared" si="247"/>
        <v>9/2016</v>
      </c>
      <c r="B6121" s="284">
        <v>42642</v>
      </c>
      <c r="C6121" s="295">
        <v>318</v>
      </c>
      <c r="D6121" s="279">
        <f t="shared" si="249"/>
        <v>29</v>
      </c>
      <c r="E6121" s="279">
        <f t="shared" si="250"/>
        <v>9</v>
      </c>
      <c r="F6121" s="281" t="str">
        <f t="shared" si="248"/>
        <v/>
      </c>
      <c r="G6121" s="282"/>
      <c r="H6121" s="280"/>
      <c r="I6121" s="280"/>
      <c r="J6121" s="280"/>
    </row>
    <row r="6122" spans="1:10" ht="14.4" x14ac:dyDescent="0.3">
      <c r="A6122" s="290" t="str">
        <f t="shared" si="247"/>
        <v>9/2016</v>
      </c>
      <c r="B6122" s="284">
        <v>42643</v>
      </c>
      <c r="C6122" s="295">
        <v>319</v>
      </c>
      <c r="D6122" s="279">
        <f t="shared" si="249"/>
        <v>30</v>
      </c>
      <c r="E6122" s="279">
        <f t="shared" si="250"/>
        <v>9</v>
      </c>
      <c r="F6122" s="281">
        <f t="shared" si="248"/>
        <v>3.1899999999999998E-2</v>
      </c>
      <c r="G6122" s="282"/>
      <c r="H6122" s="280"/>
      <c r="I6122" s="280"/>
      <c r="J6122" s="280"/>
    </row>
    <row r="6123" spans="1:10" ht="14.4" x14ac:dyDescent="0.3">
      <c r="A6123" s="290" t="str">
        <f t="shared" si="247"/>
        <v>10/2016</v>
      </c>
      <c r="B6123" s="284">
        <v>42644</v>
      </c>
      <c r="C6123" s="287"/>
      <c r="D6123" s="279">
        <f t="shared" si="249"/>
        <v>1</v>
      </c>
      <c r="E6123" s="279">
        <f t="shared" si="250"/>
        <v>10</v>
      </c>
      <c r="F6123" s="281" t="str">
        <f t="shared" si="248"/>
        <v/>
      </c>
      <c r="G6123" s="282"/>
      <c r="H6123" s="280"/>
      <c r="I6123" s="280"/>
      <c r="J6123" s="280"/>
    </row>
    <row r="6124" spans="1:10" ht="14.4" x14ac:dyDescent="0.3">
      <c r="A6124" s="290" t="str">
        <f t="shared" si="247"/>
        <v>10/2016</v>
      </c>
      <c r="B6124" s="284">
        <v>42645</v>
      </c>
      <c r="C6124" s="287"/>
      <c r="D6124" s="279">
        <f t="shared" si="249"/>
        <v>2</v>
      </c>
      <c r="E6124" s="279">
        <f t="shared" si="250"/>
        <v>10</v>
      </c>
      <c r="F6124" s="281" t="str">
        <f t="shared" si="248"/>
        <v/>
      </c>
      <c r="G6124" s="282"/>
      <c r="H6124" s="280"/>
      <c r="I6124" s="280"/>
      <c r="J6124" s="280"/>
    </row>
    <row r="6125" spans="1:10" ht="14.4" x14ac:dyDescent="0.3">
      <c r="A6125" s="290" t="str">
        <f t="shared" si="247"/>
        <v>10/2016</v>
      </c>
      <c r="B6125" s="284">
        <v>42646</v>
      </c>
      <c r="C6125" s="295">
        <v>315</v>
      </c>
      <c r="D6125" s="279">
        <f t="shared" si="249"/>
        <v>3</v>
      </c>
      <c r="E6125" s="279">
        <f t="shared" si="250"/>
        <v>10</v>
      </c>
      <c r="F6125" s="281" t="str">
        <f t="shared" si="248"/>
        <v/>
      </c>
      <c r="G6125" s="282"/>
      <c r="H6125" s="280"/>
      <c r="I6125" s="280"/>
      <c r="J6125" s="280"/>
    </row>
    <row r="6126" spans="1:10" ht="14.4" x14ac:dyDescent="0.3">
      <c r="A6126" s="290" t="str">
        <f t="shared" si="247"/>
        <v>10/2016</v>
      </c>
      <c r="B6126" s="284">
        <v>42647</v>
      </c>
      <c r="C6126" s="295">
        <v>318</v>
      </c>
      <c r="D6126" s="279">
        <f t="shared" si="249"/>
        <v>4</v>
      </c>
      <c r="E6126" s="279">
        <f t="shared" si="250"/>
        <v>10</v>
      </c>
      <c r="F6126" s="281" t="str">
        <f t="shared" si="248"/>
        <v/>
      </c>
      <c r="G6126" s="282"/>
      <c r="H6126" s="280"/>
      <c r="I6126" s="280"/>
      <c r="J6126" s="280"/>
    </row>
    <row r="6127" spans="1:10" ht="14.4" x14ac:dyDescent="0.3">
      <c r="A6127" s="290" t="str">
        <f t="shared" si="247"/>
        <v>10/2016</v>
      </c>
      <c r="B6127" s="284">
        <v>42648</v>
      </c>
      <c r="C6127" s="295">
        <v>319</v>
      </c>
      <c r="D6127" s="279">
        <f t="shared" si="249"/>
        <v>5</v>
      </c>
      <c r="E6127" s="279">
        <f t="shared" si="250"/>
        <v>10</v>
      </c>
      <c r="F6127" s="281" t="str">
        <f t="shared" si="248"/>
        <v/>
      </c>
      <c r="G6127" s="282"/>
      <c r="H6127" s="280"/>
      <c r="I6127" s="280"/>
      <c r="J6127" s="280"/>
    </row>
    <row r="6128" spans="1:10" ht="14.4" x14ac:dyDescent="0.3">
      <c r="A6128" s="290" t="str">
        <f t="shared" si="247"/>
        <v>10/2016</v>
      </c>
      <c r="B6128" s="284">
        <v>42649</v>
      </c>
      <c r="C6128" s="295">
        <v>317</v>
      </c>
      <c r="D6128" s="279">
        <f t="shared" si="249"/>
        <v>6</v>
      </c>
      <c r="E6128" s="279">
        <f t="shared" si="250"/>
        <v>10</v>
      </c>
      <c r="F6128" s="281" t="str">
        <f t="shared" si="248"/>
        <v/>
      </c>
      <c r="G6128" s="282"/>
      <c r="H6128" s="280"/>
      <c r="I6128" s="280"/>
      <c r="J6128" s="280"/>
    </row>
    <row r="6129" spans="1:10" ht="14.4" x14ac:dyDescent="0.3">
      <c r="A6129" s="290" t="str">
        <f t="shared" si="247"/>
        <v>10/2016</v>
      </c>
      <c r="B6129" s="284">
        <v>42650</v>
      </c>
      <c r="C6129" s="295">
        <v>317</v>
      </c>
      <c r="D6129" s="279">
        <f t="shared" si="249"/>
        <v>7</v>
      </c>
      <c r="E6129" s="279">
        <f t="shared" si="250"/>
        <v>10</v>
      </c>
      <c r="F6129" s="281" t="str">
        <f t="shared" si="248"/>
        <v/>
      </c>
      <c r="G6129" s="282"/>
      <c r="H6129" s="280"/>
      <c r="I6129" s="280"/>
      <c r="J6129" s="280"/>
    </row>
    <row r="6130" spans="1:10" ht="14.4" x14ac:dyDescent="0.3">
      <c r="A6130" s="290" t="str">
        <f t="shared" si="247"/>
        <v>10/2016</v>
      </c>
      <c r="B6130" s="284">
        <v>42651</v>
      </c>
      <c r="C6130" s="287"/>
      <c r="D6130" s="279">
        <f t="shared" si="249"/>
        <v>8</v>
      </c>
      <c r="E6130" s="279">
        <f t="shared" si="250"/>
        <v>10</v>
      </c>
      <c r="F6130" s="281" t="str">
        <f t="shared" si="248"/>
        <v/>
      </c>
      <c r="G6130" s="282"/>
      <c r="H6130" s="280"/>
      <c r="I6130" s="280"/>
      <c r="J6130" s="280"/>
    </row>
    <row r="6131" spans="1:10" ht="14.4" x14ac:dyDescent="0.3">
      <c r="A6131" s="290" t="str">
        <f t="shared" si="247"/>
        <v>10/2016</v>
      </c>
      <c r="B6131" s="284">
        <v>42652</v>
      </c>
      <c r="C6131" s="287"/>
      <c r="D6131" s="279">
        <f t="shared" si="249"/>
        <v>9</v>
      </c>
      <c r="E6131" s="279">
        <f t="shared" si="250"/>
        <v>10</v>
      </c>
      <c r="F6131" s="281" t="str">
        <f t="shared" si="248"/>
        <v/>
      </c>
      <c r="G6131" s="282"/>
      <c r="H6131" s="280"/>
      <c r="I6131" s="280"/>
      <c r="J6131" s="280"/>
    </row>
    <row r="6132" spans="1:10" ht="14.4" x14ac:dyDescent="0.3">
      <c r="A6132" s="290" t="str">
        <f t="shared" si="247"/>
        <v>10/2016</v>
      </c>
      <c r="B6132" s="284">
        <v>42653</v>
      </c>
      <c r="C6132" s="295">
        <v>317</v>
      </c>
      <c r="D6132" s="279">
        <f t="shared" si="249"/>
        <v>10</v>
      </c>
      <c r="E6132" s="279">
        <f t="shared" si="250"/>
        <v>10</v>
      </c>
      <c r="F6132" s="281" t="str">
        <f t="shared" si="248"/>
        <v/>
      </c>
      <c r="G6132" s="282"/>
      <c r="H6132" s="280"/>
      <c r="I6132" s="280"/>
      <c r="J6132" s="280"/>
    </row>
    <row r="6133" spans="1:10" ht="14.4" x14ac:dyDescent="0.3">
      <c r="A6133" s="290" t="str">
        <f t="shared" si="247"/>
        <v>10/2016</v>
      </c>
      <c r="B6133" s="284">
        <v>42654</v>
      </c>
      <c r="C6133" s="295">
        <v>314</v>
      </c>
      <c r="D6133" s="279">
        <f t="shared" si="249"/>
        <v>11</v>
      </c>
      <c r="E6133" s="279">
        <f t="shared" si="250"/>
        <v>10</v>
      </c>
      <c r="F6133" s="281" t="str">
        <f t="shared" si="248"/>
        <v/>
      </c>
      <c r="G6133" s="282"/>
      <c r="H6133" s="280"/>
      <c r="I6133" s="280"/>
      <c r="J6133" s="280"/>
    </row>
    <row r="6134" spans="1:10" ht="14.4" x14ac:dyDescent="0.3">
      <c r="A6134" s="290" t="str">
        <f t="shared" si="247"/>
        <v>10/2016</v>
      </c>
      <c r="B6134" s="284">
        <v>42655</v>
      </c>
      <c r="C6134" s="295">
        <v>314</v>
      </c>
      <c r="D6134" s="279">
        <f t="shared" si="249"/>
        <v>12</v>
      </c>
      <c r="E6134" s="279">
        <f t="shared" si="250"/>
        <v>10</v>
      </c>
      <c r="F6134" s="281" t="str">
        <f t="shared" si="248"/>
        <v/>
      </c>
      <c r="G6134" s="282"/>
      <c r="H6134" s="280"/>
      <c r="I6134" s="280"/>
      <c r="J6134" s="280"/>
    </row>
    <row r="6135" spans="1:10" ht="14.4" x14ac:dyDescent="0.3">
      <c r="A6135" s="290" t="str">
        <f t="shared" si="247"/>
        <v>10/2016</v>
      </c>
      <c r="B6135" s="284">
        <v>42656</v>
      </c>
      <c r="C6135" s="295">
        <v>313</v>
      </c>
      <c r="D6135" s="279">
        <f t="shared" si="249"/>
        <v>13</v>
      </c>
      <c r="E6135" s="279">
        <f t="shared" si="250"/>
        <v>10</v>
      </c>
      <c r="F6135" s="281" t="str">
        <f t="shared" si="248"/>
        <v/>
      </c>
      <c r="G6135" s="282"/>
      <c r="H6135" s="280"/>
      <c r="I6135" s="280"/>
      <c r="J6135" s="280"/>
    </row>
    <row r="6136" spans="1:10" ht="14.4" x14ac:dyDescent="0.3">
      <c r="A6136" s="290" t="str">
        <f t="shared" si="247"/>
        <v>10/2016</v>
      </c>
      <c r="B6136" s="284">
        <v>42657</v>
      </c>
      <c r="C6136" s="295">
        <v>309</v>
      </c>
      <c r="D6136" s="279">
        <f t="shared" si="249"/>
        <v>14</v>
      </c>
      <c r="E6136" s="279">
        <f t="shared" si="250"/>
        <v>10</v>
      </c>
      <c r="F6136" s="281" t="str">
        <f t="shared" si="248"/>
        <v/>
      </c>
      <c r="G6136" s="282"/>
      <c r="H6136" s="280"/>
      <c r="I6136" s="280"/>
      <c r="J6136" s="280"/>
    </row>
    <row r="6137" spans="1:10" ht="14.4" x14ac:dyDescent="0.3">
      <c r="A6137" s="290" t="str">
        <f t="shared" si="247"/>
        <v>10/2016</v>
      </c>
      <c r="B6137" s="284">
        <v>42658</v>
      </c>
      <c r="C6137" s="287"/>
      <c r="D6137" s="279">
        <f t="shared" si="249"/>
        <v>15</v>
      </c>
      <c r="E6137" s="279">
        <f t="shared" si="250"/>
        <v>10</v>
      </c>
      <c r="F6137" s="281" t="str">
        <f t="shared" si="248"/>
        <v/>
      </c>
      <c r="G6137" s="282"/>
      <c r="H6137" s="280"/>
      <c r="I6137" s="280"/>
      <c r="J6137" s="280"/>
    </row>
    <row r="6138" spans="1:10" ht="14.4" x14ac:dyDescent="0.3">
      <c r="A6138" s="290" t="str">
        <f t="shared" si="247"/>
        <v>10/2016</v>
      </c>
      <c r="B6138" s="284">
        <v>42659</v>
      </c>
      <c r="C6138" s="287"/>
      <c r="D6138" s="279">
        <f t="shared" si="249"/>
        <v>16</v>
      </c>
      <c r="E6138" s="279">
        <f t="shared" si="250"/>
        <v>10</v>
      </c>
      <c r="F6138" s="281" t="str">
        <f t="shared" si="248"/>
        <v/>
      </c>
      <c r="G6138" s="282"/>
      <c r="H6138" s="280"/>
      <c r="I6138" s="280"/>
      <c r="J6138" s="280"/>
    </row>
    <row r="6139" spans="1:10" ht="14.4" x14ac:dyDescent="0.3">
      <c r="A6139" s="290" t="str">
        <f t="shared" si="247"/>
        <v>10/2016</v>
      </c>
      <c r="B6139" s="284">
        <v>42660</v>
      </c>
      <c r="C6139" s="295">
        <v>314</v>
      </c>
      <c r="D6139" s="279">
        <f t="shared" si="249"/>
        <v>17</v>
      </c>
      <c r="E6139" s="279">
        <f t="shared" si="250"/>
        <v>10</v>
      </c>
      <c r="F6139" s="281" t="str">
        <f t="shared" si="248"/>
        <v/>
      </c>
      <c r="G6139" s="282"/>
      <c r="H6139" s="280"/>
      <c r="I6139" s="280"/>
      <c r="J6139" s="280"/>
    </row>
    <row r="6140" spans="1:10" ht="14.4" x14ac:dyDescent="0.3">
      <c r="A6140" s="290" t="str">
        <f t="shared" si="247"/>
        <v>10/2016</v>
      </c>
      <c r="B6140" s="284">
        <v>42661</v>
      </c>
      <c r="C6140" s="295">
        <v>314</v>
      </c>
      <c r="D6140" s="279">
        <f t="shared" si="249"/>
        <v>18</v>
      </c>
      <c r="E6140" s="279">
        <f t="shared" si="250"/>
        <v>10</v>
      </c>
      <c r="F6140" s="281" t="str">
        <f t="shared" si="248"/>
        <v/>
      </c>
      <c r="G6140" s="282"/>
      <c r="H6140" s="280"/>
      <c r="I6140" s="280"/>
      <c r="J6140" s="280"/>
    </row>
    <row r="6141" spans="1:10" ht="14.4" x14ac:dyDescent="0.3">
      <c r="A6141" s="290" t="str">
        <f t="shared" si="247"/>
        <v>10/2016</v>
      </c>
      <c r="B6141" s="284">
        <v>42662</v>
      </c>
      <c r="C6141" s="295">
        <v>311</v>
      </c>
      <c r="D6141" s="279">
        <f t="shared" si="249"/>
        <v>19</v>
      </c>
      <c r="E6141" s="279">
        <f t="shared" si="250"/>
        <v>10</v>
      </c>
      <c r="F6141" s="281" t="str">
        <f t="shared" si="248"/>
        <v/>
      </c>
      <c r="G6141" s="282"/>
      <c r="H6141" s="280"/>
      <c r="I6141" s="280"/>
      <c r="J6141" s="280"/>
    </row>
    <row r="6142" spans="1:10" ht="14.4" x14ac:dyDescent="0.3">
      <c r="A6142" s="290" t="str">
        <f t="shared" si="247"/>
        <v>10/2016</v>
      </c>
      <c r="B6142" s="284">
        <v>42663</v>
      </c>
      <c r="C6142" s="295">
        <v>308</v>
      </c>
      <c r="D6142" s="279">
        <f t="shared" si="249"/>
        <v>20</v>
      </c>
      <c r="E6142" s="279">
        <f t="shared" si="250"/>
        <v>10</v>
      </c>
      <c r="F6142" s="281" t="str">
        <f t="shared" si="248"/>
        <v/>
      </c>
      <c r="G6142" s="282"/>
      <c r="H6142" s="280"/>
      <c r="I6142" s="280"/>
      <c r="J6142" s="280"/>
    </row>
    <row r="6143" spans="1:10" ht="14.4" x14ac:dyDescent="0.3">
      <c r="A6143" s="290" t="str">
        <f t="shared" si="247"/>
        <v>10/2016</v>
      </c>
      <c r="B6143" s="284">
        <v>42664</v>
      </c>
      <c r="C6143" s="295">
        <v>308</v>
      </c>
      <c r="D6143" s="279">
        <f t="shared" si="249"/>
        <v>21</v>
      </c>
      <c r="E6143" s="279">
        <f t="shared" si="250"/>
        <v>10</v>
      </c>
      <c r="F6143" s="281" t="str">
        <f t="shared" si="248"/>
        <v/>
      </c>
      <c r="G6143" s="282"/>
      <c r="H6143" s="280"/>
      <c r="I6143" s="280"/>
      <c r="J6143" s="280"/>
    </row>
    <row r="6144" spans="1:10" ht="14.4" x14ac:dyDescent="0.3">
      <c r="A6144" s="290" t="str">
        <f t="shared" si="247"/>
        <v>10/2016</v>
      </c>
      <c r="B6144" s="284">
        <v>42665</v>
      </c>
      <c r="C6144" s="287"/>
      <c r="D6144" s="279">
        <f t="shared" si="249"/>
        <v>22</v>
      </c>
      <c r="E6144" s="279">
        <f t="shared" si="250"/>
        <v>10</v>
      </c>
      <c r="F6144" s="281" t="str">
        <f t="shared" si="248"/>
        <v/>
      </c>
      <c r="G6144" s="282"/>
      <c r="H6144" s="280"/>
      <c r="I6144" s="280"/>
      <c r="J6144" s="280"/>
    </row>
    <row r="6145" spans="1:10" ht="14.4" x14ac:dyDescent="0.3">
      <c r="A6145" s="290" t="str">
        <f t="shared" si="247"/>
        <v>10/2016</v>
      </c>
      <c r="B6145" s="284">
        <v>42666</v>
      </c>
      <c r="C6145" s="287"/>
      <c r="D6145" s="279">
        <f t="shared" si="249"/>
        <v>23</v>
      </c>
      <c r="E6145" s="279">
        <f t="shared" si="250"/>
        <v>10</v>
      </c>
      <c r="F6145" s="281" t="str">
        <f t="shared" si="248"/>
        <v/>
      </c>
      <c r="G6145" s="282"/>
      <c r="H6145" s="280"/>
      <c r="I6145" s="280"/>
      <c r="J6145" s="280"/>
    </row>
    <row r="6146" spans="1:10" ht="14.4" x14ac:dyDescent="0.3">
      <c r="A6146" s="290" t="str">
        <f t="shared" si="247"/>
        <v>10/2016</v>
      </c>
      <c r="B6146" s="284">
        <v>42667</v>
      </c>
      <c r="C6146" s="295">
        <v>305</v>
      </c>
      <c r="D6146" s="279">
        <f t="shared" si="249"/>
        <v>24</v>
      </c>
      <c r="E6146" s="279">
        <f t="shared" si="250"/>
        <v>10</v>
      </c>
      <c r="F6146" s="281" t="str">
        <f t="shared" si="248"/>
        <v/>
      </c>
      <c r="G6146" s="282"/>
      <c r="H6146" s="280"/>
      <c r="I6146" s="280"/>
      <c r="J6146" s="280"/>
    </row>
    <row r="6147" spans="1:10" ht="14.4" x14ac:dyDescent="0.3">
      <c r="A6147" s="290" t="str">
        <f t="shared" si="247"/>
        <v>10/2016</v>
      </c>
      <c r="B6147" s="284">
        <v>42668</v>
      </c>
      <c r="C6147" s="295">
        <v>307</v>
      </c>
      <c r="D6147" s="279">
        <f t="shared" si="249"/>
        <v>25</v>
      </c>
      <c r="E6147" s="279">
        <f t="shared" si="250"/>
        <v>10</v>
      </c>
      <c r="F6147" s="281" t="str">
        <f t="shared" si="248"/>
        <v/>
      </c>
      <c r="G6147" s="282"/>
      <c r="H6147" s="280"/>
      <c r="I6147" s="280"/>
      <c r="J6147" s="280"/>
    </row>
    <row r="6148" spans="1:10" ht="14.4" x14ac:dyDescent="0.3">
      <c r="A6148" s="290" t="str">
        <f t="shared" si="247"/>
        <v>10/2016</v>
      </c>
      <c r="B6148" s="284">
        <v>42669</v>
      </c>
      <c r="C6148" s="295">
        <v>309</v>
      </c>
      <c r="D6148" s="279">
        <f t="shared" si="249"/>
        <v>26</v>
      </c>
      <c r="E6148" s="279">
        <f t="shared" si="250"/>
        <v>10</v>
      </c>
      <c r="F6148" s="281" t="str">
        <f t="shared" si="248"/>
        <v/>
      </c>
      <c r="G6148" s="282"/>
      <c r="H6148" s="280"/>
      <c r="I6148" s="280"/>
      <c r="J6148" s="280"/>
    </row>
    <row r="6149" spans="1:10" ht="14.4" x14ac:dyDescent="0.3">
      <c r="A6149" s="290" t="str">
        <f t="shared" si="247"/>
        <v>10/2016</v>
      </c>
      <c r="B6149" s="284">
        <v>42670</v>
      </c>
      <c r="C6149" s="295">
        <v>313</v>
      </c>
      <c r="D6149" s="279">
        <f t="shared" si="249"/>
        <v>27</v>
      </c>
      <c r="E6149" s="279">
        <f t="shared" si="250"/>
        <v>10</v>
      </c>
      <c r="F6149" s="281" t="str">
        <f t="shared" si="248"/>
        <v/>
      </c>
      <c r="G6149" s="282"/>
      <c r="H6149" s="280"/>
      <c r="I6149" s="280"/>
      <c r="J6149" s="280"/>
    </row>
    <row r="6150" spans="1:10" ht="14.4" x14ac:dyDescent="0.3">
      <c r="A6150" s="290" t="str">
        <f t="shared" ref="A6150:A6213" si="251">CONCATENATE(MONTH(B6150),"/",YEAR(B6150))</f>
        <v>10/2016</v>
      </c>
      <c r="B6150" s="284">
        <v>42671</v>
      </c>
      <c r="C6150" s="295">
        <v>308</v>
      </c>
      <c r="D6150" s="279">
        <f t="shared" si="249"/>
        <v>28</v>
      </c>
      <c r="E6150" s="279">
        <f t="shared" si="250"/>
        <v>10</v>
      </c>
      <c r="F6150" s="281" t="str">
        <f t="shared" si="248"/>
        <v/>
      </c>
      <c r="G6150" s="282"/>
      <c r="H6150" s="280"/>
      <c r="I6150" s="280"/>
      <c r="J6150" s="280"/>
    </row>
    <row r="6151" spans="1:10" ht="14.4" x14ac:dyDescent="0.3">
      <c r="A6151" s="290" t="str">
        <f t="shared" si="251"/>
        <v>10/2016</v>
      </c>
      <c r="B6151" s="284">
        <v>42672</v>
      </c>
      <c r="C6151" s="287"/>
      <c r="D6151" s="279">
        <f t="shared" si="249"/>
        <v>29</v>
      </c>
      <c r="E6151" s="279">
        <f t="shared" si="250"/>
        <v>10</v>
      </c>
      <c r="F6151" s="281" t="str">
        <f t="shared" si="248"/>
        <v/>
      </c>
      <c r="G6151" s="282"/>
      <c r="H6151" s="280"/>
      <c r="I6151" s="280"/>
      <c r="J6151" s="280"/>
    </row>
    <row r="6152" spans="1:10" ht="14.4" x14ac:dyDescent="0.3">
      <c r="A6152" s="290" t="str">
        <f t="shared" si="251"/>
        <v>10/2016</v>
      </c>
      <c r="B6152" s="284">
        <v>42673</v>
      </c>
      <c r="C6152" s="287"/>
      <c r="D6152" s="279">
        <f t="shared" si="249"/>
        <v>30</v>
      </c>
      <c r="E6152" s="279">
        <f t="shared" si="250"/>
        <v>10</v>
      </c>
      <c r="F6152" s="281" t="str">
        <f t="shared" si="248"/>
        <v/>
      </c>
      <c r="G6152" s="282"/>
      <c r="H6152" s="280"/>
      <c r="I6152" s="280"/>
      <c r="J6152" s="280"/>
    </row>
    <row r="6153" spans="1:10" ht="14.4" x14ac:dyDescent="0.3">
      <c r="A6153" s="290" t="str">
        <f t="shared" si="251"/>
        <v>10/2016</v>
      </c>
      <c r="B6153" s="284">
        <v>42674</v>
      </c>
      <c r="C6153" s="295">
        <v>313</v>
      </c>
      <c r="D6153" s="279">
        <f t="shared" si="249"/>
        <v>31</v>
      </c>
      <c r="E6153" s="279">
        <f t="shared" si="250"/>
        <v>10</v>
      </c>
      <c r="F6153" s="281">
        <f t="shared" si="248"/>
        <v>3.1300000000000001E-2</v>
      </c>
      <c r="G6153" s="282"/>
      <c r="H6153" s="280"/>
      <c r="I6153" s="280"/>
      <c r="J6153" s="280"/>
    </row>
    <row r="6154" spans="1:10" ht="14.4" x14ac:dyDescent="0.3">
      <c r="A6154" s="290" t="str">
        <f t="shared" si="251"/>
        <v>11/2016</v>
      </c>
      <c r="B6154" s="284">
        <v>42675</v>
      </c>
      <c r="C6154" s="295">
        <v>323</v>
      </c>
      <c r="D6154" s="279">
        <f t="shared" si="249"/>
        <v>1</v>
      </c>
      <c r="E6154" s="279">
        <f t="shared" si="250"/>
        <v>11</v>
      </c>
      <c r="F6154" s="281" t="str">
        <f t="shared" si="248"/>
        <v/>
      </c>
      <c r="G6154" s="282"/>
      <c r="H6154" s="280"/>
      <c r="I6154" s="280"/>
      <c r="J6154" s="280"/>
    </row>
    <row r="6155" spans="1:10" ht="14.4" x14ac:dyDescent="0.3">
      <c r="A6155" s="290" t="str">
        <f t="shared" si="251"/>
        <v>11/2016</v>
      </c>
      <c r="B6155" s="284">
        <v>42676</v>
      </c>
      <c r="C6155" s="295">
        <v>328</v>
      </c>
      <c r="D6155" s="279">
        <f t="shared" si="249"/>
        <v>2</v>
      </c>
      <c r="E6155" s="279">
        <f t="shared" si="250"/>
        <v>11</v>
      </c>
      <c r="F6155" s="281" t="str">
        <f t="shared" si="248"/>
        <v/>
      </c>
      <c r="G6155" s="282"/>
      <c r="H6155" s="280"/>
      <c r="I6155" s="280"/>
      <c r="J6155" s="280"/>
    </row>
    <row r="6156" spans="1:10" ht="14.4" x14ac:dyDescent="0.3">
      <c r="A6156" s="290" t="str">
        <f t="shared" si="251"/>
        <v>11/2016</v>
      </c>
      <c r="B6156" s="284">
        <v>42677</v>
      </c>
      <c r="C6156" s="295">
        <v>327</v>
      </c>
      <c r="D6156" s="279">
        <f t="shared" si="249"/>
        <v>3</v>
      </c>
      <c r="E6156" s="279">
        <f t="shared" si="250"/>
        <v>11</v>
      </c>
      <c r="F6156" s="281" t="str">
        <f t="shared" si="248"/>
        <v/>
      </c>
      <c r="G6156" s="282"/>
      <c r="H6156" s="280"/>
      <c r="I6156" s="280"/>
      <c r="J6156" s="280"/>
    </row>
    <row r="6157" spans="1:10" ht="14.4" x14ac:dyDescent="0.3">
      <c r="A6157" s="290" t="str">
        <f t="shared" si="251"/>
        <v>11/2016</v>
      </c>
      <c r="B6157" s="284">
        <v>42678</v>
      </c>
      <c r="C6157" s="295">
        <v>328</v>
      </c>
      <c r="D6157" s="279">
        <f t="shared" si="249"/>
        <v>4</v>
      </c>
      <c r="E6157" s="279">
        <f t="shared" si="250"/>
        <v>11</v>
      </c>
      <c r="F6157" s="281" t="str">
        <f t="shared" si="248"/>
        <v/>
      </c>
      <c r="G6157" s="282"/>
      <c r="H6157" s="280"/>
      <c r="I6157" s="280"/>
      <c r="J6157" s="280"/>
    </row>
    <row r="6158" spans="1:10" ht="14.4" x14ac:dyDescent="0.3">
      <c r="A6158" s="290" t="str">
        <f t="shared" si="251"/>
        <v>11/2016</v>
      </c>
      <c r="B6158" s="284">
        <v>42679</v>
      </c>
      <c r="C6158" s="287"/>
      <c r="D6158" s="279">
        <f t="shared" si="249"/>
        <v>5</v>
      </c>
      <c r="E6158" s="279">
        <f t="shared" si="250"/>
        <v>11</v>
      </c>
      <c r="F6158" s="281" t="str">
        <f t="shared" si="248"/>
        <v/>
      </c>
      <c r="G6158" s="282"/>
      <c r="H6158" s="280"/>
      <c r="I6158" s="280"/>
      <c r="J6158" s="280"/>
    </row>
    <row r="6159" spans="1:10" ht="14.4" x14ac:dyDescent="0.3">
      <c r="A6159" s="290" t="str">
        <f t="shared" si="251"/>
        <v>11/2016</v>
      </c>
      <c r="B6159" s="284">
        <v>42680</v>
      </c>
      <c r="C6159" s="287"/>
      <c r="D6159" s="279">
        <f t="shared" si="249"/>
        <v>6</v>
      </c>
      <c r="E6159" s="279">
        <f t="shared" si="250"/>
        <v>11</v>
      </c>
      <c r="F6159" s="281" t="str">
        <f t="shared" si="248"/>
        <v/>
      </c>
      <c r="G6159" s="282"/>
      <c r="H6159" s="280"/>
      <c r="I6159" s="280"/>
      <c r="J6159" s="280"/>
    </row>
    <row r="6160" spans="1:10" ht="14.4" x14ac:dyDescent="0.3">
      <c r="A6160" s="290" t="str">
        <f t="shared" si="251"/>
        <v>11/2016</v>
      </c>
      <c r="B6160" s="284">
        <v>42681</v>
      </c>
      <c r="C6160" s="295">
        <v>314</v>
      </c>
      <c r="D6160" s="279">
        <f t="shared" si="249"/>
        <v>7</v>
      </c>
      <c r="E6160" s="279">
        <f t="shared" si="250"/>
        <v>11</v>
      </c>
      <c r="F6160" s="281" t="str">
        <f t="shared" si="248"/>
        <v/>
      </c>
      <c r="G6160" s="282"/>
      <c r="H6160" s="280"/>
      <c r="I6160" s="280"/>
      <c r="J6160" s="280"/>
    </row>
    <row r="6161" spans="1:10" ht="14.4" x14ac:dyDescent="0.3">
      <c r="A6161" s="290" t="str">
        <f t="shared" si="251"/>
        <v>11/2016</v>
      </c>
      <c r="B6161" s="284">
        <v>42682</v>
      </c>
      <c r="C6161" s="295">
        <v>303</v>
      </c>
      <c r="D6161" s="279">
        <f t="shared" si="249"/>
        <v>8</v>
      </c>
      <c r="E6161" s="279">
        <f t="shared" si="250"/>
        <v>11</v>
      </c>
      <c r="F6161" s="281" t="str">
        <f t="shared" si="248"/>
        <v/>
      </c>
      <c r="G6161" s="282"/>
      <c r="H6161" s="280"/>
      <c r="I6161" s="280"/>
      <c r="J6161" s="280"/>
    </row>
    <row r="6162" spans="1:10" ht="14.4" x14ac:dyDescent="0.3">
      <c r="A6162" s="290" t="str">
        <f t="shared" si="251"/>
        <v>11/2016</v>
      </c>
      <c r="B6162" s="284">
        <v>42683</v>
      </c>
      <c r="C6162" s="295">
        <v>306</v>
      </c>
      <c r="D6162" s="279">
        <f t="shared" si="249"/>
        <v>9</v>
      </c>
      <c r="E6162" s="279">
        <f t="shared" si="250"/>
        <v>11</v>
      </c>
      <c r="F6162" s="281" t="str">
        <f t="shared" ref="F6162:F6225" si="252">IF(D6162=(D6163-1),"",IF(AND(C6162="",C6161="",C6160=""),C6159/10000,(IF(AND(C6162="",C6161=""),C6160/10000,IF(C6162="",C6161/10000,C6162/10000)))))</f>
        <v/>
      </c>
      <c r="G6162" s="282"/>
      <c r="H6162" s="280"/>
      <c r="I6162" s="280"/>
      <c r="J6162" s="280"/>
    </row>
    <row r="6163" spans="1:10" ht="14.4" x14ac:dyDescent="0.3">
      <c r="A6163" s="290" t="str">
        <f t="shared" si="251"/>
        <v>11/2016</v>
      </c>
      <c r="B6163" s="284">
        <v>42684</v>
      </c>
      <c r="C6163" s="295">
        <v>341</v>
      </c>
      <c r="D6163" s="279">
        <f t="shared" si="249"/>
        <v>10</v>
      </c>
      <c r="E6163" s="279">
        <f t="shared" si="250"/>
        <v>11</v>
      </c>
      <c r="F6163" s="281" t="str">
        <f t="shared" si="252"/>
        <v/>
      </c>
      <c r="G6163" s="282"/>
      <c r="H6163" s="280"/>
      <c r="I6163" s="280"/>
      <c r="J6163" s="280"/>
    </row>
    <row r="6164" spans="1:10" ht="14.4" x14ac:dyDescent="0.3">
      <c r="A6164" s="290" t="str">
        <f t="shared" si="251"/>
        <v>11/2016</v>
      </c>
      <c r="B6164" s="284">
        <v>42685</v>
      </c>
      <c r="C6164" s="287"/>
      <c r="D6164" s="279">
        <f t="shared" si="249"/>
        <v>11</v>
      </c>
      <c r="E6164" s="279">
        <f t="shared" si="250"/>
        <v>11</v>
      </c>
      <c r="F6164" s="281" t="str">
        <f t="shared" si="252"/>
        <v/>
      </c>
      <c r="G6164" s="282"/>
      <c r="H6164" s="280"/>
      <c r="I6164" s="280"/>
      <c r="J6164" s="280"/>
    </row>
    <row r="6165" spans="1:10" ht="14.4" x14ac:dyDescent="0.3">
      <c r="A6165" s="290" t="str">
        <f t="shared" si="251"/>
        <v>11/2016</v>
      </c>
      <c r="B6165" s="284">
        <v>42686</v>
      </c>
      <c r="C6165" s="287"/>
      <c r="D6165" s="279">
        <f t="shared" si="249"/>
        <v>12</v>
      </c>
      <c r="E6165" s="279">
        <f t="shared" si="250"/>
        <v>11</v>
      </c>
      <c r="F6165" s="281" t="str">
        <f t="shared" si="252"/>
        <v/>
      </c>
      <c r="G6165" s="282"/>
      <c r="H6165" s="280"/>
      <c r="I6165" s="280"/>
      <c r="J6165" s="280"/>
    </row>
    <row r="6166" spans="1:10" ht="14.4" x14ac:dyDescent="0.3">
      <c r="A6166" s="290" t="str">
        <f t="shared" si="251"/>
        <v>11/2016</v>
      </c>
      <c r="B6166" s="284">
        <v>42687</v>
      </c>
      <c r="C6166" s="287"/>
      <c r="D6166" s="279">
        <f t="shared" si="249"/>
        <v>13</v>
      </c>
      <c r="E6166" s="279">
        <f t="shared" si="250"/>
        <v>11</v>
      </c>
      <c r="F6166" s="281" t="str">
        <f t="shared" si="252"/>
        <v/>
      </c>
      <c r="G6166" s="282"/>
      <c r="H6166" s="280"/>
      <c r="I6166" s="280"/>
      <c r="J6166" s="280"/>
    </row>
    <row r="6167" spans="1:10" ht="14.4" x14ac:dyDescent="0.3">
      <c r="A6167" s="290" t="str">
        <f t="shared" si="251"/>
        <v>11/2016</v>
      </c>
      <c r="B6167" s="284">
        <v>42688</v>
      </c>
      <c r="C6167" s="295">
        <v>357</v>
      </c>
      <c r="D6167" s="279">
        <f t="shared" si="249"/>
        <v>14</v>
      </c>
      <c r="E6167" s="279">
        <f t="shared" si="250"/>
        <v>11</v>
      </c>
      <c r="F6167" s="281" t="str">
        <f t="shared" si="252"/>
        <v/>
      </c>
      <c r="G6167" s="282"/>
      <c r="H6167" s="280"/>
      <c r="I6167" s="280"/>
      <c r="J6167" s="280"/>
    </row>
    <row r="6168" spans="1:10" ht="14.4" x14ac:dyDescent="0.3">
      <c r="A6168" s="290" t="str">
        <f t="shared" si="251"/>
        <v>11/2016</v>
      </c>
      <c r="B6168" s="284">
        <v>42689</v>
      </c>
      <c r="C6168" s="295">
        <v>330</v>
      </c>
      <c r="D6168" s="279">
        <f t="shared" si="249"/>
        <v>15</v>
      </c>
      <c r="E6168" s="279">
        <f t="shared" si="250"/>
        <v>11</v>
      </c>
      <c r="F6168" s="281" t="str">
        <f t="shared" si="252"/>
        <v/>
      </c>
      <c r="G6168" s="282"/>
      <c r="H6168" s="280"/>
      <c r="I6168" s="280"/>
      <c r="J6168" s="280"/>
    </row>
    <row r="6169" spans="1:10" ht="14.4" x14ac:dyDescent="0.3">
      <c r="A6169" s="290" t="str">
        <f t="shared" si="251"/>
        <v>11/2016</v>
      </c>
      <c r="B6169" s="284">
        <v>42690</v>
      </c>
      <c r="C6169" s="295">
        <v>329</v>
      </c>
      <c r="D6169" s="279">
        <f t="shared" si="249"/>
        <v>16</v>
      </c>
      <c r="E6169" s="279">
        <f t="shared" si="250"/>
        <v>11</v>
      </c>
      <c r="F6169" s="281" t="str">
        <f t="shared" si="252"/>
        <v/>
      </c>
      <c r="G6169" s="282"/>
      <c r="H6169" s="280"/>
      <c r="I6169" s="280"/>
      <c r="J6169" s="280"/>
    </row>
    <row r="6170" spans="1:10" ht="14.4" x14ac:dyDescent="0.3">
      <c r="A6170" s="290" t="str">
        <f t="shared" si="251"/>
        <v>11/2016</v>
      </c>
      <c r="B6170" s="284">
        <v>42691</v>
      </c>
      <c r="C6170" s="295">
        <v>331</v>
      </c>
      <c r="D6170" s="279">
        <f t="shared" si="249"/>
        <v>17</v>
      </c>
      <c r="E6170" s="279">
        <f t="shared" si="250"/>
        <v>11</v>
      </c>
      <c r="F6170" s="281" t="str">
        <f t="shared" si="252"/>
        <v/>
      </c>
      <c r="G6170" s="282"/>
      <c r="H6170" s="280"/>
      <c r="I6170" s="280"/>
      <c r="J6170" s="280"/>
    </row>
    <row r="6171" spans="1:10" ht="14.4" x14ac:dyDescent="0.3">
      <c r="A6171" s="290" t="str">
        <f t="shared" si="251"/>
        <v>11/2016</v>
      </c>
      <c r="B6171" s="284">
        <v>42692</v>
      </c>
      <c r="C6171" s="295">
        <v>334</v>
      </c>
      <c r="D6171" s="279">
        <f t="shared" si="249"/>
        <v>18</v>
      </c>
      <c r="E6171" s="279">
        <f t="shared" si="250"/>
        <v>11</v>
      </c>
      <c r="F6171" s="281" t="str">
        <f t="shared" si="252"/>
        <v/>
      </c>
      <c r="G6171" s="282"/>
      <c r="H6171" s="280"/>
      <c r="I6171" s="280"/>
      <c r="J6171" s="280"/>
    </row>
    <row r="6172" spans="1:10" ht="14.4" x14ac:dyDescent="0.3">
      <c r="A6172" s="290" t="str">
        <f t="shared" si="251"/>
        <v>11/2016</v>
      </c>
      <c r="B6172" s="284">
        <v>42693</v>
      </c>
      <c r="C6172" s="287"/>
      <c r="D6172" s="279">
        <f t="shared" si="249"/>
        <v>19</v>
      </c>
      <c r="E6172" s="279">
        <f t="shared" si="250"/>
        <v>11</v>
      </c>
      <c r="F6172" s="281" t="str">
        <f t="shared" si="252"/>
        <v/>
      </c>
      <c r="G6172" s="282"/>
      <c r="H6172" s="280"/>
      <c r="I6172" s="280"/>
      <c r="J6172" s="280"/>
    </row>
    <row r="6173" spans="1:10" ht="14.4" x14ac:dyDescent="0.3">
      <c r="A6173" s="290" t="str">
        <f t="shared" si="251"/>
        <v>11/2016</v>
      </c>
      <c r="B6173" s="284">
        <v>42694</v>
      </c>
      <c r="C6173" s="287"/>
      <c r="D6173" s="279">
        <f t="shared" si="249"/>
        <v>20</v>
      </c>
      <c r="E6173" s="279">
        <f t="shared" si="250"/>
        <v>11</v>
      </c>
      <c r="F6173" s="281" t="str">
        <f t="shared" si="252"/>
        <v/>
      </c>
      <c r="G6173" s="282"/>
      <c r="H6173" s="280"/>
      <c r="I6173" s="280"/>
      <c r="J6173" s="280"/>
    </row>
    <row r="6174" spans="1:10" ht="14.4" x14ac:dyDescent="0.3">
      <c r="A6174" s="290" t="str">
        <f t="shared" si="251"/>
        <v>11/2016</v>
      </c>
      <c r="B6174" s="284">
        <v>42695</v>
      </c>
      <c r="C6174" s="295">
        <v>333</v>
      </c>
      <c r="D6174" s="279">
        <f t="shared" si="249"/>
        <v>21</v>
      </c>
      <c r="E6174" s="279">
        <f t="shared" si="250"/>
        <v>11</v>
      </c>
      <c r="F6174" s="281" t="str">
        <f t="shared" si="252"/>
        <v/>
      </c>
      <c r="G6174" s="282"/>
      <c r="H6174" s="280"/>
      <c r="I6174" s="280"/>
      <c r="J6174" s="280"/>
    </row>
    <row r="6175" spans="1:10" ht="14.4" x14ac:dyDescent="0.3">
      <c r="A6175" s="290" t="str">
        <f t="shared" si="251"/>
        <v>11/2016</v>
      </c>
      <c r="B6175" s="284">
        <v>42696</v>
      </c>
      <c r="C6175" s="295">
        <v>332</v>
      </c>
      <c r="D6175" s="279">
        <f t="shared" si="249"/>
        <v>22</v>
      </c>
      <c r="E6175" s="279">
        <f t="shared" si="250"/>
        <v>11</v>
      </c>
      <c r="F6175" s="281" t="str">
        <f t="shared" si="252"/>
        <v/>
      </c>
      <c r="G6175" s="282"/>
      <c r="H6175" s="280"/>
      <c r="I6175" s="280"/>
      <c r="J6175" s="280"/>
    </row>
    <row r="6176" spans="1:10" ht="14.4" x14ac:dyDescent="0.3">
      <c r="A6176" s="290" t="str">
        <f t="shared" si="251"/>
        <v>11/2016</v>
      </c>
      <c r="B6176" s="284">
        <v>42697</v>
      </c>
      <c r="C6176" s="295">
        <v>336</v>
      </c>
      <c r="D6176" s="279">
        <f t="shared" si="249"/>
        <v>23</v>
      </c>
      <c r="E6176" s="279">
        <f t="shared" si="250"/>
        <v>11</v>
      </c>
      <c r="F6176" s="281" t="str">
        <f t="shared" si="252"/>
        <v/>
      </c>
      <c r="G6176" s="282"/>
      <c r="H6176" s="280"/>
      <c r="I6176" s="280"/>
      <c r="J6176" s="280"/>
    </row>
    <row r="6177" spans="1:10" ht="14.4" x14ac:dyDescent="0.3">
      <c r="A6177" s="290" t="str">
        <f t="shared" si="251"/>
        <v>11/2016</v>
      </c>
      <c r="B6177" s="284">
        <v>42698</v>
      </c>
      <c r="C6177" s="295">
        <v>337</v>
      </c>
      <c r="D6177" s="279">
        <f t="shared" si="249"/>
        <v>24</v>
      </c>
      <c r="E6177" s="279">
        <f t="shared" si="250"/>
        <v>11</v>
      </c>
      <c r="F6177" s="281" t="str">
        <f t="shared" si="252"/>
        <v/>
      </c>
      <c r="G6177" s="282"/>
      <c r="H6177" s="280"/>
      <c r="I6177" s="280"/>
      <c r="J6177" s="280"/>
    </row>
    <row r="6178" spans="1:10" ht="14.4" x14ac:dyDescent="0.3">
      <c r="A6178" s="290" t="str">
        <f t="shared" si="251"/>
        <v>11/2016</v>
      </c>
      <c r="B6178" s="284">
        <v>42699</v>
      </c>
      <c r="C6178" s="295">
        <v>337</v>
      </c>
      <c r="D6178" s="279">
        <f t="shared" si="249"/>
        <v>25</v>
      </c>
      <c r="E6178" s="279">
        <f t="shared" si="250"/>
        <v>11</v>
      </c>
      <c r="F6178" s="281" t="str">
        <f t="shared" si="252"/>
        <v/>
      </c>
      <c r="G6178" s="282"/>
      <c r="H6178" s="280"/>
      <c r="I6178" s="280"/>
      <c r="J6178" s="280"/>
    </row>
    <row r="6179" spans="1:10" ht="14.4" x14ac:dyDescent="0.3">
      <c r="A6179" s="290" t="str">
        <f t="shared" si="251"/>
        <v>11/2016</v>
      </c>
      <c r="B6179" s="284">
        <v>42700</v>
      </c>
      <c r="C6179" s="287"/>
      <c r="D6179" s="279">
        <f t="shared" si="249"/>
        <v>26</v>
      </c>
      <c r="E6179" s="279">
        <f t="shared" si="250"/>
        <v>11</v>
      </c>
      <c r="F6179" s="281" t="str">
        <f t="shared" si="252"/>
        <v/>
      </c>
      <c r="G6179" s="282"/>
      <c r="H6179" s="280"/>
      <c r="I6179" s="280"/>
      <c r="J6179" s="280"/>
    </row>
    <row r="6180" spans="1:10" ht="14.4" x14ac:dyDescent="0.3">
      <c r="A6180" s="290" t="str">
        <f t="shared" si="251"/>
        <v>11/2016</v>
      </c>
      <c r="B6180" s="284">
        <v>42701</v>
      </c>
      <c r="C6180" s="287"/>
      <c r="D6180" s="279">
        <f t="shared" si="249"/>
        <v>27</v>
      </c>
      <c r="E6180" s="279">
        <f t="shared" si="250"/>
        <v>11</v>
      </c>
      <c r="F6180" s="281" t="str">
        <f t="shared" si="252"/>
        <v/>
      </c>
      <c r="G6180" s="282"/>
      <c r="H6180" s="280"/>
      <c r="I6180" s="280"/>
      <c r="J6180" s="280"/>
    </row>
    <row r="6181" spans="1:10" ht="14.4" x14ac:dyDescent="0.3">
      <c r="A6181" s="290" t="str">
        <f t="shared" si="251"/>
        <v>11/2016</v>
      </c>
      <c r="B6181" s="284">
        <v>42702</v>
      </c>
      <c r="C6181" s="295">
        <v>334</v>
      </c>
      <c r="D6181" s="279">
        <f t="shared" si="249"/>
        <v>28</v>
      </c>
      <c r="E6181" s="279">
        <f t="shared" si="250"/>
        <v>11</v>
      </c>
      <c r="F6181" s="281" t="str">
        <f t="shared" si="252"/>
        <v/>
      </c>
      <c r="G6181" s="282"/>
      <c r="H6181" s="280"/>
      <c r="I6181" s="280"/>
      <c r="J6181" s="280"/>
    </row>
    <row r="6182" spans="1:10" ht="14.4" x14ac:dyDescent="0.3">
      <c r="A6182" s="290" t="str">
        <f t="shared" si="251"/>
        <v>11/2016</v>
      </c>
      <c r="B6182" s="284">
        <v>42703</v>
      </c>
      <c r="C6182" s="295">
        <v>337</v>
      </c>
      <c r="D6182" s="279">
        <f t="shared" si="249"/>
        <v>29</v>
      </c>
      <c r="E6182" s="279">
        <f t="shared" si="250"/>
        <v>11</v>
      </c>
      <c r="F6182" s="281" t="str">
        <f t="shared" si="252"/>
        <v/>
      </c>
      <c r="G6182" s="282"/>
      <c r="H6182" s="280"/>
      <c r="I6182" s="280"/>
      <c r="J6182" s="280"/>
    </row>
    <row r="6183" spans="1:10" ht="14.4" x14ac:dyDescent="0.3">
      <c r="A6183" s="290" t="str">
        <f t="shared" si="251"/>
        <v>11/2016</v>
      </c>
      <c r="B6183" s="284">
        <v>42704</v>
      </c>
      <c r="C6183" s="295">
        <v>337</v>
      </c>
      <c r="D6183" s="279">
        <f t="shared" si="249"/>
        <v>30</v>
      </c>
      <c r="E6183" s="279">
        <f t="shared" si="250"/>
        <v>11</v>
      </c>
      <c r="F6183" s="281">
        <f t="shared" si="252"/>
        <v>3.3700000000000001E-2</v>
      </c>
      <c r="G6183" s="282"/>
      <c r="H6183" s="280"/>
      <c r="I6183" s="280"/>
      <c r="J6183" s="280"/>
    </row>
    <row r="6184" spans="1:10" ht="14.4" x14ac:dyDescent="0.3">
      <c r="A6184" s="290" t="str">
        <f t="shared" si="251"/>
        <v>12/2016</v>
      </c>
      <c r="B6184" s="284">
        <v>42705</v>
      </c>
      <c r="C6184" s="295">
        <v>348</v>
      </c>
      <c r="D6184" s="279">
        <f t="shared" si="249"/>
        <v>1</v>
      </c>
      <c r="E6184" s="279">
        <f t="shared" si="250"/>
        <v>12</v>
      </c>
      <c r="F6184" s="281" t="str">
        <f t="shared" si="252"/>
        <v/>
      </c>
      <c r="G6184" s="282"/>
      <c r="H6184" s="280"/>
      <c r="I6184" s="280"/>
      <c r="J6184" s="280"/>
    </row>
    <row r="6185" spans="1:10" ht="14.4" x14ac:dyDescent="0.3">
      <c r="A6185" s="290" t="str">
        <f t="shared" si="251"/>
        <v>12/2016</v>
      </c>
      <c r="B6185" s="284">
        <v>42706</v>
      </c>
      <c r="C6185" s="296">
        <v>350</v>
      </c>
      <c r="D6185" s="279">
        <f t="shared" si="249"/>
        <v>2</v>
      </c>
      <c r="E6185" s="279">
        <f t="shared" si="250"/>
        <v>12</v>
      </c>
      <c r="F6185" s="281" t="str">
        <f t="shared" si="252"/>
        <v/>
      </c>
      <c r="G6185" s="282"/>
      <c r="H6185" s="280"/>
      <c r="I6185" s="280"/>
      <c r="J6185" s="280"/>
    </row>
    <row r="6186" spans="1:10" ht="14.4" x14ac:dyDescent="0.3">
      <c r="A6186" s="290" t="str">
        <f t="shared" si="251"/>
        <v>12/2016</v>
      </c>
      <c r="B6186" s="284">
        <v>42707</v>
      </c>
      <c r="C6186" s="296"/>
      <c r="D6186" s="279">
        <f t="shared" si="249"/>
        <v>3</v>
      </c>
      <c r="E6186" s="279">
        <f t="shared" si="250"/>
        <v>12</v>
      </c>
      <c r="F6186" s="281" t="str">
        <f t="shared" si="252"/>
        <v/>
      </c>
      <c r="G6186" s="282"/>
      <c r="H6186" s="280"/>
      <c r="I6186" s="280"/>
      <c r="J6186" s="280"/>
    </row>
    <row r="6187" spans="1:10" ht="14.4" x14ac:dyDescent="0.3">
      <c r="A6187" s="290" t="str">
        <f t="shared" si="251"/>
        <v>12/2016</v>
      </c>
      <c r="B6187" s="284">
        <v>42708</v>
      </c>
      <c r="C6187" s="296"/>
      <c r="D6187" s="279">
        <f t="shared" si="249"/>
        <v>4</v>
      </c>
      <c r="E6187" s="279">
        <f t="shared" si="250"/>
        <v>12</v>
      </c>
      <c r="F6187" s="281" t="str">
        <f t="shared" si="252"/>
        <v/>
      </c>
      <c r="G6187" s="282"/>
      <c r="H6187" s="280"/>
      <c r="I6187" s="280"/>
      <c r="J6187" s="280"/>
    </row>
    <row r="6188" spans="1:10" ht="14.4" x14ac:dyDescent="0.3">
      <c r="A6188" s="290" t="str">
        <f t="shared" si="251"/>
        <v>12/2016</v>
      </c>
      <c r="B6188" s="284">
        <v>42709</v>
      </c>
      <c r="C6188" s="296">
        <v>342</v>
      </c>
      <c r="D6188" s="279">
        <f t="shared" si="249"/>
        <v>5</v>
      </c>
      <c r="E6188" s="279">
        <f t="shared" si="250"/>
        <v>12</v>
      </c>
      <c r="F6188" s="281" t="str">
        <f t="shared" si="252"/>
        <v/>
      </c>
      <c r="G6188" s="282"/>
      <c r="H6188" s="280"/>
      <c r="I6188" s="280"/>
      <c r="J6188" s="280"/>
    </row>
    <row r="6189" spans="1:10" ht="14.4" x14ac:dyDescent="0.3">
      <c r="A6189" s="290" t="str">
        <f t="shared" si="251"/>
        <v>12/2016</v>
      </c>
      <c r="B6189" s="284">
        <v>42710</v>
      </c>
      <c r="C6189" s="296">
        <v>341</v>
      </c>
      <c r="D6189" s="279">
        <f t="shared" si="249"/>
        <v>6</v>
      </c>
      <c r="E6189" s="279">
        <f t="shared" si="250"/>
        <v>12</v>
      </c>
      <c r="F6189" s="281" t="str">
        <f t="shared" si="252"/>
        <v/>
      </c>
      <c r="G6189" s="282"/>
      <c r="H6189" s="280"/>
      <c r="I6189" s="280"/>
      <c r="J6189" s="280"/>
    </row>
    <row r="6190" spans="1:10" ht="14.4" x14ac:dyDescent="0.3">
      <c r="A6190" s="290" t="str">
        <f t="shared" si="251"/>
        <v>12/2016</v>
      </c>
      <c r="B6190" s="284">
        <v>42711</v>
      </c>
      <c r="C6190" s="296">
        <v>336</v>
      </c>
      <c r="D6190" s="279">
        <f t="shared" si="249"/>
        <v>7</v>
      </c>
      <c r="E6190" s="279">
        <f t="shared" si="250"/>
        <v>12</v>
      </c>
      <c r="F6190" s="281" t="str">
        <f t="shared" si="252"/>
        <v/>
      </c>
      <c r="G6190" s="282"/>
      <c r="H6190" s="280"/>
      <c r="I6190" s="280"/>
      <c r="J6190" s="280"/>
    </row>
    <row r="6191" spans="1:10" ht="14.4" x14ac:dyDescent="0.3">
      <c r="A6191" s="290" t="str">
        <f t="shared" si="251"/>
        <v>12/2016</v>
      </c>
      <c r="B6191" s="284">
        <v>42712</v>
      </c>
      <c r="C6191" s="296">
        <v>334</v>
      </c>
      <c r="D6191" s="279">
        <f t="shared" si="249"/>
        <v>8</v>
      </c>
      <c r="E6191" s="279">
        <f t="shared" si="250"/>
        <v>12</v>
      </c>
      <c r="F6191" s="281" t="str">
        <f t="shared" si="252"/>
        <v/>
      </c>
      <c r="G6191" s="282"/>
      <c r="H6191" s="280"/>
      <c r="I6191" s="280"/>
      <c r="J6191" s="280"/>
    </row>
    <row r="6192" spans="1:10" ht="14.4" x14ac:dyDescent="0.3">
      <c r="A6192" s="290" t="str">
        <f t="shared" si="251"/>
        <v>12/2016</v>
      </c>
      <c r="B6192" s="284">
        <v>42713</v>
      </c>
      <c r="C6192" s="296">
        <v>328</v>
      </c>
      <c r="D6192" s="279">
        <f t="shared" si="249"/>
        <v>9</v>
      </c>
      <c r="E6192" s="279">
        <f t="shared" si="250"/>
        <v>12</v>
      </c>
      <c r="F6192" s="281" t="str">
        <f t="shared" si="252"/>
        <v/>
      </c>
      <c r="G6192" s="282"/>
      <c r="H6192" s="280"/>
      <c r="I6192" s="280"/>
      <c r="J6192" s="280"/>
    </row>
    <row r="6193" spans="1:10" ht="14.4" x14ac:dyDescent="0.3">
      <c r="A6193" s="290" t="str">
        <f t="shared" si="251"/>
        <v>12/2016</v>
      </c>
      <c r="B6193" s="284">
        <v>42714</v>
      </c>
      <c r="C6193" s="296"/>
      <c r="D6193" s="279">
        <f t="shared" si="249"/>
        <v>10</v>
      </c>
      <c r="E6193" s="279">
        <f t="shared" si="250"/>
        <v>12</v>
      </c>
      <c r="F6193" s="281" t="str">
        <f t="shared" si="252"/>
        <v/>
      </c>
      <c r="G6193" s="282"/>
      <c r="H6193" s="280"/>
      <c r="I6193" s="280"/>
      <c r="J6193" s="280"/>
    </row>
    <row r="6194" spans="1:10" ht="14.4" x14ac:dyDescent="0.3">
      <c r="A6194" s="290" t="str">
        <f t="shared" si="251"/>
        <v>12/2016</v>
      </c>
      <c r="B6194" s="284">
        <v>42715</v>
      </c>
      <c r="C6194" s="296"/>
      <c r="D6194" s="279">
        <f t="shared" si="249"/>
        <v>11</v>
      </c>
      <c r="E6194" s="279">
        <f t="shared" si="250"/>
        <v>12</v>
      </c>
      <c r="F6194" s="281" t="str">
        <f t="shared" si="252"/>
        <v/>
      </c>
      <c r="G6194" s="282"/>
      <c r="H6194" s="280"/>
      <c r="I6194" s="280"/>
      <c r="J6194" s="280"/>
    </row>
    <row r="6195" spans="1:10" ht="14.4" x14ac:dyDescent="0.3">
      <c r="A6195" s="290" t="str">
        <f t="shared" si="251"/>
        <v>12/2016</v>
      </c>
      <c r="B6195" s="284">
        <v>42716</v>
      </c>
      <c r="C6195" s="296">
        <v>330</v>
      </c>
      <c r="D6195" s="279">
        <f t="shared" si="249"/>
        <v>12</v>
      </c>
      <c r="E6195" s="279">
        <f t="shared" si="250"/>
        <v>12</v>
      </c>
      <c r="F6195" s="281" t="str">
        <f t="shared" si="252"/>
        <v/>
      </c>
      <c r="G6195" s="282"/>
      <c r="H6195" s="280"/>
      <c r="I6195" s="280"/>
      <c r="J6195" s="280"/>
    </row>
    <row r="6196" spans="1:10" ht="14.4" x14ac:dyDescent="0.3">
      <c r="A6196" s="290" t="str">
        <f t="shared" si="251"/>
        <v>12/2016</v>
      </c>
      <c r="B6196" s="284">
        <v>42717</v>
      </c>
      <c r="C6196" s="296">
        <v>324</v>
      </c>
      <c r="D6196" s="279">
        <f t="shared" si="249"/>
        <v>13</v>
      </c>
      <c r="E6196" s="279">
        <f t="shared" si="250"/>
        <v>12</v>
      </c>
      <c r="F6196" s="281" t="str">
        <f t="shared" si="252"/>
        <v/>
      </c>
      <c r="G6196" s="282"/>
      <c r="H6196" s="280"/>
      <c r="I6196" s="280"/>
      <c r="J6196" s="280"/>
    </row>
    <row r="6197" spans="1:10" ht="14.4" x14ac:dyDescent="0.3">
      <c r="A6197" s="290" t="str">
        <f t="shared" si="251"/>
        <v>12/2016</v>
      </c>
      <c r="B6197" s="284">
        <v>42718</v>
      </c>
      <c r="C6197" s="296">
        <v>332</v>
      </c>
      <c r="D6197" s="279">
        <f t="shared" si="249"/>
        <v>14</v>
      </c>
      <c r="E6197" s="279">
        <f t="shared" si="250"/>
        <v>12</v>
      </c>
      <c r="F6197" s="281" t="str">
        <f t="shared" si="252"/>
        <v/>
      </c>
      <c r="G6197" s="282"/>
      <c r="H6197" s="280"/>
      <c r="I6197" s="280"/>
      <c r="J6197" s="280"/>
    </row>
    <row r="6198" spans="1:10" ht="14.4" x14ac:dyDescent="0.3">
      <c r="A6198" s="290" t="str">
        <f t="shared" si="251"/>
        <v>12/2016</v>
      </c>
      <c r="B6198" s="284">
        <v>42719</v>
      </c>
      <c r="C6198" s="296">
        <v>332</v>
      </c>
      <c r="D6198" s="279">
        <f t="shared" si="249"/>
        <v>15</v>
      </c>
      <c r="E6198" s="279">
        <f t="shared" si="250"/>
        <v>12</v>
      </c>
      <c r="F6198" s="281" t="str">
        <f t="shared" si="252"/>
        <v/>
      </c>
      <c r="G6198" s="282"/>
      <c r="H6198" s="280"/>
      <c r="I6198" s="280"/>
      <c r="J6198" s="280"/>
    </row>
    <row r="6199" spans="1:10" ht="14.4" x14ac:dyDescent="0.3">
      <c r="A6199" s="290" t="str">
        <f t="shared" si="251"/>
        <v>12/2016</v>
      </c>
      <c r="B6199" s="284">
        <v>42720</v>
      </c>
      <c r="C6199" s="296">
        <v>328</v>
      </c>
      <c r="D6199" s="279">
        <f t="shared" si="249"/>
        <v>16</v>
      </c>
      <c r="E6199" s="279">
        <f t="shared" si="250"/>
        <v>12</v>
      </c>
      <c r="F6199" s="281" t="str">
        <f t="shared" si="252"/>
        <v/>
      </c>
      <c r="G6199" s="282"/>
      <c r="H6199" s="280"/>
      <c r="I6199" s="280"/>
      <c r="J6199" s="280"/>
    </row>
    <row r="6200" spans="1:10" ht="14.4" x14ac:dyDescent="0.3">
      <c r="A6200" s="290" t="str">
        <f t="shared" si="251"/>
        <v>12/2016</v>
      </c>
      <c r="B6200" s="284">
        <v>42721</v>
      </c>
      <c r="C6200" s="296"/>
      <c r="D6200" s="279">
        <f t="shared" si="249"/>
        <v>17</v>
      </c>
      <c r="E6200" s="279">
        <f t="shared" si="250"/>
        <v>12</v>
      </c>
      <c r="F6200" s="281" t="str">
        <f t="shared" si="252"/>
        <v/>
      </c>
      <c r="G6200" s="282"/>
      <c r="H6200" s="280"/>
      <c r="I6200" s="280"/>
      <c r="J6200" s="280"/>
    </row>
    <row r="6201" spans="1:10" ht="14.4" x14ac:dyDescent="0.3">
      <c r="A6201" s="290" t="str">
        <f t="shared" si="251"/>
        <v>12/2016</v>
      </c>
      <c r="B6201" s="284">
        <v>42722</v>
      </c>
      <c r="C6201" s="296"/>
      <c r="D6201" s="279">
        <f t="shared" si="249"/>
        <v>18</v>
      </c>
      <c r="E6201" s="279">
        <f t="shared" si="250"/>
        <v>12</v>
      </c>
      <c r="F6201" s="281" t="str">
        <f t="shared" si="252"/>
        <v/>
      </c>
      <c r="G6201" s="282"/>
      <c r="H6201" s="280"/>
      <c r="I6201" s="280"/>
      <c r="J6201" s="280"/>
    </row>
    <row r="6202" spans="1:10" ht="14.4" x14ac:dyDescent="0.3">
      <c r="A6202" s="290" t="str">
        <f t="shared" si="251"/>
        <v>12/2016</v>
      </c>
      <c r="B6202" s="284">
        <v>42723</v>
      </c>
      <c r="C6202" s="296">
        <v>327</v>
      </c>
      <c r="D6202" s="279">
        <f t="shared" si="249"/>
        <v>19</v>
      </c>
      <c r="E6202" s="279">
        <f t="shared" si="250"/>
        <v>12</v>
      </c>
      <c r="F6202" s="281" t="str">
        <f t="shared" si="252"/>
        <v/>
      </c>
      <c r="G6202" s="282"/>
      <c r="H6202" s="280"/>
      <c r="I6202" s="280"/>
      <c r="J6202" s="280"/>
    </row>
    <row r="6203" spans="1:10" ht="14.4" x14ac:dyDescent="0.3">
      <c r="A6203" s="290" t="str">
        <f t="shared" si="251"/>
        <v>12/2016</v>
      </c>
      <c r="B6203" s="284">
        <v>42724</v>
      </c>
      <c r="C6203" s="296">
        <v>324</v>
      </c>
      <c r="D6203" s="279">
        <f t="shared" si="249"/>
        <v>20</v>
      </c>
      <c r="E6203" s="279">
        <f t="shared" si="250"/>
        <v>12</v>
      </c>
      <c r="F6203" s="281" t="str">
        <f t="shared" si="252"/>
        <v/>
      </c>
      <c r="G6203" s="282"/>
      <c r="H6203" s="280"/>
      <c r="I6203" s="280"/>
      <c r="J6203" s="280"/>
    </row>
    <row r="6204" spans="1:10" ht="14.4" x14ac:dyDescent="0.3">
      <c r="A6204" s="290" t="str">
        <f t="shared" si="251"/>
        <v>12/2016</v>
      </c>
      <c r="B6204" s="284">
        <v>42725</v>
      </c>
      <c r="C6204" s="296">
        <v>323</v>
      </c>
      <c r="D6204" s="279">
        <f t="shared" si="249"/>
        <v>21</v>
      </c>
      <c r="E6204" s="279">
        <f t="shared" si="250"/>
        <v>12</v>
      </c>
      <c r="F6204" s="281" t="str">
        <f t="shared" si="252"/>
        <v/>
      </c>
      <c r="G6204" s="282"/>
      <c r="H6204" s="280"/>
      <c r="I6204" s="280"/>
      <c r="J6204" s="280"/>
    </row>
    <row r="6205" spans="1:10" ht="14.4" x14ac:dyDescent="0.3">
      <c r="A6205" s="290" t="str">
        <f t="shared" si="251"/>
        <v>12/2016</v>
      </c>
      <c r="B6205" s="284">
        <v>42726</v>
      </c>
      <c r="C6205" s="296">
        <v>326</v>
      </c>
      <c r="D6205" s="279">
        <f t="shared" si="249"/>
        <v>22</v>
      </c>
      <c r="E6205" s="279">
        <f t="shared" si="250"/>
        <v>12</v>
      </c>
      <c r="F6205" s="281" t="str">
        <f t="shared" si="252"/>
        <v/>
      </c>
      <c r="G6205" s="282"/>
      <c r="H6205" s="280"/>
      <c r="I6205" s="280"/>
      <c r="J6205" s="280"/>
    </row>
    <row r="6206" spans="1:10" ht="14.4" x14ac:dyDescent="0.3">
      <c r="A6206" s="290" t="str">
        <f t="shared" si="251"/>
        <v>12/2016</v>
      </c>
      <c r="B6206" s="284">
        <v>42727</v>
      </c>
      <c r="C6206" s="296">
        <v>325</v>
      </c>
      <c r="D6206" s="279">
        <f t="shared" si="249"/>
        <v>23</v>
      </c>
      <c r="E6206" s="279">
        <f t="shared" si="250"/>
        <v>12</v>
      </c>
      <c r="F6206" s="281" t="str">
        <f t="shared" si="252"/>
        <v/>
      </c>
      <c r="G6206" s="282"/>
      <c r="H6206" s="280"/>
      <c r="I6206" s="280"/>
      <c r="J6206" s="280"/>
    </row>
    <row r="6207" spans="1:10" ht="14.4" x14ac:dyDescent="0.3">
      <c r="A6207" s="290" t="str">
        <f t="shared" si="251"/>
        <v>12/2016</v>
      </c>
      <c r="B6207" s="284">
        <v>42728</v>
      </c>
      <c r="C6207" s="296"/>
      <c r="D6207" s="279">
        <f t="shared" si="249"/>
        <v>24</v>
      </c>
      <c r="E6207" s="279">
        <f t="shared" si="250"/>
        <v>12</v>
      </c>
      <c r="F6207" s="281" t="str">
        <f t="shared" si="252"/>
        <v/>
      </c>
      <c r="G6207" s="282"/>
      <c r="H6207" s="280"/>
      <c r="I6207" s="280"/>
      <c r="J6207" s="280"/>
    </row>
    <row r="6208" spans="1:10" ht="14.4" x14ac:dyDescent="0.3">
      <c r="A6208" s="290" t="str">
        <f t="shared" si="251"/>
        <v>12/2016</v>
      </c>
      <c r="B6208" s="284">
        <v>42729</v>
      </c>
      <c r="C6208" s="296"/>
      <c r="D6208" s="279">
        <f t="shared" si="249"/>
        <v>25</v>
      </c>
      <c r="E6208" s="279">
        <f t="shared" si="250"/>
        <v>12</v>
      </c>
      <c r="F6208" s="281" t="str">
        <f t="shared" si="252"/>
        <v/>
      </c>
      <c r="G6208" s="282"/>
      <c r="H6208" s="280"/>
      <c r="I6208" s="280"/>
      <c r="J6208" s="280"/>
    </row>
    <row r="6209" spans="1:10" ht="14.4" x14ac:dyDescent="0.3">
      <c r="A6209" s="290" t="str">
        <f t="shared" si="251"/>
        <v>12/2016</v>
      </c>
      <c r="B6209" s="284">
        <v>42730</v>
      </c>
      <c r="C6209" s="296">
        <v>325</v>
      </c>
      <c r="D6209" s="279">
        <f t="shared" si="249"/>
        <v>26</v>
      </c>
      <c r="E6209" s="279">
        <f t="shared" si="250"/>
        <v>12</v>
      </c>
      <c r="F6209" s="281" t="str">
        <f t="shared" si="252"/>
        <v/>
      </c>
      <c r="G6209" s="282"/>
      <c r="H6209" s="280"/>
      <c r="I6209" s="280"/>
      <c r="J6209" s="280"/>
    </row>
    <row r="6210" spans="1:10" ht="14.4" x14ac:dyDescent="0.3">
      <c r="A6210" s="290" t="str">
        <f t="shared" si="251"/>
        <v>12/2016</v>
      </c>
      <c r="B6210" s="284">
        <v>42731</v>
      </c>
      <c r="C6210" s="296">
        <v>322</v>
      </c>
      <c r="D6210" s="279">
        <f t="shared" si="249"/>
        <v>27</v>
      </c>
      <c r="E6210" s="279">
        <f t="shared" si="250"/>
        <v>12</v>
      </c>
      <c r="F6210" s="281" t="str">
        <f t="shared" si="252"/>
        <v/>
      </c>
      <c r="G6210" s="282"/>
      <c r="H6210" s="280"/>
      <c r="I6210" s="280"/>
      <c r="J6210" s="280"/>
    </row>
    <row r="6211" spans="1:10" ht="14.4" x14ac:dyDescent="0.3">
      <c r="A6211" s="290" t="str">
        <f t="shared" si="251"/>
        <v>12/2016</v>
      </c>
      <c r="B6211" s="284">
        <v>42732</v>
      </c>
      <c r="C6211" s="296">
        <v>325</v>
      </c>
      <c r="D6211" s="279">
        <f t="shared" si="249"/>
        <v>28</v>
      </c>
      <c r="E6211" s="279">
        <f t="shared" si="250"/>
        <v>12</v>
      </c>
      <c r="F6211" s="281" t="str">
        <f t="shared" si="252"/>
        <v/>
      </c>
      <c r="G6211" s="282"/>
      <c r="H6211" s="280"/>
      <c r="I6211" s="280"/>
      <c r="J6211" s="280"/>
    </row>
    <row r="6212" spans="1:10" ht="14.4" x14ac:dyDescent="0.3">
      <c r="A6212" s="290" t="str">
        <f t="shared" si="251"/>
        <v>12/2016</v>
      </c>
      <c r="B6212" s="284">
        <v>42733</v>
      </c>
      <c r="C6212" s="296">
        <v>325</v>
      </c>
      <c r="D6212" s="279">
        <f t="shared" si="249"/>
        <v>29</v>
      </c>
      <c r="E6212" s="279">
        <f t="shared" si="250"/>
        <v>12</v>
      </c>
      <c r="F6212" s="281" t="str">
        <f t="shared" si="252"/>
        <v/>
      </c>
      <c r="G6212" s="282"/>
      <c r="H6212" s="280"/>
      <c r="I6212" s="280"/>
      <c r="J6212" s="280"/>
    </row>
    <row r="6213" spans="1:10" ht="14.4" x14ac:dyDescent="0.3">
      <c r="A6213" s="290" t="str">
        <f t="shared" si="251"/>
        <v>12/2016</v>
      </c>
      <c r="B6213" s="284">
        <v>42734</v>
      </c>
      <c r="C6213" s="296">
        <v>328</v>
      </c>
      <c r="D6213" s="279">
        <f t="shared" si="249"/>
        <v>30</v>
      </c>
      <c r="E6213" s="279">
        <f t="shared" si="250"/>
        <v>12</v>
      </c>
      <c r="F6213" s="281" t="str">
        <f t="shared" si="252"/>
        <v/>
      </c>
      <c r="G6213" s="282"/>
      <c r="H6213" s="280"/>
      <c r="I6213" s="280"/>
      <c r="J6213" s="280"/>
    </row>
    <row r="6214" spans="1:10" ht="14.4" x14ac:dyDescent="0.3">
      <c r="A6214" s="290" t="str">
        <f t="shared" ref="A6214:A6277" si="253">CONCATENATE(MONTH(B6214),"/",YEAR(B6214))</f>
        <v>12/2016</v>
      </c>
      <c r="B6214" s="284">
        <v>42735</v>
      </c>
      <c r="C6214" s="296"/>
      <c r="D6214" s="279">
        <f t="shared" si="249"/>
        <v>31</v>
      </c>
      <c r="E6214" s="279">
        <f t="shared" si="250"/>
        <v>12</v>
      </c>
      <c r="F6214" s="281">
        <f t="shared" si="252"/>
        <v>3.2800000000000003E-2</v>
      </c>
      <c r="G6214" s="282"/>
      <c r="H6214" s="280"/>
      <c r="I6214" s="280"/>
      <c r="J6214" s="280"/>
    </row>
    <row r="6215" spans="1:10" ht="14.4" x14ac:dyDescent="0.3">
      <c r="A6215" s="290" t="str">
        <f t="shared" si="253"/>
        <v>1/2017</v>
      </c>
      <c r="B6215" s="284">
        <v>42736</v>
      </c>
      <c r="C6215" s="296"/>
      <c r="D6215" s="279">
        <f t="shared" si="249"/>
        <v>1</v>
      </c>
      <c r="E6215" s="279">
        <f t="shared" si="250"/>
        <v>1</v>
      </c>
      <c r="F6215" s="281" t="str">
        <f t="shared" si="252"/>
        <v/>
      </c>
      <c r="G6215" s="282"/>
      <c r="H6215" s="280"/>
      <c r="I6215" s="280"/>
      <c r="J6215" s="280"/>
    </row>
    <row r="6216" spans="1:10" ht="14.4" x14ac:dyDescent="0.3">
      <c r="A6216" s="290" t="str">
        <f t="shared" si="253"/>
        <v>1/2017</v>
      </c>
      <c r="B6216" s="284">
        <v>42737</v>
      </c>
      <c r="C6216" s="296">
        <v>328</v>
      </c>
      <c r="D6216" s="279">
        <f t="shared" si="249"/>
        <v>2</v>
      </c>
      <c r="E6216" s="279">
        <f t="shared" si="250"/>
        <v>1</v>
      </c>
      <c r="F6216" s="281" t="str">
        <f t="shared" si="252"/>
        <v/>
      </c>
      <c r="G6216" s="282"/>
      <c r="H6216" s="280"/>
      <c r="I6216" s="280"/>
      <c r="J6216" s="280"/>
    </row>
    <row r="6217" spans="1:10" ht="14.4" x14ac:dyDescent="0.3">
      <c r="A6217" s="290" t="str">
        <f t="shared" si="253"/>
        <v>1/2017</v>
      </c>
      <c r="B6217" s="284">
        <v>42738</v>
      </c>
      <c r="C6217" s="296">
        <v>325</v>
      </c>
      <c r="D6217" s="279">
        <f t="shared" si="249"/>
        <v>3</v>
      </c>
      <c r="E6217" s="279">
        <f t="shared" si="250"/>
        <v>1</v>
      </c>
      <c r="F6217" s="281" t="str">
        <f t="shared" si="252"/>
        <v/>
      </c>
      <c r="G6217" s="282"/>
      <c r="H6217" s="280"/>
      <c r="I6217" s="280"/>
      <c r="J6217" s="280"/>
    </row>
    <row r="6218" spans="1:10" ht="14.4" x14ac:dyDescent="0.3">
      <c r="A6218" s="290" t="str">
        <f t="shared" si="253"/>
        <v>1/2017</v>
      </c>
      <c r="B6218" s="284">
        <v>42739</v>
      </c>
      <c r="C6218" s="296">
        <v>311</v>
      </c>
      <c r="D6218" s="279">
        <f t="shared" si="249"/>
        <v>4</v>
      </c>
      <c r="E6218" s="279">
        <f t="shared" si="250"/>
        <v>1</v>
      </c>
      <c r="F6218" s="281" t="str">
        <f t="shared" si="252"/>
        <v/>
      </c>
      <c r="G6218" s="282"/>
      <c r="H6218" s="280"/>
      <c r="I6218" s="280"/>
      <c r="J6218" s="280"/>
    </row>
    <row r="6219" spans="1:10" ht="14.4" x14ac:dyDescent="0.3">
      <c r="A6219" s="290" t="str">
        <f t="shared" si="253"/>
        <v>1/2017</v>
      </c>
      <c r="B6219" s="284">
        <v>42740</v>
      </c>
      <c r="C6219" s="296">
        <v>302</v>
      </c>
      <c r="D6219" s="279">
        <f t="shared" si="249"/>
        <v>5</v>
      </c>
      <c r="E6219" s="279">
        <f t="shared" si="250"/>
        <v>1</v>
      </c>
      <c r="F6219" s="281" t="str">
        <f t="shared" si="252"/>
        <v/>
      </c>
      <c r="G6219" s="282"/>
      <c r="H6219" s="280"/>
      <c r="I6219" s="280"/>
      <c r="J6219" s="280"/>
    </row>
    <row r="6220" spans="1:10" ht="14.4" x14ac:dyDescent="0.3">
      <c r="A6220" s="290" t="str">
        <f t="shared" si="253"/>
        <v>1/2017</v>
      </c>
      <c r="B6220" s="284">
        <v>42741</v>
      </c>
      <c r="C6220" s="296">
        <v>301</v>
      </c>
      <c r="D6220" s="279">
        <f t="shared" si="249"/>
        <v>6</v>
      </c>
      <c r="E6220" s="279">
        <f t="shared" si="250"/>
        <v>1</v>
      </c>
      <c r="F6220" s="281" t="str">
        <f t="shared" si="252"/>
        <v/>
      </c>
      <c r="G6220" s="282"/>
      <c r="H6220" s="280"/>
      <c r="I6220" s="280"/>
      <c r="J6220" s="280"/>
    </row>
    <row r="6221" spans="1:10" ht="14.4" x14ac:dyDescent="0.3">
      <c r="A6221" s="290" t="str">
        <f t="shared" si="253"/>
        <v>1/2017</v>
      </c>
      <c r="B6221" s="284">
        <v>42742</v>
      </c>
      <c r="C6221" s="296"/>
      <c r="D6221" s="279">
        <f t="shared" si="249"/>
        <v>7</v>
      </c>
      <c r="E6221" s="279">
        <f t="shared" si="250"/>
        <v>1</v>
      </c>
      <c r="F6221" s="281" t="str">
        <f t="shared" si="252"/>
        <v/>
      </c>
      <c r="G6221" s="282"/>
      <c r="H6221" s="280"/>
      <c r="I6221" s="280"/>
      <c r="J6221" s="280"/>
    </row>
    <row r="6222" spans="1:10" ht="14.4" x14ac:dyDescent="0.3">
      <c r="A6222" s="290" t="str">
        <f t="shared" si="253"/>
        <v>1/2017</v>
      </c>
      <c r="B6222" s="284">
        <v>42743</v>
      </c>
      <c r="C6222" s="296"/>
      <c r="D6222" s="279">
        <f t="shared" si="249"/>
        <v>8</v>
      </c>
      <c r="E6222" s="279">
        <f t="shared" si="250"/>
        <v>1</v>
      </c>
      <c r="F6222" s="281" t="str">
        <f t="shared" si="252"/>
        <v/>
      </c>
      <c r="G6222" s="282"/>
      <c r="H6222" s="280"/>
      <c r="I6222" s="280"/>
      <c r="J6222" s="280"/>
    </row>
    <row r="6223" spans="1:10" ht="14.4" x14ac:dyDescent="0.3">
      <c r="A6223" s="290" t="str">
        <f t="shared" si="253"/>
        <v>1/2017</v>
      </c>
      <c r="B6223" s="284">
        <v>42744</v>
      </c>
      <c r="C6223" s="296">
        <v>302</v>
      </c>
      <c r="D6223" s="279">
        <f t="shared" si="249"/>
        <v>9</v>
      </c>
      <c r="E6223" s="279">
        <f t="shared" si="250"/>
        <v>1</v>
      </c>
      <c r="F6223" s="281" t="str">
        <f t="shared" si="252"/>
        <v/>
      </c>
      <c r="G6223" s="282"/>
      <c r="H6223" s="280"/>
      <c r="I6223" s="280"/>
      <c r="J6223" s="280"/>
    </row>
    <row r="6224" spans="1:10" ht="14.4" x14ac:dyDescent="0.3">
      <c r="A6224" s="290" t="str">
        <f t="shared" si="253"/>
        <v>1/2017</v>
      </c>
      <c r="B6224" s="284">
        <v>42745</v>
      </c>
      <c r="C6224" s="296">
        <v>305</v>
      </c>
      <c r="D6224" s="279">
        <f t="shared" si="249"/>
        <v>10</v>
      </c>
      <c r="E6224" s="279">
        <f t="shared" si="250"/>
        <v>1</v>
      </c>
      <c r="F6224" s="281" t="str">
        <f t="shared" si="252"/>
        <v/>
      </c>
      <c r="G6224" s="282"/>
      <c r="H6224" s="280"/>
      <c r="I6224" s="280"/>
      <c r="J6224" s="280"/>
    </row>
    <row r="6225" spans="1:10" ht="14.4" x14ac:dyDescent="0.3">
      <c r="A6225" s="290" t="str">
        <f t="shared" si="253"/>
        <v>1/2017</v>
      </c>
      <c r="B6225" s="284">
        <v>42746</v>
      </c>
      <c r="C6225" s="296">
        <v>305</v>
      </c>
      <c r="D6225" s="279">
        <f t="shared" si="249"/>
        <v>11</v>
      </c>
      <c r="E6225" s="279">
        <f t="shared" si="250"/>
        <v>1</v>
      </c>
      <c r="F6225" s="281" t="str">
        <f t="shared" si="252"/>
        <v/>
      </c>
      <c r="G6225" s="282"/>
      <c r="H6225" s="280"/>
      <c r="I6225" s="280"/>
      <c r="J6225" s="280"/>
    </row>
    <row r="6226" spans="1:10" ht="14.4" x14ac:dyDescent="0.3">
      <c r="A6226" s="290" t="str">
        <f t="shared" si="253"/>
        <v>1/2017</v>
      </c>
      <c r="B6226" s="284">
        <v>42747</v>
      </c>
      <c r="C6226" s="296">
        <v>298</v>
      </c>
      <c r="D6226" s="279">
        <f t="shared" si="249"/>
        <v>12</v>
      </c>
      <c r="E6226" s="279">
        <f t="shared" si="250"/>
        <v>1</v>
      </c>
      <c r="F6226" s="281" t="str">
        <f t="shared" ref="F6226:F6289" si="254">IF(D6226=(D6227-1),"",IF(AND(C6226="",C6225="",C6224=""),C6223/10000,(IF(AND(C6226="",C6225=""),C6224/10000,IF(C6226="",C6225/10000,C6226/10000)))))</f>
        <v/>
      </c>
      <c r="G6226" s="282"/>
      <c r="H6226" s="280"/>
      <c r="I6226" s="280"/>
      <c r="J6226" s="280"/>
    </row>
    <row r="6227" spans="1:10" ht="14.4" x14ac:dyDescent="0.3">
      <c r="A6227" s="290" t="str">
        <f t="shared" si="253"/>
        <v>1/2017</v>
      </c>
      <c r="B6227" s="284">
        <v>42748</v>
      </c>
      <c r="C6227" s="296">
        <v>288</v>
      </c>
      <c r="D6227" s="279">
        <f t="shared" si="249"/>
        <v>13</v>
      </c>
      <c r="E6227" s="279">
        <f t="shared" si="250"/>
        <v>1</v>
      </c>
      <c r="F6227" s="281" t="str">
        <f t="shared" si="254"/>
        <v/>
      </c>
      <c r="G6227" s="282"/>
      <c r="H6227" s="280"/>
      <c r="I6227" s="280"/>
      <c r="J6227" s="280"/>
    </row>
    <row r="6228" spans="1:10" ht="14.4" x14ac:dyDescent="0.3">
      <c r="A6228" s="290" t="str">
        <f t="shared" si="253"/>
        <v>1/2017</v>
      </c>
      <c r="B6228" s="284">
        <v>42749</v>
      </c>
      <c r="C6228" s="296"/>
      <c r="D6228" s="279">
        <f t="shared" si="249"/>
        <v>14</v>
      </c>
      <c r="E6228" s="279">
        <f t="shared" si="250"/>
        <v>1</v>
      </c>
      <c r="F6228" s="281" t="str">
        <f t="shared" si="254"/>
        <v/>
      </c>
      <c r="G6228" s="282"/>
      <c r="H6228" s="280"/>
      <c r="I6228" s="280"/>
      <c r="J6228" s="280"/>
    </row>
    <row r="6229" spans="1:10" ht="14.4" x14ac:dyDescent="0.3">
      <c r="A6229" s="290" t="str">
        <f t="shared" si="253"/>
        <v>1/2017</v>
      </c>
      <c r="B6229" s="284">
        <v>42750</v>
      </c>
      <c r="C6229" s="296"/>
      <c r="D6229" s="279">
        <f t="shared" si="249"/>
        <v>15</v>
      </c>
      <c r="E6229" s="279">
        <f t="shared" si="250"/>
        <v>1</v>
      </c>
      <c r="F6229" s="281" t="str">
        <f t="shared" si="254"/>
        <v/>
      </c>
      <c r="G6229" s="282"/>
      <c r="H6229" s="280"/>
      <c r="I6229" s="280"/>
      <c r="J6229" s="280"/>
    </row>
    <row r="6230" spans="1:10" ht="14.4" x14ac:dyDescent="0.3">
      <c r="A6230" s="290" t="str">
        <f t="shared" si="253"/>
        <v>1/2017</v>
      </c>
      <c r="B6230" s="284">
        <v>42751</v>
      </c>
      <c r="C6230" s="296">
        <v>288</v>
      </c>
      <c r="D6230" s="279">
        <f t="shared" si="249"/>
        <v>16</v>
      </c>
      <c r="E6230" s="279">
        <f t="shared" si="250"/>
        <v>1</v>
      </c>
      <c r="F6230" s="281" t="str">
        <f t="shared" si="254"/>
        <v/>
      </c>
      <c r="G6230" s="282"/>
      <c r="H6230" s="280"/>
      <c r="I6230" s="280"/>
      <c r="J6230" s="280"/>
    </row>
    <row r="6231" spans="1:10" ht="14.4" x14ac:dyDescent="0.3">
      <c r="A6231" s="290" t="str">
        <f t="shared" si="253"/>
        <v>1/2017</v>
      </c>
      <c r="B6231" s="284">
        <v>42752</v>
      </c>
      <c r="C6231" s="296">
        <v>282</v>
      </c>
      <c r="D6231" s="279">
        <f t="shared" si="249"/>
        <v>17</v>
      </c>
      <c r="E6231" s="279">
        <f t="shared" si="250"/>
        <v>1</v>
      </c>
      <c r="F6231" s="281" t="str">
        <f t="shared" si="254"/>
        <v/>
      </c>
      <c r="G6231" s="282"/>
      <c r="H6231" s="280"/>
      <c r="I6231" s="280"/>
      <c r="J6231" s="280"/>
    </row>
    <row r="6232" spans="1:10" ht="14.4" x14ac:dyDescent="0.3">
      <c r="A6232" s="290" t="str">
        <f t="shared" si="253"/>
        <v>1/2017</v>
      </c>
      <c r="B6232" s="284">
        <v>42753</v>
      </c>
      <c r="C6232" s="296">
        <v>291</v>
      </c>
      <c r="D6232" s="279">
        <f t="shared" si="249"/>
        <v>18</v>
      </c>
      <c r="E6232" s="279">
        <f t="shared" si="250"/>
        <v>1</v>
      </c>
      <c r="F6232" s="281" t="str">
        <f t="shared" si="254"/>
        <v/>
      </c>
      <c r="G6232" s="282"/>
      <c r="H6232" s="280"/>
      <c r="I6232" s="280"/>
      <c r="J6232" s="280"/>
    </row>
    <row r="6233" spans="1:10" ht="14.4" x14ac:dyDescent="0.3">
      <c r="A6233" s="290" t="str">
        <f t="shared" si="253"/>
        <v>1/2017</v>
      </c>
      <c r="B6233" s="284">
        <v>42754</v>
      </c>
      <c r="C6233" s="296">
        <v>296</v>
      </c>
      <c r="D6233" s="279">
        <f t="shared" si="249"/>
        <v>19</v>
      </c>
      <c r="E6233" s="279">
        <f t="shared" si="250"/>
        <v>1</v>
      </c>
      <c r="F6233" s="281" t="str">
        <f t="shared" si="254"/>
        <v/>
      </c>
      <c r="G6233" s="282"/>
      <c r="H6233" s="280"/>
      <c r="I6233" s="280"/>
      <c r="J6233" s="280"/>
    </row>
    <row r="6234" spans="1:10" ht="14.4" x14ac:dyDescent="0.3">
      <c r="A6234" s="290" t="str">
        <f t="shared" si="253"/>
        <v>1/2017</v>
      </c>
      <c r="B6234" s="284">
        <v>42755</v>
      </c>
      <c r="C6234" s="296">
        <v>294</v>
      </c>
      <c r="D6234" s="279">
        <f t="shared" si="249"/>
        <v>20</v>
      </c>
      <c r="E6234" s="279">
        <f t="shared" si="250"/>
        <v>1</v>
      </c>
      <c r="F6234" s="281" t="str">
        <f t="shared" si="254"/>
        <v/>
      </c>
      <c r="G6234" s="282"/>
      <c r="H6234" s="280"/>
      <c r="I6234" s="280"/>
      <c r="J6234" s="280"/>
    </row>
    <row r="6235" spans="1:10" ht="14.4" x14ac:dyDescent="0.3">
      <c r="A6235" s="290" t="str">
        <f t="shared" si="253"/>
        <v>1/2017</v>
      </c>
      <c r="B6235" s="284">
        <v>42756</v>
      </c>
      <c r="C6235" s="296"/>
      <c r="D6235" s="279">
        <f t="shared" si="249"/>
        <v>21</v>
      </c>
      <c r="E6235" s="279">
        <f t="shared" si="250"/>
        <v>1</v>
      </c>
      <c r="F6235" s="281" t="str">
        <f t="shared" si="254"/>
        <v/>
      </c>
      <c r="G6235" s="282"/>
      <c r="H6235" s="280"/>
      <c r="I6235" s="280"/>
      <c r="J6235" s="280"/>
    </row>
    <row r="6236" spans="1:10" ht="14.4" x14ac:dyDescent="0.3">
      <c r="A6236" s="290" t="str">
        <f t="shared" si="253"/>
        <v>1/2017</v>
      </c>
      <c r="B6236" s="284">
        <v>42757</v>
      </c>
      <c r="C6236" s="296"/>
      <c r="D6236" s="279">
        <f t="shared" si="249"/>
        <v>22</v>
      </c>
      <c r="E6236" s="279">
        <f t="shared" si="250"/>
        <v>1</v>
      </c>
      <c r="F6236" s="281" t="str">
        <f t="shared" si="254"/>
        <v/>
      </c>
      <c r="G6236" s="282"/>
      <c r="H6236" s="280"/>
      <c r="I6236" s="280"/>
      <c r="J6236" s="280"/>
    </row>
    <row r="6237" spans="1:10" ht="14.4" x14ac:dyDescent="0.3">
      <c r="A6237" s="290" t="str">
        <f t="shared" si="253"/>
        <v>1/2017</v>
      </c>
      <c r="B6237" s="284">
        <v>42758</v>
      </c>
      <c r="C6237" s="296">
        <v>295</v>
      </c>
      <c r="D6237" s="279">
        <f t="shared" si="249"/>
        <v>23</v>
      </c>
      <c r="E6237" s="279">
        <f t="shared" si="250"/>
        <v>1</v>
      </c>
      <c r="F6237" s="281" t="str">
        <f t="shared" si="254"/>
        <v/>
      </c>
      <c r="G6237" s="282"/>
      <c r="H6237" s="280"/>
      <c r="I6237" s="280"/>
      <c r="J6237" s="280"/>
    </row>
    <row r="6238" spans="1:10" ht="14.4" x14ac:dyDescent="0.3">
      <c r="A6238" s="290" t="str">
        <f t="shared" si="253"/>
        <v>1/2017</v>
      </c>
      <c r="B6238" s="284">
        <v>42759</v>
      </c>
      <c r="C6238" s="296">
        <v>293</v>
      </c>
      <c r="D6238" s="279">
        <f t="shared" si="249"/>
        <v>24</v>
      </c>
      <c r="E6238" s="279">
        <f t="shared" si="250"/>
        <v>1</v>
      </c>
      <c r="F6238" s="281" t="str">
        <f t="shared" si="254"/>
        <v/>
      </c>
      <c r="G6238" s="282"/>
      <c r="H6238" s="280"/>
      <c r="I6238" s="280"/>
      <c r="J6238" s="280"/>
    </row>
    <row r="6239" spans="1:10" ht="14.4" x14ac:dyDescent="0.3">
      <c r="A6239" s="290" t="str">
        <f t="shared" si="253"/>
        <v>1/2017</v>
      </c>
      <c r="B6239" s="284">
        <v>42760</v>
      </c>
      <c r="C6239" s="296">
        <v>296</v>
      </c>
      <c r="D6239" s="279">
        <f t="shared" si="249"/>
        <v>25</v>
      </c>
      <c r="E6239" s="279">
        <f t="shared" si="250"/>
        <v>1</v>
      </c>
      <c r="F6239" s="281" t="str">
        <f t="shared" si="254"/>
        <v/>
      </c>
      <c r="G6239" s="282"/>
      <c r="H6239" s="280"/>
      <c r="I6239" s="280"/>
      <c r="J6239" s="280"/>
    </row>
    <row r="6240" spans="1:10" ht="14.4" x14ac:dyDescent="0.3">
      <c r="A6240" s="290" t="str">
        <f t="shared" si="253"/>
        <v>1/2017</v>
      </c>
      <c r="B6240" s="284">
        <v>42761</v>
      </c>
      <c r="C6240" s="296">
        <v>296</v>
      </c>
      <c r="D6240" s="279">
        <f t="shared" si="249"/>
        <v>26</v>
      </c>
      <c r="E6240" s="279">
        <f t="shared" si="250"/>
        <v>1</v>
      </c>
      <c r="F6240" s="281" t="str">
        <f t="shared" si="254"/>
        <v/>
      </c>
      <c r="G6240" s="282"/>
      <c r="H6240" s="280"/>
      <c r="I6240" s="280"/>
      <c r="J6240" s="280"/>
    </row>
    <row r="6241" spans="1:10" ht="14.4" x14ac:dyDescent="0.3">
      <c r="A6241" s="290" t="str">
        <f t="shared" si="253"/>
        <v>1/2017</v>
      </c>
      <c r="B6241" s="284">
        <v>42762</v>
      </c>
      <c r="C6241" s="296">
        <v>284</v>
      </c>
      <c r="D6241" s="279">
        <f t="shared" si="249"/>
        <v>27</v>
      </c>
      <c r="E6241" s="279">
        <f t="shared" si="250"/>
        <v>1</v>
      </c>
      <c r="F6241" s="281" t="str">
        <f t="shared" si="254"/>
        <v/>
      </c>
      <c r="G6241" s="282"/>
      <c r="H6241" s="280"/>
      <c r="I6241" s="280"/>
      <c r="J6241" s="280"/>
    </row>
    <row r="6242" spans="1:10" ht="14.4" x14ac:dyDescent="0.3">
      <c r="A6242" s="290" t="str">
        <f t="shared" si="253"/>
        <v>1/2017</v>
      </c>
      <c r="B6242" s="284">
        <v>42763</v>
      </c>
      <c r="C6242" s="296"/>
      <c r="D6242" s="279">
        <f t="shared" si="249"/>
        <v>28</v>
      </c>
      <c r="E6242" s="279">
        <f t="shared" si="250"/>
        <v>1</v>
      </c>
      <c r="F6242" s="281" t="str">
        <f t="shared" si="254"/>
        <v/>
      </c>
      <c r="G6242" s="282"/>
      <c r="H6242" s="280"/>
      <c r="I6242" s="280"/>
      <c r="J6242" s="280"/>
    </row>
    <row r="6243" spans="1:10" ht="14.4" x14ac:dyDescent="0.3">
      <c r="A6243" s="290" t="str">
        <f t="shared" si="253"/>
        <v>1/2017</v>
      </c>
      <c r="B6243" s="284">
        <v>42764</v>
      </c>
      <c r="C6243" s="296"/>
      <c r="D6243" s="279">
        <f t="shared" si="249"/>
        <v>29</v>
      </c>
      <c r="E6243" s="279">
        <f t="shared" si="250"/>
        <v>1</v>
      </c>
      <c r="F6243" s="281" t="str">
        <f t="shared" si="254"/>
        <v/>
      </c>
      <c r="G6243" s="282"/>
      <c r="H6243" s="280"/>
      <c r="I6243" s="280"/>
      <c r="J6243" s="280"/>
    </row>
    <row r="6244" spans="1:10" ht="14.4" x14ac:dyDescent="0.3">
      <c r="A6244" s="290" t="str">
        <f t="shared" si="253"/>
        <v>1/2017</v>
      </c>
      <c r="B6244" s="284">
        <v>42765</v>
      </c>
      <c r="C6244" s="296">
        <v>291</v>
      </c>
      <c r="D6244" s="279">
        <f t="shared" si="249"/>
        <v>30</v>
      </c>
      <c r="E6244" s="279">
        <f t="shared" si="250"/>
        <v>1</v>
      </c>
      <c r="F6244" s="281" t="str">
        <f t="shared" si="254"/>
        <v/>
      </c>
      <c r="G6244" s="282"/>
      <c r="H6244" s="280"/>
      <c r="I6244" s="280"/>
      <c r="J6244" s="280"/>
    </row>
    <row r="6245" spans="1:10" ht="14.4" x14ac:dyDescent="0.3">
      <c r="A6245" s="290" t="str">
        <f t="shared" si="253"/>
        <v>1/2017</v>
      </c>
      <c r="B6245" s="284">
        <v>42766</v>
      </c>
      <c r="C6245" s="296">
        <v>289</v>
      </c>
      <c r="D6245" s="279">
        <f t="shared" si="249"/>
        <v>31</v>
      </c>
      <c r="E6245" s="279">
        <f t="shared" si="250"/>
        <v>1</v>
      </c>
      <c r="F6245" s="281">
        <f t="shared" si="254"/>
        <v>2.8899999999999999E-2</v>
      </c>
      <c r="G6245" s="282"/>
      <c r="H6245" s="280"/>
      <c r="I6245" s="280"/>
      <c r="J6245" s="280"/>
    </row>
    <row r="6246" spans="1:10" ht="14.4" x14ac:dyDescent="0.3">
      <c r="A6246" s="290" t="str">
        <f t="shared" si="253"/>
        <v>2/2017</v>
      </c>
      <c r="B6246" s="284">
        <v>42767</v>
      </c>
      <c r="C6246" s="296">
        <v>285</v>
      </c>
      <c r="D6246" s="279">
        <f t="shared" si="249"/>
        <v>1</v>
      </c>
      <c r="E6246" s="279">
        <f t="shared" si="250"/>
        <v>2</v>
      </c>
      <c r="F6246" s="281" t="str">
        <f t="shared" si="254"/>
        <v/>
      </c>
      <c r="G6246" s="282"/>
      <c r="H6246" s="280"/>
      <c r="I6246" s="280"/>
      <c r="J6246" s="280"/>
    </row>
    <row r="6247" spans="1:10" ht="14.4" x14ac:dyDescent="0.3">
      <c r="A6247" s="290" t="str">
        <f t="shared" si="253"/>
        <v>2/2017</v>
      </c>
      <c r="B6247" s="284">
        <v>42768</v>
      </c>
      <c r="C6247" s="296">
        <v>281</v>
      </c>
      <c r="D6247" s="279">
        <f t="shared" si="249"/>
        <v>2</v>
      </c>
      <c r="E6247" s="279">
        <f t="shared" si="250"/>
        <v>2</v>
      </c>
      <c r="F6247" s="281" t="str">
        <f t="shared" si="254"/>
        <v/>
      </c>
      <c r="G6247" s="282"/>
      <c r="H6247" s="280"/>
      <c r="I6247" s="280"/>
      <c r="J6247" s="280"/>
    </row>
    <row r="6248" spans="1:10" ht="14.4" x14ac:dyDescent="0.3">
      <c r="A6248" s="290" t="str">
        <f t="shared" si="253"/>
        <v>2/2017</v>
      </c>
      <c r="B6248" s="284">
        <v>42769</v>
      </c>
      <c r="C6248" s="296">
        <v>276</v>
      </c>
      <c r="D6248" s="279">
        <f t="shared" si="249"/>
        <v>3</v>
      </c>
      <c r="E6248" s="279">
        <f t="shared" si="250"/>
        <v>2</v>
      </c>
      <c r="F6248" s="281" t="str">
        <f t="shared" si="254"/>
        <v/>
      </c>
      <c r="G6248" s="282"/>
      <c r="H6248" s="280"/>
      <c r="I6248" s="280"/>
      <c r="J6248" s="280"/>
    </row>
    <row r="6249" spans="1:10" ht="14.4" x14ac:dyDescent="0.3">
      <c r="A6249" s="290" t="str">
        <f t="shared" si="253"/>
        <v>2/2017</v>
      </c>
      <c r="B6249" s="284">
        <v>42770</v>
      </c>
      <c r="C6249" s="296"/>
      <c r="D6249" s="279">
        <f t="shared" si="249"/>
        <v>4</v>
      </c>
      <c r="E6249" s="279">
        <f t="shared" si="250"/>
        <v>2</v>
      </c>
      <c r="F6249" s="281" t="str">
        <f t="shared" si="254"/>
        <v/>
      </c>
      <c r="G6249" s="282"/>
      <c r="H6249" s="280"/>
      <c r="I6249" s="280"/>
      <c r="J6249" s="280"/>
    </row>
    <row r="6250" spans="1:10" ht="14.4" x14ac:dyDescent="0.3">
      <c r="A6250" s="290" t="str">
        <f t="shared" si="253"/>
        <v>2/2017</v>
      </c>
      <c r="B6250" s="284">
        <v>42771</v>
      </c>
      <c r="C6250" s="296"/>
      <c r="D6250" s="279">
        <f t="shared" si="249"/>
        <v>5</v>
      </c>
      <c r="E6250" s="279">
        <f t="shared" si="250"/>
        <v>2</v>
      </c>
      <c r="F6250" s="281" t="str">
        <f t="shared" si="254"/>
        <v/>
      </c>
      <c r="G6250" s="282"/>
      <c r="H6250" s="280"/>
      <c r="I6250" s="280"/>
      <c r="J6250" s="280"/>
    </row>
    <row r="6251" spans="1:10" ht="14.4" x14ac:dyDescent="0.3">
      <c r="A6251" s="290" t="str">
        <f t="shared" si="253"/>
        <v>2/2017</v>
      </c>
      <c r="B6251" s="284">
        <v>42772</v>
      </c>
      <c r="C6251" s="296">
        <v>277</v>
      </c>
      <c r="D6251" s="279">
        <f t="shared" si="249"/>
        <v>6</v>
      </c>
      <c r="E6251" s="279">
        <f t="shared" si="250"/>
        <v>2</v>
      </c>
      <c r="F6251" s="281" t="str">
        <f t="shared" si="254"/>
        <v/>
      </c>
      <c r="G6251" s="282"/>
      <c r="H6251" s="280"/>
      <c r="I6251" s="280"/>
      <c r="J6251" s="280"/>
    </row>
    <row r="6252" spans="1:10" ht="14.4" x14ac:dyDescent="0.3">
      <c r="A6252" s="290" t="str">
        <f t="shared" si="253"/>
        <v>2/2017</v>
      </c>
      <c r="B6252" s="284">
        <v>42773</v>
      </c>
      <c r="C6252" s="296">
        <v>287</v>
      </c>
      <c r="D6252" s="279">
        <f t="shared" si="249"/>
        <v>7</v>
      </c>
      <c r="E6252" s="279">
        <f t="shared" si="250"/>
        <v>2</v>
      </c>
      <c r="F6252" s="281" t="str">
        <f t="shared" si="254"/>
        <v/>
      </c>
      <c r="G6252" s="282"/>
      <c r="H6252" s="280"/>
      <c r="I6252" s="280"/>
      <c r="J6252" s="280"/>
    </row>
    <row r="6253" spans="1:10" ht="14.4" x14ac:dyDescent="0.3">
      <c r="A6253" s="290" t="str">
        <f t="shared" si="253"/>
        <v>2/2017</v>
      </c>
      <c r="B6253" s="284">
        <v>42774</v>
      </c>
      <c r="C6253" s="296">
        <v>284</v>
      </c>
      <c r="D6253" s="279">
        <f t="shared" si="249"/>
        <v>8</v>
      </c>
      <c r="E6253" s="279">
        <f t="shared" si="250"/>
        <v>2</v>
      </c>
      <c r="F6253" s="281" t="str">
        <f t="shared" si="254"/>
        <v/>
      </c>
      <c r="G6253" s="282"/>
      <c r="H6253" s="280"/>
      <c r="I6253" s="280"/>
      <c r="J6253" s="280"/>
    </row>
    <row r="6254" spans="1:10" ht="14.4" x14ac:dyDescent="0.3">
      <c r="A6254" s="290" t="str">
        <f t="shared" si="253"/>
        <v>2/2017</v>
      </c>
      <c r="B6254" s="284">
        <v>42775</v>
      </c>
      <c r="C6254" s="296">
        <v>280</v>
      </c>
      <c r="D6254" s="279">
        <f t="shared" si="249"/>
        <v>9</v>
      </c>
      <c r="E6254" s="279">
        <f t="shared" si="250"/>
        <v>2</v>
      </c>
      <c r="F6254" s="281" t="str">
        <f t="shared" si="254"/>
        <v/>
      </c>
      <c r="G6254" s="282"/>
      <c r="H6254" s="280"/>
      <c r="I6254" s="280"/>
      <c r="J6254" s="280"/>
    </row>
    <row r="6255" spans="1:10" ht="14.4" x14ac:dyDescent="0.3">
      <c r="A6255" s="290" t="str">
        <f t="shared" si="253"/>
        <v>2/2017</v>
      </c>
      <c r="B6255" s="284">
        <v>42776</v>
      </c>
      <c r="C6255" s="296">
        <v>272</v>
      </c>
      <c r="D6255" s="279">
        <f t="shared" si="249"/>
        <v>10</v>
      </c>
      <c r="E6255" s="279">
        <f t="shared" si="250"/>
        <v>2</v>
      </c>
      <c r="F6255" s="281" t="str">
        <f t="shared" si="254"/>
        <v/>
      </c>
      <c r="G6255" s="282"/>
      <c r="H6255" s="280"/>
      <c r="I6255" s="280"/>
      <c r="J6255" s="280"/>
    </row>
    <row r="6256" spans="1:10" ht="14.4" x14ac:dyDescent="0.3">
      <c r="A6256" s="290" t="str">
        <f t="shared" si="253"/>
        <v>2/2017</v>
      </c>
      <c r="B6256" s="284">
        <v>42777</v>
      </c>
      <c r="C6256" s="296"/>
      <c r="D6256" s="279">
        <f t="shared" si="249"/>
        <v>11</v>
      </c>
      <c r="E6256" s="279">
        <f t="shared" si="250"/>
        <v>2</v>
      </c>
      <c r="F6256" s="281" t="str">
        <f t="shared" si="254"/>
        <v/>
      </c>
      <c r="G6256" s="282"/>
      <c r="H6256" s="280"/>
      <c r="I6256" s="280"/>
      <c r="J6256" s="280"/>
    </row>
    <row r="6257" spans="1:10" ht="14.4" x14ac:dyDescent="0.3">
      <c r="A6257" s="290" t="str">
        <f t="shared" si="253"/>
        <v>2/2017</v>
      </c>
      <c r="B6257" s="284">
        <v>42778</v>
      </c>
      <c r="C6257" s="296"/>
      <c r="D6257" s="279">
        <f t="shared" si="249"/>
        <v>12</v>
      </c>
      <c r="E6257" s="279">
        <f t="shared" si="250"/>
        <v>2</v>
      </c>
      <c r="F6257" s="281" t="str">
        <f t="shared" si="254"/>
        <v/>
      </c>
      <c r="G6257" s="282"/>
      <c r="H6257" s="280"/>
      <c r="I6257" s="280"/>
      <c r="J6257" s="280"/>
    </row>
    <row r="6258" spans="1:10" ht="14.4" x14ac:dyDescent="0.3">
      <c r="A6258" s="290" t="str">
        <f t="shared" si="253"/>
        <v>2/2017</v>
      </c>
      <c r="B6258" s="284">
        <v>42779</v>
      </c>
      <c r="C6258" s="296">
        <v>268</v>
      </c>
      <c r="D6258" s="279">
        <f t="shared" si="249"/>
        <v>13</v>
      </c>
      <c r="E6258" s="279">
        <f t="shared" si="250"/>
        <v>2</v>
      </c>
      <c r="F6258" s="281" t="str">
        <f t="shared" si="254"/>
        <v/>
      </c>
      <c r="G6258" s="282"/>
      <c r="H6258" s="280"/>
      <c r="I6258" s="280"/>
      <c r="J6258" s="280"/>
    </row>
    <row r="6259" spans="1:10" ht="14.4" x14ac:dyDescent="0.3">
      <c r="A6259" s="290" t="str">
        <f t="shared" si="253"/>
        <v>2/2017</v>
      </c>
      <c r="B6259" s="284">
        <v>42780</v>
      </c>
      <c r="C6259" s="296">
        <v>266</v>
      </c>
      <c r="D6259" s="279">
        <f t="shared" si="249"/>
        <v>14</v>
      </c>
      <c r="E6259" s="279">
        <f t="shared" si="250"/>
        <v>2</v>
      </c>
      <c r="F6259" s="281" t="str">
        <f t="shared" si="254"/>
        <v/>
      </c>
      <c r="G6259" s="282"/>
      <c r="H6259" s="280"/>
      <c r="I6259" s="280"/>
      <c r="J6259" s="280"/>
    </row>
    <row r="6260" spans="1:10" ht="14.4" x14ac:dyDescent="0.3">
      <c r="A6260" s="290" t="str">
        <f t="shared" si="253"/>
        <v>2/2017</v>
      </c>
      <c r="B6260" s="284">
        <v>42781</v>
      </c>
      <c r="C6260" s="296">
        <v>271</v>
      </c>
      <c r="D6260" s="279">
        <f t="shared" si="249"/>
        <v>15</v>
      </c>
      <c r="E6260" s="279">
        <f t="shared" si="250"/>
        <v>2</v>
      </c>
      <c r="F6260" s="281" t="str">
        <f t="shared" si="254"/>
        <v/>
      </c>
      <c r="G6260" s="282"/>
      <c r="H6260" s="280"/>
      <c r="I6260" s="280"/>
      <c r="J6260" s="280"/>
    </row>
    <row r="6261" spans="1:10" ht="14.4" x14ac:dyDescent="0.3">
      <c r="A6261" s="290" t="str">
        <f t="shared" si="253"/>
        <v>2/2017</v>
      </c>
      <c r="B6261" s="284">
        <v>42782</v>
      </c>
      <c r="C6261" s="296">
        <v>280</v>
      </c>
      <c r="D6261" s="279">
        <f t="shared" si="249"/>
        <v>16</v>
      </c>
      <c r="E6261" s="279">
        <f t="shared" si="250"/>
        <v>2</v>
      </c>
      <c r="F6261" s="281" t="str">
        <f t="shared" si="254"/>
        <v/>
      </c>
      <c r="G6261" s="282"/>
      <c r="H6261" s="280"/>
      <c r="I6261" s="280"/>
      <c r="J6261" s="280"/>
    </row>
    <row r="6262" spans="1:10" ht="14.4" x14ac:dyDescent="0.3">
      <c r="A6262" s="290" t="str">
        <f t="shared" si="253"/>
        <v>2/2017</v>
      </c>
      <c r="B6262" s="284">
        <v>42783</v>
      </c>
      <c r="C6262" s="296">
        <v>282</v>
      </c>
      <c r="D6262" s="279">
        <f t="shared" si="249"/>
        <v>17</v>
      </c>
      <c r="E6262" s="279">
        <f t="shared" si="250"/>
        <v>2</v>
      </c>
      <c r="F6262" s="281" t="str">
        <f t="shared" si="254"/>
        <v/>
      </c>
      <c r="G6262" s="282"/>
      <c r="H6262" s="280"/>
      <c r="I6262" s="280"/>
      <c r="J6262" s="280"/>
    </row>
    <row r="6263" spans="1:10" ht="14.4" x14ac:dyDescent="0.3">
      <c r="A6263" s="290" t="str">
        <f t="shared" si="253"/>
        <v>2/2017</v>
      </c>
      <c r="B6263" s="284">
        <v>42784</v>
      </c>
      <c r="C6263" s="296"/>
      <c r="D6263" s="279">
        <f t="shared" si="249"/>
        <v>18</v>
      </c>
      <c r="E6263" s="279">
        <f t="shared" si="250"/>
        <v>2</v>
      </c>
      <c r="F6263" s="281" t="str">
        <f t="shared" si="254"/>
        <v/>
      </c>
      <c r="G6263" s="282"/>
      <c r="H6263" s="280"/>
      <c r="I6263" s="280"/>
      <c r="J6263" s="280"/>
    </row>
    <row r="6264" spans="1:10" ht="14.4" x14ac:dyDescent="0.3">
      <c r="A6264" s="290" t="str">
        <f t="shared" si="253"/>
        <v>2/2017</v>
      </c>
      <c r="B6264" s="284">
        <v>42785</v>
      </c>
      <c r="C6264" s="296"/>
      <c r="D6264" s="279">
        <f t="shared" si="249"/>
        <v>19</v>
      </c>
      <c r="E6264" s="279">
        <f t="shared" si="250"/>
        <v>2</v>
      </c>
      <c r="F6264" s="281" t="str">
        <f t="shared" si="254"/>
        <v/>
      </c>
      <c r="G6264" s="282"/>
      <c r="H6264" s="280"/>
      <c r="I6264" s="280"/>
      <c r="J6264" s="280"/>
    </row>
    <row r="6265" spans="1:10" ht="14.4" x14ac:dyDescent="0.3">
      <c r="A6265" s="290" t="str">
        <f t="shared" si="253"/>
        <v>2/2017</v>
      </c>
      <c r="B6265" s="284">
        <v>42786</v>
      </c>
      <c r="C6265" s="296">
        <v>282</v>
      </c>
      <c r="D6265" s="279">
        <f t="shared" si="249"/>
        <v>20</v>
      </c>
      <c r="E6265" s="279">
        <f t="shared" si="250"/>
        <v>2</v>
      </c>
      <c r="F6265" s="281" t="str">
        <f t="shared" si="254"/>
        <v/>
      </c>
      <c r="G6265" s="282"/>
      <c r="H6265" s="280"/>
      <c r="I6265" s="280"/>
      <c r="J6265" s="280"/>
    </row>
    <row r="6266" spans="1:10" ht="14.4" x14ac:dyDescent="0.3">
      <c r="A6266" s="290" t="str">
        <f t="shared" si="253"/>
        <v>2/2017</v>
      </c>
      <c r="B6266" s="284">
        <v>42787</v>
      </c>
      <c r="C6266" s="296">
        <v>279</v>
      </c>
      <c r="D6266" s="279">
        <f t="shared" si="249"/>
        <v>21</v>
      </c>
      <c r="E6266" s="279">
        <f t="shared" si="250"/>
        <v>2</v>
      </c>
      <c r="F6266" s="281" t="str">
        <f t="shared" si="254"/>
        <v/>
      </c>
      <c r="G6266" s="282"/>
      <c r="H6266" s="280"/>
      <c r="I6266" s="280"/>
      <c r="J6266" s="280"/>
    </row>
    <row r="6267" spans="1:10" ht="14.4" x14ac:dyDescent="0.3">
      <c r="A6267" s="290" t="str">
        <f t="shared" si="253"/>
        <v>2/2017</v>
      </c>
      <c r="B6267" s="284">
        <v>42788</v>
      </c>
      <c r="C6267" s="296">
        <v>277</v>
      </c>
      <c r="D6267" s="279">
        <f t="shared" si="249"/>
        <v>22</v>
      </c>
      <c r="E6267" s="279">
        <f t="shared" si="250"/>
        <v>2</v>
      </c>
      <c r="F6267" s="281" t="str">
        <f t="shared" si="254"/>
        <v/>
      </c>
      <c r="G6267" s="282"/>
      <c r="H6267" s="280"/>
      <c r="I6267" s="280"/>
      <c r="J6267" s="280"/>
    </row>
    <row r="6268" spans="1:10" ht="14.4" x14ac:dyDescent="0.3">
      <c r="A6268" s="290" t="str">
        <f t="shared" si="253"/>
        <v>2/2017</v>
      </c>
      <c r="B6268" s="284">
        <v>42789</v>
      </c>
      <c r="C6268" s="296">
        <v>272</v>
      </c>
      <c r="D6268" s="279">
        <f t="shared" si="249"/>
        <v>23</v>
      </c>
      <c r="E6268" s="279">
        <f t="shared" si="250"/>
        <v>2</v>
      </c>
      <c r="F6268" s="281" t="str">
        <f t="shared" si="254"/>
        <v/>
      </c>
      <c r="G6268" s="282"/>
      <c r="H6268" s="280"/>
      <c r="I6268" s="280"/>
      <c r="J6268" s="280"/>
    </row>
    <row r="6269" spans="1:10" ht="14.4" x14ac:dyDescent="0.3">
      <c r="A6269" s="290" t="str">
        <f t="shared" si="253"/>
        <v>2/2017</v>
      </c>
      <c r="B6269" s="284">
        <v>42790</v>
      </c>
      <c r="C6269" s="296">
        <v>277</v>
      </c>
      <c r="D6269" s="279">
        <f t="shared" si="249"/>
        <v>24</v>
      </c>
      <c r="E6269" s="279">
        <f t="shared" si="250"/>
        <v>2</v>
      </c>
      <c r="F6269" s="281" t="str">
        <f t="shared" si="254"/>
        <v/>
      </c>
      <c r="G6269" s="282"/>
      <c r="H6269" s="280"/>
      <c r="I6269" s="280"/>
      <c r="J6269" s="280"/>
    </row>
    <row r="6270" spans="1:10" ht="14.4" x14ac:dyDescent="0.3">
      <c r="A6270" s="290" t="str">
        <f t="shared" si="253"/>
        <v>2/2017</v>
      </c>
      <c r="B6270" s="284">
        <v>42791</v>
      </c>
      <c r="C6270" s="296"/>
      <c r="D6270" s="279">
        <f t="shared" si="249"/>
        <v>25</v>
      </c>
      <c r="E6270" s="279">
        <f t="shared" si="250"/>
        <v>2</v>
      </c>
      <c r="F6270" s="281" t="str">
        <f t="shared" si="254"/>
        <v/>
      </c>
      <c r="G6270" s="282"/>
      <c r="H6270" s="280"/>
      <c r="I6270" s="280"/>
      <c r="J6270" s="280"/>
    </row>
    <row r="6271" spans="1:10" ht="14.4" x14ac:dyDescent="0.3">
      <c r="A6271" s="290" t="str">
        <f t="shared" si="253"/>
        <v>2/2017</v>
      </c>
      <c r="B6271" s="284">
        <v>42792</v>
      </c>
      <c r="C6271" s="296"/>
      <c r="D6271" s="279">
        <f t="shared" si="249"/>
        <v>26</v>
      </c>
      <c r="E6271" s="279">
        <f t="shared" si="250"/>
        <v>2</v>
      </c>
      <c r="F6271" s="281" t="str">
        <f t="shared" si="254"/>
        <v/>
      </c>
      <c r="G6271" s="282"/>
      <c r="H6271" s="280"/>
      <c r="I6271" s="280"/>
      <c r="J6271" s="280"/>
    </row>
    <row r="6272" spans="1:10" ht="14.4" x14ac:dyDescent="0.3">
      <c r="A6272" s="290" t="str">
        <f t="shared" si="253"/>
        <v>2/2017</v>
      </c>
      <c r="B6272" s="284">
        <v>42793</v>
      </c>
      <c r="C6272" s="296">
        <v>277</v>
      </c>
      <c r="D6272" s="279">
        <f t="shared" si="249"/>
        <v>27</v>
      </c>
      <c r="E6272" s="279">
        <f t="shared" si="250"/>
        <v>2</v>
      </c>
      <c r="F6272" s="281" t="str">
        <f t="shared" si="254"/>
        <v/>
      </c>
      <c r="G6272" s="282"/>
      <c r="H6272" s="280"/>
      <c r="I6272" s="280"/>
      <c r="J6272" s="280"/>
    </row>
    <row r="6273" spans="1:10" ht="14.4" x14ac:dyDescent="0.3">
      <c r="A6273" s="290" t="str">
        <f t="shared" si="253"/>
        <v>2/2017</v>
      </c>
      <c r="B6273" s="284">
        <v>42794</v>
      </c>
      <c r="C6273" s="296">
        <v>286</v>
      </c>
      <c r="D6273" s="279">
        <f t="shared" si="249"/>
        <v>28</v>
      </c>
      <c r="E6273" s="279">
        <f t="shared" si="250"/>
        <v>2</v>
      </c>
      <c r="F6273" s="281">
        <f t="shared" si="254"/>
        <v>2.86E-2</v>
      </c>
      <c r="G6273" s="282"/>
      <c r="H6273" s="280"/>
      <c r="I6273" s="280"/>
      <c r="J6273" s="280"/>
    </row>
    <row r="6274" spans="1:10" ht="14.4" x14ac:dyDescent="0.3">
      <c r="A6274" s="290" t="str">
        <f t="shared" si="253"/>
        <v>3/2017</v>
      </c>
      <c r="B6274" s="284">
        <v>42795</v>
      </c>
      <c r="C6274" s="296">
        <v>275</v>
      </c>
      <c r="D6274" s="279">
        <f t="shared" si="249"/>
        <v>1</v>
      </c>
      <c r="E6274" s="279">
        <f t="shared" si="250"/>
        <v>3</v>
      </c>
      <c r="F6274" s="281" t="str">
        <f t="shared" si="254"/>
        <v/>
      </c>
      <c r="G6274" s="282"/>
      <c r="H6274" s="280"/>
      <c r="I6274" s="280"/>
      <c r="J6274" s="280"/>
    </row>
    <row r="6275" spans="1:10" ht="14.4" x14ac:dyDescent="0.3">
      <c r="A6275" s="290" t="str">
        <f t="shared" si="253"/>
        <v>3/2017</v>
      </c>
      <c r="B6275" s="284">
        <v>42796</v>
      </c>
      <c r="C6275" s="296">
        <v>280</v>
      </c>
      <c r="D6275" s="279">
        <f t="shared" si="249"/>
        <v>2</v>
      </c>
      <c r="E6275" s="279">
        <f t="shared" si="250"/>
        <v>3</v>
      </c>
      <c r="F6275" s="281" t="str">
        <f t="shared" si="254"/>
        <v/>
      </c>
      <c r="G6275" s="282"/>
      <c r="H6275" s="280"/>
      <c r="I6275" s="280"/>
      <c r="J6275" s="280"/>
    </row>
    <row r="6276" spans="1:10" ht="14.4" x14ac:dyDescent="0.3">
      <c r="A6276" s="290" t="str">
        <f t="shared" si="253"/>
        <v>3/2017</v>
      </c>
      <c r="B6276" s="284">
        <v>42797</v>
      </c>
      <c r="C6276" s="296">
        <v>273</v>
      </c>
      <c r="D6276" s="279">
        <f t="shared" si="249"/>
        <v>3</v>
      </c>
      <c r="E6276" s="279">
        <f t="shared" si="250"/>
        <v>3</v>
      </c>
      <c r="F6276" s="281" t="str">
        <f t="shared" si="254"/>
        <v/>
      </c>
      <c r="G6276" s="282"/>
      <c r="H6276" s="280"/>
      <c r="I6276" s="280"/>
      <c r="J6276" s="280"/>
    </row>
    <row r="6277" spans="1:10" ht="14.4" x14ac:dyDescent="0.3">
      <c r="A6277" s="290" t="str">
        <f t="shared" si="253"/>
        <v>3/2017</v>
      </c>
      <c r="B6277" s="284">
        <v>42798</v>
      </c>
      <c r="C6277" s="296"/>
      <c r="D6277" s="279">
        <f t="shared" si="249"/>
        <v>4</v>
      </c>
      <c r="E6277" s="279">
        <f t="shared" si="250"/>
        <v>3</v>
      </c>
      <c r="F6277" s="281" t="str">
        <f t="shared" si="254"/>
        <v/>
      </c>
      <c r="G6277" s="282"/>
      <c r="H6277" s="280"/>
      <c r="I6277" s="280"/>
      <c r="J6277" s="280"/>
    </row>
    <row r="6278" spans="1:10" ht="14.4" x14ac:dyDescent="0.3">
      <c r="A6278" s="290" t="str">
        <f t="shared" ref="A6278:A6341" si="255">CONCATENATE(MONTH(B6278),"/",YEAR(B6278))</f>
        <v>3/2017</v>
      </c>
      <c r="B6278" s="284">
        <v>42799</v>
      </c>
      <c r="C6278" s="296"/>
      <c r="D6278" s="279">
        <f t="shared" si="249"/>
        <v>5</v>
      </c>
      <c r="E6278" s="279">
        <f t="shared" si="250"/>
        <v>3</v>
      </c>
      <c r="F6278" s="281" t="str">
        <f t="shared" si="254"/>
        <v/>
      </c>
      <c r="G6278" s="282"/>
      <c r="H6278" s="280"/>
      <c r="I6278" s="280"/>
      <c r="J6278" s="280"/>
    </row>
    <row r="6279" spans="1:10" ht="14.4" x14ac:dyDescent="0.3">
      <c r="A6279" s="290" t="str">
        <f t="shared" si="255"/>
        <v>3/2017</v>
      </c>
      <c r="B6279" s="284">
        <v>42800</v>
      </c>
      <c r="C6279" s="296">
        <v>272</v>
      </c>
      <c r="D6279" s="279">
        <f t="shared" si="249"/>
        <v>6</v>
      </c>
      <c r="E6279" s="279">
        <f t="shared" si="250"/>
        <v>3</v>
      </c>
      <c r="F6279" s="281" t="str">
        <f t="shared" si="254"/>
        <v/>
      </c>
      <c r="G6279" s="282"/>
      <c r="H6279" s="280"/>
      <c r="I6279" s="280"/>
      <c r="J6279" s="280"/>
    </row>
    <row r="6280" spans="1:10" ht="14.4" x14ac:dyDescent="0.3">
      <c r="A6280" s="290" t="str">
        <f t="shared" si="255"/>
        <v>3/2017</v>
      </c>
      <c r="B6280" s="284">
        <v>42801</v>
      </c>
      <c r="C6280" s="296">
        <v>274</v>
      </c>
      <c r="D6280" s="279">
        <f t="shared" si="249"/>
        <v>7</v>
      </c>
      <c r="E6280" s="279">
        <f t="shared" si="250"/>
        <v>3</v>
      </c>
      <c r="F6280" s="281" t="str">
        <f t="shared" si="254"/>
        <v/>
      </c>
      <c r="G6280" s="282"/>
      <c r="H6280" s="280"/>
      <c r="I6280" s="280"/>
      <c r="J6280" s="280"/>
    </row>
    <row r="6281" spans="1:10" ht="14.4" x14ac:dyDescent="0.3">
      <c r="A6281" s="290" t="str">
        <f t="shared" si="255"/>
        <v>3/2017</v>
      </c>
      <c r="B6281" s="284">
        <v>42802</v>
      </c>
      <c r="C6281" s="296">
        <v>287</v>
      </c>
      <c r="D6281" s="279">
        <f t="shared" si="249"/>
        <v>8</v>
      </c>
      <c r="E6281" s="279">
        <f t="shared" si="250"/>
        <v>3</v>
      </c>
      <c r="F6281" s="281" t="str">
        <f t="shared" si="254"/>
        <v/>
      </c>
      <c r="G6281" s="282"/>
      <c r="H6281" s="280"/>
      <c r="I6281" s="280"/>
      <c r="J6281" s="280"/>
    </row>
    <row r="6282" spans="1:10" ht="14.4" x14ac:dyDescent="0.3">
      <c r="A6282" s="290" t="str">
        <f t="shared" si="255"/>
        <v>3/2017</v>
      </c>
      <c r="B6282" s="284">
        <v>42803</v>
      </c>
      <c r="C6282" s="296">
        <v>290</v>
      </c>
      <c r="D6282" s="279">
        <f t="shared" si="249"/>
        <v>9</v>
      </c>
      <c r="E6282" s="279">
        <f t="shared" si="250"/>
        <v>3</v>
      </c>
      <c r="F6282" s="281" t="str">
        <f t="shared" si="254"/>
        <v/>
      </c>
      <c r="G6282" s="282"/>
      <c r="H6282" s="280"/>
      <c r="I6282" s="280"/>
      <c r="J6282" s="280"/>
    </row>
    <row r="6283" spans="1:10" ht="14.4" x14ac:dyDescent="0.3">
      <c r="A6283" s="290" t="str">
        <f t="shared" si="255"/>
        <v>3/2017</v>
      </c>
      <c r="B6283" s="284">
        <v>42804</v>
      </c>
      <c r="C6283" s="296">
        <v>280</v>
      </c>
      <c r="D6283" s="279">
        <f t="shared" si="249"/>
        <v>10</v>
      </c>
      <c r="E6283" s="279">
        <f t="shared" si="250"/>
        <v>3</v>
      </c>
      <c r="F6283" s="281" t="str">
        <f t="shared" si="254"/>
        <v/>
      </c>
      <c r="G6283" s="282"/>
      <c r="H6283" s="280"/>
      <c r="I6283" s="280"/>
      <c r="J6283" s="280"/>
    </row>
    <row r="6284" spans="1:10" ht="14.4" x14ac:dyDescent="0.3">
      <c r="A6284" s="290" t="str">
        <f t="shared" si="255"/>
        <v>3/2017</v>
      </c>
      <c r="B6284" s="284">
        <v>42805</v>
      </c>
      <c r="C6284" s="296"/>
      <c r="D6284" s="279">
        <f t="shared" si="249"/>
        <v>11</v>
      </c>
      <c r="E6284" s="279">
        <f t="shared" si="250"/>
        <v>3</v>
      </c>
      <c r="F6284" s="281" t="str">
        <f t="shared" si="254"/>
        <v/>
      </c>
      <c r="G6284" s="282"/>
      <c r="H6284" s="280"/>
      <c r="I6284" s="280"/>
      <c r="J6284" s="280"/>
    </row>
    <row r="6285" spans="1:10" ht="14.4" x14ac:dyDescent="0.3">
      <c r="A6285" s="290" t="str">
        <f t="shared" si="255"/>
        <v>3/2017</v>
      </c>
      <c r="B6285" s="284">
        <v>42806</v>
      </c>
      <c r="C6285" s="296"/>
      <c r="D6285" s="279">
        <f t="shared" si="249"/>
        <v>12</v>
      </c>
      <c r="E6285" s="279">
        <f t="shared" si="250"/>
        <v>3</v>
      </c>
      <c r="F6285" s="281" t="str">
        <f t="shared" si="254"/>
        <v/>
      </c>
      <c r="G6285" s="282"/>
      <c r="H6285" s="280"/>
      <c r="I6285" s="280"/>
      <c r="J6285" s="280"/>
    </row>
    <row r="6286" spans="1:10" ht="14.4" x14ac:dyDescent="0.3">
      <c r="A6286" s="290" t="str">
        <f t="shared" si="255"/>
        <v>3/2017</v>
      </c>
      <c r="B6286" s="284">
        <v>42807</v>
      </c>
      <c r="C6286" s="296">
        <v>286</v>
      </c>
      <c r="D6286" s="279">
        <f t="shared" si="249"/>
        <v>13</v>
      </c>
      <c r="E6286" s="279">
        <f t="shared" si="250"/>
        <v>3</v>
      </c>
      <c r="F6286" s="281" t="str">
        <f t="shared" si="254"/>
        <v/>
      </c>
      <c r="G6286" s="282"/>
      <c r="H6286" s="280"/>
      <c r="I6286" s="280"/>
      <c r="J6286" s="280"/>
    </row>
    <row r="6287" spans="1:10" ht="14.4" x14ac:dyDescent="0.3">
      <c r="A6287" s="290" t="str">
        <f t="shared" si="255"/>
        <v>3/2017</v>
      </c>
      <c r="B6287" s="284">
        <v>42808</v>
      </c>
      <c r="C6287" s="296">
        <v>291</v>
      </c>
      <c r="D6287" s="279">
        <f t="shared" si="249"/>
        <v>14</v>
      </c>
      <c r="E6287" s="279">
        <f t="shared" si="250"/>
        <v>3</v>
      </c>
      <c r="F6287" s="281" t="str">
        <f t="shared" si="254"/>
        <v/>
      </c>
      <c r="G6287" s="282"/>
      <c r="H6287" s="280"/>
      <c r="I6287" s="280"/>
      <c r="J6287" s="280"/>
    </row>
    <row r="6288" spans="1:10" ht="14.4" x14ac:dyDescent="0.3">
      <c r="A6288" s="290" t="str">
        <f t="shared" si="255"/>
        <v>3/2017</v>
      </c>
      <c r="B6288" s="284">
        <v>42809</v>
      </c>
      <c r="C6288" s="296">
        <v>282</v>
      </c>
      <c r="D6288" s="279">
        <f t="shared" si="249"/>
        <v>15</v>
      </c>
      <c r="E6288" s="279">
        <f t="shared" si="250"/>
        <v>3</v>
      </c>
      <c r="F6288" s="281" t="str">
        <f t="shared" si="254"/>
        <v/>
      </c>
      <c r="G6288" s="282"/>
      <c r="H6288" s="280"/>
      <c r="I6288" s="280"/>
      <c r="J6288" s="280"/>
    </row>
    <row r="6289" spans="1:10" ht="14.4" x14ac:dyDescent="0.3">
      <c r="A6289" s="290" t="str">
        <f t="shared" si="255"/>
        <v>3/2017</v>
      </c>
      <c r="B6289" s="284">
        <v>42810</v>
      </c>
      <c r="C6289" s="296">
        <v>274</v>
      </c>
      <c r="D6289" s="279">
        <f t="shared" si="249"/>
        <v>16</v>
      </c>
      <c r="E6289" s="279">
        <f t="shared" si="250"/>
        <v>3</v>
      </c>
      <c r="F6289" s="281" t="str">
        <f t="shared" si="254"/>
        <v/>
      </c>
      <c r="G6289" s="282"/>
      <c r="H6289" s="280"/>
      <c r="I6289" s="280"/>
      <c r="J6289" s="280"/>
    </row>
    <row r="6290" spans="1:10" ht="14.4" x14ac:dyDescent="0.3">
      <c r="A6290" s="290" t="str">
        <f t="shared" si="255"/>
        <v>3/2017</v>
      </c>
      <c r="B6290" s="284">
        <v>42811</v>
      </c>
      <c r="C6290" s="296">
        <v>272</v>
      </c>
      <c r="D6290" s="279">
        <f t="shared" si="249"/>
        <v>17</v>
      </c>
      <c r="E6290" s="279">
        <f t="shared" si="250"/>
        <v>3</v>
      </c>
      <c r="F6290" s="281" t="str">
        <f t="shared" ref="F6290:F6353" si="256">IF(D6290=(D6291-1),"",IF(AND(C6290="",C6289="",C6288=""),C6287/10000,(IF(AND(C6290="",C6289=""),C6288/10000,IF(C6290="",C6289/10000,C6290/10000)))))</f>
        <v/>
      </c>
      <c r="G6290" s="282"/>
      <c r="H6290" s="280"/>
      <c r="I6290" s="280"/>
      <c r="J6290" s="280"/>
    </row>
    <row r="6291" spans="1:10" ht="14.4" x14ac:dyDescent="0.3">
      <c r="A6291" s="290" t="str">
        <f t="shared" si="255"/>
        <v>3/2017</v>
      </c>
      <c r="B6291" s="284">
        <v>42812</v>
      </c>
      <c r="C6291" s="296"/>
      <c r="D6291" s="279">
        <f t="shared" si="249"/>
        <v>18</v>
      </c>
      <c r="E6291" s="279">
        <f t="shared" si="250"/>
        <v>3</v>
      </c>
      <c r="F6291" s="281" t="str">
        <f t="shared" si="256"/>
        <v/>
      </c>
      <c r="G6291" s="282"/>
      <c r="H6291" s="280"/>
      <c r="I6291" s="280"/>
      <c r="J6291" s="280"/>
    </row>
    <row r="6292" spans="1:10" ht="14.4" x14ac:dyDescent="0.3">
      <c r="A6292" s="290" t="str">
        <f t="shared" si="255"/>
        <v>3/2017</v>
      </c>
      <c r="B6292" s="284">
        <v>42813</v>
      </c>
      <c r="C6292" s="296"/>
      <c r="D6292" s="279">
        <f t="shared" si="249"/>
        <v>19</v>
      </c>
      <c r="E6292" s="279">
        <f t="shared" si="250"/>
        <v>3</v>
      </c>
      <c r="F6292" s="281" t="str">
        <f t="shared" si="256"/>
        <v/>
      </c>
      <c r="G6292" s="282"/>
      <c r="H6292" s="280"/>
      <c r="I6292" s="280"/>
      <c r="J6292" s="280"/>
    </row>
    <row r="6293" spans="1:10" ht="14.4" x14ac:dyDescent="0.3">
      <c r="A6293" s="290" t="str">
        <f t="shared" si="255"/>
        <v>3/2017</v>
      </c>
      <c r="B6293" s="284">
        <v>42814</v>
      </c>
      <c r="C6293" s="296">
        <v>269</v>
      </c>
      <c r="D6293" s="279">
        <f t="shared" si="249"/>
        <v>20</v>
      </c>
      <c r="E6293" s="279">
        <f t="shared" si="250"/>
        <v>3</v>
      </c>
      <c r="F6293" s="281" t="str">
        <f t="shared" si="256"/>
        <v/>
      </c>
      <c r="G6293" s="282"/>
      <c r="H6293" s="280"/>
      <c r="I6293" s="280"/>
      <c r="J6293" s="280"/>
    </row>
    <row r="6294" spans="1:10" ht="14.4" x14ac:dyDescent="0.3">
      <c r="A6294" s="290" t="str">
        <f t="shared" si="255"/>
        <v>3/2017</v>
      </c>
      <c r="B6294" s="284">
        <v>42815</v>
      </c>
      <c r="C6294" s="296">
        <v>277</v>
      </c>
      <c r="D6294" s="279">
        <f t="shared" si="249"/>
        <v>21</v>
      </c>
      <c r="E6294" s="279">
        <f t="shared" si="250"/>
        <v>3</v>
      </c>
      <c r="F6294" s="281" t="str">
        <f t="shared" si="256"/>
        <v/>
      </c>
      <c r="G6294" s="282"/>
      <c r="H6294" s="280"/>
      <c r="I6294" s="280"/>
      <c r="J6294" s="280"/>
    </row>
    <row r="6295" spans="1:10" ht="14.4" x14ac:dyDescent="0.3">
      <c r="A6295" s="290" t="str">
        <f t="shared" si="255"/>
        <v>3/2017</v>
      </c>
      <c r="B6295" s="284">
        <v>42816</v>
      </c>
      <c r="C6295" s="296">
        <v>280</v>
      </c>
      <c r="D6295" s="279">
        <f t="shared" si="249"/>
        <v>22</v>
      </c>
      <c r="E6295" s="279">
        <f t="shared" si="250"/>
        <v>3</v>
      </c>
      <c r="F6295" s="281" t="str">
        <f t="shared" si="256"/>
        <v/>
      </c>
      <c r="G6295" s="282"/>
      <c r="H6295" s="280"/>
      <c r="I6295" s="280"/>
      <c r="J6295" s="280"/>
    </row>
    <row r="6296" spans="1:10" ht="14.4" x14ac:dyDescent="0.3">
      <c r="A6296" s="290" t="str">
        <f t="shared" si="255"/>
        <v>3/2017</v>
      </c>
      <c r="B6296" s="284">
        <v>42817</v>
      </c>
      <c r="C6296" s="296">
        <v>280</v>
      </c>
      <c r="D6296" s="279">
        <f t="shared" si="249"/>
        <v>23</v>
      </c>
      <c r="E6296" s="279">
        <f t="shared" si="250"/>
        <v>3</v>
      </c>
      <c r="F6296" s="281" t="str">
        <f t="shared" si="256"/>
        <v/>
      </c>
      <c r="G6296" s="282"/>
      <c r="H6296" s="280"/>
      <c r="I6296" s="280"/>
      <c r="J6296" s="280"/>
    </row>
    <row r="6297" spans="1:10" ht="14.4" x14ac:dyDescent="0.3">
      <c r="A6297" s="290" t="str">
        <f t="shared" si="255"/>
        <v>3/2017</v>
      </c>
      <c r="B6297" s="284">
        <v>42818</v>
      </c>
      <c r="C6297" s="296">
        <v>278</v>
      </c>
      <c r="D6297" s="279">
        <f t="shared" si="249"/>
        <v>24</v>
      </c>
      <c r="E6297" s="279">
        <f t="shared" si="250"/>
        <v>3</v>
      </c>
      <c r="F6297" s="281" t="str">
        <f t="shared" si="256"/>
        <v/>
      </c>
      <c r="G6297" s="282"/>
      <c r="H6297" s="280"/>
      <c r="I6297" s="280"/>
      <c r="J6297" s="280"/>
    </row>
    <row r="6298" spans="1:10" ht="14.4" x14ac:dyDescent="0.3">
      <c r="A6298" s="290" t="str">
        <f t="shared" si="255"/>
        <v>3/2017</v>
      </c>
      <c r="B6298" s="284">
        <v>42819</v>
      </c>
      <c r="C6298" s="296"/>
      <c r="D6298" s="279">
        <f t="shared" si="249"/>
        <v>25</v>
      </c>
      <c r="E6298" s="279">
        <f t="shared" si="250"/>
        <v>3</v>
      </c>
      <c r="F6298" s="281" t="str">
        <f t="shared" si="256"/>
        <v/>
      </c>
      <c r="G6298" s="282"/>
      <c r="H6298" s="280"/>
      <c r="I6298" s="280"/>
      <c r="J6298" s="280"/>
    </row>
    <row r="6299" spans="1:10" ht="14.4" x14ac:dyDescent="0.3">
      <c r="A6299" s="290" t="str">
        <f t="shared" si="255"/>
        <v>3/2017</v>
      </c>
      <c r="B6299" s="284">
        <v>42820</v>
      </c>
      <c r="C6299" s="296"/>
      <c r="D6299" s="279">
        <f t="shared" si="249"/>
        <v>26</v>
      </c>
      <c r="E6299" s="279">
        <f t="shared" si="250"/>
        <v>3</v>
      </c>
      <c r="F6299" s="281" t="str">
        <f t="shared" si="256"/>
        <v/>
      </c>
      <c r="G6299" s="282"/>
      <c r="H6299" s="280"/>
      <c r="I6299" s="280"/>
      <c r="J6299" s="280"/>
    </row>
    <row r="6300" spans="1:10" ht="14.4" x14ac:dyDescent="0.3">
      <c r="A6300" s="290" t="str">
        <f t="shared" si="255"/>
        <v>3/2017</v>
      </c>
      <c r="B6300" s="284">
        <v>42821</v>
      </c>
      <c r="C6300" s="296">
        <v>279</v>
      </c>
      <c r="D6300" s="279">
        <f t="shared" si="249"/>
        <v>27</v>
      </c>
      <c r="E6300" s="279">
        <f t="shared" si="250"/>
        <v>3</v>
      </c>
      <c r="F6300" s="281" t="str">
        <f t="shared" si="256"/>
        <v/>
      </c>
      <c r="G6300" s="282"/>
      <c r="H6300" s="280"/>
      <c r="I6300" s="280"/>
      <c r="J6300" s="280"/>
    </row>
    <row r="6301" spans="1:10" ht="14.4" x14ac:dyDescent="0.3">
      <c r="A6301" s="290" t="str">
        <f t="shared" si="255"/>
        <v>3/2017</v>
      </c>
      <c r="B6301" s="284">
        <v>42822</v>
      </c>
      <c r="C6301" s="296">
        <v>278</v>
      </c>
      <c r="D6301" s="279">
        <f t="shared" si="249"/>
        <v>28</v>
      </c>
      <c r="E6301" s="279">
        <f t="shared" si="250"/>
        <v>3</v>
      </c>
      <c r="F6301" s="281" t="str">
        <f t="shared" si="256"/>
        <v/>
      </c>
      <c r="G6301" s="282"/>
      <c r="H6301" s="280"/>
      <c r="I6301" s="280"/>
      <c r="J6301" s="280"/>
    </row>
    <row r="6302" spans="1:10" ht="14.4" x14ac:dyDescent="0.3">
      <c r="A6302" s="290" t="str">
        <f t="shared" si="255"/>
        <v>3/2017</v>
      </c>
      <c r="B6302" s="284">
        <v>42823</v>
      </c>
      <c r="C6302" s="296">
        <v>275</v>
      </c>
      <c r="D6302" s="279">
        <f t="shared" si="249"/>
        <v>29</v>
      </c>
      <c r="E6302" s="279">
        <f t="shared" si="250"/>
        <v>3</v>
      </c>
      <c r="F6302" s="281" t="str">
        <f t="shared" si="256"/>
        <v/>
      </c>
      <c r="G6302" s="282"/>
      <c r="H6302" s="280"/>
      <c r="I6302" s="280"/>
      <c r="J6302" s="280"/>
    </row>
    <row r="6303" spans="1:10" ht="14.4" x14ac:dyDescent="0.3">
      <c r="A6303" s="290" t="str">
        <f t="shared" si="255"/>
        <v>3/2017</v>
      </c>
      <c r="B6303" s="284">
        <v>42824</v>
      </c>
      <c r="C6303" s="296">
        <v>274</v>
      </c>
      <c r="D6303" s="279">
        <f t="shared" si="249"/>
        <v>30</v>
      </c>
      <c r="E6303" s="279">
        <f t="shared" si="250"/>
        <v>3</v>
      </c>
      <c r="F6303" s="281" t="str">
        <f t="shared" si="256"/>
        <v/>
      </c>
      <c r="G6303" s="282"/>
      <c r="H6303" s="280"/>
      <c r="I6303" s="280"/>
      <c r="J6303" s="280"/>
    </row>
    <row r="6304" spans="1:10" ht="14.4" x14ac:dyDescent="0.3">
      <c r="A6304" s="290" t="str">
        <f t="shared" si="255"/>
        <v>3/2017</v>
      </c>
      <c r="B6304" s="284">
        <v>42825</v>
      </c>
      <c r="C6304" s="296">
        <v>270</v>
      </c>
      <c r="D6304" s="279">
        <f t="shared" si="249"/>
        <v>31</v>
      </c>
      <c r="E6304" s="279">
        <f t="shared" si="250"/>
        <v>3</v>
      </c>
      <c r="F6304" s="281">
        <f t="shared" si="256"/>
        <v>2.7E-2</v>
      </c>
      <c r="G6304" s="282"/>
      <c r="H6304" s="280"/>
      <c r="I6304" s="280"/>
      <c r="J6304" s="280"/>
    </row>
    <row r="6305" spans="1:10" ht="14.4" x14ac:dyDescent="0.3">
      <c r="A6305" s="290" t="str">
        <f t="shared" si="255"/>
        <v>4/2017</v>
      </c>
      <c r="B6305" s="284">
        <v>42826</v>
      </c>
      <c r="C6305" s="296"/>
      <c r="D6305" s="279">
        <f t="shared" si="249"/>
        <v>1</v>
      </c>
      <c r="E6305" s="279">
        <f t="shared" si="250"/>
        <v>4</v>
      </c>
      <c r="F6305" s="281" t="str">
        <f t="shared" si="256"/>
        <v/>
      </c>
      <c r="G6305" s="282"/>
      <c r="H6305" s="280"/>
      <c r="I6305" s="280"/>
      <c r="J6305" s="280"/>
    </row>
    <row r="6306" spans="1:10" ht="14.4" x14ac:dyDescent="0.3">
      <c r="A6306" s="290" t="str">
        <f t="shared" si="255"/>
        <v>4/2017</v>
      </c>
      <c r="B6306" s="284">
        <v>42827</v>
      </c>
      <c r="C6306" s="296"/>
      <c r="D6306" s="279">
        <f t="shared" si="249"/>
        <v>2</v>
      </c>
      <c r="E6306" s="279">
        <f t="shared" si="250"/>
        <v>4</v>
      </c>
      <c r="F6306" s="281" t="str">
        <f t="shared" si="256"/>
        <v/>
      </c>
      <c r="G6306" s="282"/>
      <c r="H6306" s="280"/>
      <c r="I6306" s="280"/>
      <c r="J6306" s="280"/>
    </row>
    <row r="6307" spans="1:10" ht="14.4" x14ac:dyDescent="0.3">
      <c r="A6307" s="290" t="str">
        <f t="shared" si="255"/>
        <v>4/2017</v>
      </c>
      <c r="B6307" s="284">
        <v>42828</v>
      </c>
      <c r="C6307" s="296">
        <v>270</v>
      </c>
      <c r="D6307" s="279">
        <f t="shared" si="249"/>
        <v>3</v>
      </c>
      <c r="E6307" s="279">
        <f t="shared" si="250"/>
        <v>4</v>
      </c>
      <c r="F6307" s="281" t="str">
        <f t="shared" si="256"/>
        <v/>
      </c>
      <c r="G6307" s="282"/>
      <c r="H6307" s="280"/>
      <c r="I6307" s="280"/>
      <c r="J6307" s="280"/>
    </row>
    <row r="6308" spans="1:10" ht="14.4" x14ac:dyDescent="0.3">
      <c r="A6308" s="290" t="str">
        <f t="shared" si="255"/>
        <v>4/2017</v>
      </c>
      <c r="B6308" s="284">
        <v>42829</v>
      </c>
      <c r="C6308" s="296">
        <v>265</v>
      </c>
      <c r="D6308" s="279">
        <f t="shared" si="249"/>
        <v>4</v>
      </c>
      <c r="E6308" s="279">
        <f t="shared" si="250"/>
        <v>4</v>
      </c>
      <c r="F6308" s="281" t="str">
        <f t="shared" si="256"/>
        <v/>
      </c>
      <c r="G6308" s="282"/>
      <c r="H6308" s="280"/>
      <c r="I6308" s="280"/>
      <c r="J6308" s="280"/>
    </row>
    <row r="6309" spans="1:10" ht="14.4" x14ac:dyDescent="0.3">
      <c r="A6309" s="290" t="str">
        <f t="shared" si="255"/>
        <v>4/2017</v>
      </c>
      <c r="B6309" s="284">
        <v>42830</v>
      </c>
      <c r="C6309" s="296">
        <v>263</v>
      </c>
      <c r="D6309" s="279">
        <f t="shared" si="249"/>
        <v>5</v>
      </c>
      <c r="E6309" s="279">
        <f t="shared" si="250"/>
        <v>4</v>
      </c>
      <c r="F6309" s="281" t="str">
        <f t="shared" si="256"/>
        <v/>
      </c>
      <c r="G6309" s="282"/>
      <c r="H6309" s="280"/>
      <c r="I6309" s="280"/>
      <c r="J6309" s="280"/>
    </row>
    <row r="6310" spans="1:10" ht="14.4" x14ac:dyDescent="0.3">
      <c r="A6310" s="290" t="str">
        <f t="shared" si="255"/>
        <v>4/2017</v>
      </c>
      <c r="B6310" s="284">
        <v>42831</v>
      </c>
      <c r="C6310" s="296">
        <v>269</v>
      </c>
      <c r="D6310" s="279">
        <f t="shared" si="249"/>
        <v>6</v>
      </c>
      <c r="E6310" s="279">
        <f t="shared" si="250"/>
        <v>4</v>
      </c>
      <c r="F6310" s="281" t="str">
        <f t="shared" si="256"/>
        <v/>
      </c>
      <c r="G6310" s="282"/>
      <c r="H6310" s="280"/>
      <c r="I6310" s="280"/>
      <c r="J6310" s="280"/>
    </row>
    <row r="6311" spans="1:10" ht="14.4" x14ac:dyDescent="0.3">
      <c r="A6311" s="290" t="str">
        <f t="shared" si="255"/>
        <v>4/2017</v>
      </c>
      <c r="B6311" s="284">
        <v>42832</v>
      </c>
      <c r="C6311" s="296">
        <v>271</v>
      </c>
      <c r="D6311" s="279">
        <f t="shared" si="249"/>
        <v>7</v>
      </c>
      <c r="E6311" s="279">
        <f t="shared" si="250"/>
        <v>4</v>
      </c>
      <c r="F6311" s="281" t="str">
        <f t="shared" si="256"/>
        <v/>
      </c>
      <c r="G6311" s="282"/>
      <c r="H6311" s="280"/>
      <c r="I6311" s="280"/>
      <c r="J6311" s="280"/>
    </row>
    <row r="6312" spans="1:10" ht="14.4" x14ac:dyDescent="0.3">
      <c r="A6312" s="290" t="str">
        <f t="shared" si="255"/>
        <v>4/2017</v>
      </c>
      <c r="B6312" s="284">
        <v>42833</v>
      </c>
      <c r="C6312" s="296"/>
      <c r="D6312" s="279">
        <f t="shared" si="249"/>
        <v>8</v>
      </c>
      <c r="E6312" s="279">
        <f t="shared" si="250"/>
        <v>4</v>
      </c>
      <c r="F6312" s="281" t="str">
        <f t="shared" si="256"/>
        <v/>
      </c>
      <c r="G6312" s="282"/>
      <c r="H6312" s="280"/>
      <c r="I6312" s="280"/>
      <c r="J6312" s="280"/>
    </row>
    <row r="6313" spans="1:10" ht="14.4" x14ac:dyDescent="0.3">
      <c r="A6313" s="290" t="str">
        <f t="shared" si="255"/>
        <v>4/2017</v>
      </c>
      <c r="B6313" s="284">
        <v>42834</v>
      </c>
      <c r="C6313" s="296"/>
      <c r="D6313" s="279">
        <f t="shared" si="249"/>
        <v>9</v>
      </c>
      <c r="E6313" s="279">
        <f t="shared" si="250"/>
        <v>4</v>
      </c>
      <c r="F6313" s="281" t="str">
        <f t="shared" si="256"/>
        <v/>
      </c>
      <c r="G6313" s="282"/>
      <c r="H6313" s="280"/>
      <c r="I6313" s="280"/>
      <c r="J6313" s="280"/>
    </row>
    <row r="6314" spans="1:10" ht="14.4" x14ac:dyDescent="0.3">
      <c r="A6314" s="290" t="str">
        <f t="shared" si="255"/>
        <v>4/2017</v>
      </c>
      <c r="B6314" s="284">
        <v>42835</v>
      </c>
      <c r="C6314" s="296">
        <v>267</v>
      </c>
      <c r="D6314" s="279">
        <f t="shared" si="249"/>
        <v>10</v>
      </c>
      <c r="E6314" s="279">
        <f t="shared" si="250"/>
        <v>4</v>
      </c>
      <c r="F6314" s="281" t="str">
        <f t="shared" si="256"/>
        <v/>
      </c>
      <c r="G6314" s="282"/>
      <c r="H6314" s="280"/>
      <c r="I6314" s="280"/>
      <c r="J6314" s="280"/>
    </row>
    <row r="6315" spans="1:10" ht="14.4" x14ac:dyDescent="0.3">
      <c r="A6315" s="290" t="str">
        <f t="shared" si="255"/>
        <v>4/2017</v>
      </c>
      <c r="B6315" s="284">
        <v>42836</v>
      </c>
      <c r="C6315" s="296">
        <v>272</v>
      </c>
      <c r="D6315" s="279">
        <f t="shared" si="249"/>
        <v>11</v>
      </c>
      <c r="E6315" s="279">
        <f t="shared" si="250"/>
        <v>4</v>
      </c>
      <c r="F6315" s="281" t="str">
        <f t="shared" si="256"/>
        <v/>
      </c>
      <c r="G6315" s="282"/>
      <c r="H6315" s="280"/>
      <c r="I6315" s="280"/>
      <c r="J6315" s="280"/>
    </row>
    <row r="6316" spans="1:10" ht="14.4" x14ac:dyDescent="0.3">
      <c r="A6316" s="290" t="str">
        <f t="shared" si="255"/>
        <v>4/2017</v>
      </c>
      <c r="B6316" s="284">
        <v>42837</v>
      </c>
      <c r="C6316" s="296">
        <v>271</v>
      </c>
      <c r="D6316" s="279">
        <f t="shared" si="249"/>
        <v>12</v>
      </c>
      <c r="E6316" s="279">
        <f t="shared" si="250"/>
        <v>4</v>
      </c>
      <c r="F6316" s="281" t="str">
        <f t="shared" si="256"/>
        <v/>
      </c>
      <c r="G6316" s="282"/>
      <c r="H6316" s="280"/>
      <c r="I6316" s="280"/>
      <c r="J6316" s="280"/>
    </row>
    <row r="6317" spans="1:10" ht="14.4" x14ac:dyDescent="0.3">
      <c r="A6317" s="290" t="str">
        <f t="shared" si="255"/>
        <v>4/2017</v>
      </c>
      <c r="B6317" s="284">
        <v>42838</v>
      </c>
      <c r="C6317" s="296">
        <v>271</v>
      </c>
      <c r="D6317" s="279">
        <f t="shared" si="249"/>
        <v>13</v>
      </c>
      <c r="E6317" s="279">
        <f t="shared" si="250"/>
        <v>4</v>
      </c>
      <c r="F6317" s="281" t="str">
        <f t="shared" si="256"/>
        <v/>
      </c>
      <c r="G6317" s="282"/>
      <c r="H6317" s="280"/>
      <c r="I6317" s="280"/>
      <c r="J6317" s="280"/>
    </row>
    <row r="6318" spans="1:10" ht="14.4" x14ac:dyDescent="0.3">
      <c r="A6318" s="290" t="str">
        <f t="shared" si="255"/>
        <v>4/2017</v>
      </c>
      <c r="B6318" s="284">
        <v>42839</v>
      </c>
      <c r="C6318" s="296"/>
      <c r="D6318" s="279">
        <f t="shared" si="249"/>
        <v>14</v>
      </c>
      <c r="E6318" s="279">
        <f t="shared" si="250"/>
        <v>4</v>
      </c>
      <c r="F6318" s="281" t="str">
        <f t="shared" si="256"/>
        <v/>
      </c>
      <c r="G6318" s="282"/>
      <c r="H6318" s="280"/>
      <c r="I6318" s="280"/>
      <c r="J6318" s="280"/>
    </row>
    <row r="6319" spans="1:10" ht="14.4" x14ac:dyDescent="0.3">
      <c r="A6319" s="290" t="str">
        <f t="shared" si="255"/>
        <v>4/2017</v>
      </c>
      <c r="B6319" s="284">
        <v>42840</v>
      </c>
      <c r="C6319" s="296"/>
      <c r="D6319" s="279">
        <f t="shared" si="249"/>
        <v>15</v>
      </c>
      <c r="E6319" s="279">
        <f t="shared" si="250"/>
        <v>4</v>
      </c>
      <c r="F6319" s="281" t="str">
        <f t="shared" si="256"/>
        <v/>
      </c>
      <c r="G6319" s="282"/>
      <c r="H6319" s="280"/>
      <c r="I6319" s="280"/>
      <c r="J6319" s="280"/>
    </row>
    <row r="6320" spans="1:10" ht="14.4" x14ac:dyDescent="0.3">
      <c r="A6320" s="290" t="str">
        <f t="shared" si="255"/>
        <v>4/2017</v>
      </c>
      <c r="B6320" s="284">
        <v>42841</v>
      </c>
      <c r="C6320" s="296"/>
      <c r="D6320" s="279">
        <f t="shared" si="249"/>
        <v>16</v>
      </c>
      <c r="E6320" s="279">
        <f t="shared" si="250"/>
        <v>4</v>
      </c>
      <c r="F6320" s="281" t="str">
        <f t="shared" si="256"/>
        <v/>
      </c>
      <c r="G6320" s="282"/>
      <c r="H6320" s="280"/>
      <c r="I6320" s="280"/>
      <c r="J6320" s="280"/>
    </row>
    <row r="6321" spans="1:10" ht="14.4" x14ac:dyDescent="0.3">
      <c r="A6321" s="290" t="str">
        <f t="shared" si="255"/>
        <v>4/2017</v>
      </c>
      <c r="B6321" s="284">
        <v>42842</v>
      </c>
      <c r="C6321" s="296">
        <v>270</v>
      </c>
      <c r="D6321" s="279">
        <f t="shared" si="249"/>
        <v>17</v>
      </c>
      <c r="E6321" s="279">
        <f t="shared" si="250"/>
        <v>4</v>
      </c>
      <c r="F6321" s="281" t="str">
        <f t="shared" si="256"/>
        <v/>
      </c>
      <c r="G6321" s="282"/>
      <c r="H6321" s="280"/>
      <c r="I6321" s="280"/>
      <c r="J6321" s="280"/>
    </row>
    <row r="6322" spans="1:10" ht="14.4" x14ac:dyDescent="0.3">
      <c r="A6322" s="290" t="str">
        <f t="shared" si="255"/>
        <v>4/2017</v>
      </c>
      <c r="B6322" s="284">
        <v>42843</v>
      </c>
      <c r="C6322" s="296">
        <v>275</v>
      </c>
      <c r="D6322" s="279">
        <f t="shared" si="249"/>
        <v>18</v>
      </c>
      <c r="E6322" s="279">
        <f t="shared" si="250"/>
        <v>4</v>
      </c>
      <c r="F6322" s="281" t="str">
        <f t="shared" si="256"/>
        <v/>
      </c>
      <c r="G6322" s="282"/>
      <c r="H6322" s="280"/>
      <c r="I6322" s="280"/>
      <c r="J6322" s="280"/>
    </row>
    <row r="6323" spans="1:10" ht="14.4" x14ac:dyDescent="0.3">
      <c r="A6323" s="290" t="str">
        <f t="shared" si="255"/>
        <v>4/2017</v>
      </c>
      <c r="B6323" s="284">
        <v>42844</v>
      </c>
      <c r="C6323" s="296">
        <v>273</v>
      </c>
      <c r="D6323" s="279">
        <f t="shared" si="249"/>
        <v>19</v>
      </c>
      <c r="E6323" s="279">
        <f t="shared" si="250"/>
        <v>4</v>
      </c>
      <c r="F6323" s="281" t="str">
        <f t="shared" si="256"/>
        <v/>
      </c>
      <c r="G6323" s="282"/>
      <c r="H6323" s="280"/>
      <c r="I6323" s="280"/>
      <c r="J6323" s="280"/>
    </row>
    <row r="6324" spans="1:10" ht="14.4" x14ac:dyDescent="0.3">
      <c r="A6324" s="290" t="str">
        <f t="shared" si="255"/>
        <v>4/2017</v>
      </c>
      <c r="B6324" s="284">
        <v>42845</v>
      </c>
      <c r="C6324" s="296">
        <v>275</v>
      </c>
      <c r="D6324" s="279">
        <f t="shared" si="249"/>
        <v>20</v>
      </c>
      <c r="E6324" s="279">
        <f t="shared" si="250"/>
        <v>4</v>
      </c>
      <c r="F6324" s="281" t="str">
        <f t="shared" si="256"/>
        <v/>
      </c>
      <c r="G6324" s="282"/>
      <c r="H6324" s="280"/>
      <c r="I6324" s="280"/>
      <c r="J6324" s="280"/>
    </row>
    <row r="6325" spans="1:10" ht="14.4" x14ac:dyDescent="0.3">
      <c r="A6325" s="290" t="str">
        <f t="shared" si="255"/>
        <v>4/2017</v>
      </c>
      <c r="B6325" s="284">
        <v>42846</v>
      </c>
      <c r="C6325" s="296">
        <v>272</v>
      </c>
      <c r="D6325" s="279">
        <f t="shared" si="249"/>
        <v>21</v>
      </c>
      <c r="E6325" s="279">
        <f t="shared" si="250"/>
        <v>4</v>
      </c>
      <c r="F6325" s="281" t="str">
        <f t="shared" si="256"/>
        <v/>
      </c>
      <c r="G6325" s="282"/>
      <c r="H6325" s="280"/>
      <c r="I6325" s="280"/>
      <c r="J6325" s="280"/>
    </row>
    <row r="6326" spans="1:10" ht="14.4" x14ac:dyDescent="0.3">
      <c r="A6326" s="290" t="str">
        <f t="shared" si="255"/>
        <v>4/2017</v>
      </c>
      <c r="B6326" s="284">
        <v>42847</v>
      </c>
      <c r="C6326" s="296"/>
      <c r="D6326" s="279">
        <f t="shared" si="249"/>
        <v>22</v>
      </c>
      <c r="E6326" s="279">
        <f t="shared" si="250"/>
        <v>4</v>
      </c>
      <c r="F6326" s="281" t="str">
        <f t="shared" si="256"/>
        <v/>
      </c>
      <c r="G6326" s="282"/>
      <c r="H6326" s="280"/>
      <c r="I6326" s="280"/>
      <c r="J6326" s="280"/>
    </row>
    <row r="6327" spans="1:10" ht="14.4" x14ac:dyDescent="0.3">
      <c r="A6327" s="290" t="str">
        <f t="shared" si="255"/>
        <v>4/2017</v>
      </c>
      <c r="B6327" s="284">
        <v>42848</v>
      </c>
      <c r="C6327" s="296"/>
      <c r="D6327" s="279">
        <f t="shared" si="249"/>
        <v>23</v>
      </c>
      <c r="E6327" s="279">
        <f t="shared" si="250"/>
        <v>4</v>
      </c>
      <c r="F6327" s="281" t="str">
        <f t="shared" si="256"/>
        <v/>
      </c>
      <c r="G6327" s="282"/>
      <c r="H6327" s="280"/>
      <c r="I6327" s="280"/>
      <c r="J6327" s="280"/>
    </row>
    <row r="6328" spans="1:10" ht="14.4" x14ac:dyDescent="0.3">
      <c r="A6328" s="290" t="str">
        <f t="shared" si="255"/>
        <v>4/2017</v>
      </c>
      <c r="B6328" s="284">
        <v>42849</v>
      </c>
      <c r="C6328" s="296">
        <v>263</v>
      </c>
      <c r="D6328" s="279">
        <f t="shared" si="249"/>
        <v>24</v>
      </c>
      <c r="E6328" s="279">
        <f t="shared" si="250"/>
        <v>4</v>
      </c>
      <c r="F6328" s="281" t="str">
        <f t="shared" si="256"/>
        <v/>
      </c>
      <c r="G6328" s="282"/>
      <c r="H6328" s="280"/>
      <c r="I6328" s="280"/>
      <c r="J6328" s="280"/>
    </row>
    <row r="6329" spans="1:10" ht="14.4" x14ac:dyDescent="0.3">
      <c r="A6329" s="290" t="str">
        <f t="shared" si="255"/>
        <v>4/2017</v>
      </c>
      <c r="B6329" s="284">
        <v>42850</v>
      </c>
      <c r="C6329" s="296">
        <v>263</v>
      </c>
      <c r="D6329" s="279">
        <f t="shared" si="249"/>
        <v>25</v>
      </c>
      <c r="E6329" s="279">
        <f t="shared" si="250"/>
        <v>4</v>
      </c>
      <c r="F6329" s="281" t="str">
        <f t="shared" si="256"/>
        <v/>
      </c>
      <c r="G6329" s="282"/>
      <c r="H6329" s="280"/>
      <c r="I6329" s="280"/>
      <c r="J6329" s="280"/>
    </row>
    <row r="6330" spans="1:10" ht="14.4" x14ac:dyDescent="0.3">
      <c r="A6330" s="290" t="str">
        <f t="shared" si="255"/>
        <v>4/2017</v>
      </c>
      <c r="B6330" s="284">
        <v>42851</v>
      </c>
      <c r="C6330" s="296">
        <v>268</v>
      </c>
      <c r="D6330" s="279">
        <f t="shared" si="249"/>
        <v>26</v>
      </c>
      <c r="E6330" s="279">
        <f t="shared" si="250"/>
        <v>4</v>
      </c>
      <c r="F6330" s="281" t="str">
        <f t="shared" si="256"/>
        <v/>
      </c>
      <c r="G6330" s="282"/>
      <c r="H6330" s="280"/>
      <c r="I6330" s="280"/>
      <c r="J6330" s="280"/>
    </row>
    <row r="6331" spans="1:10" ht="14.4" x14ac:dyDescent="0.3">
      <c r="A6331" s="290" t="str">
        <f t="shared" si="255"/>
        <v>4/2017</v>
      </c>
      <c r="B6331" s="284">
        <v>42852</v>
      </c>
      <c r="C6331" s="296">
        <v>264</v>
      </c>
      <c r="D6331" s="279">
        <f t="shared" si="249"/>
        <v>27</v>
      </c>
      <c r="E6331" s="279">
        <f t="shared" si="250"/>
        <v>4</v>
      </c>
      <c r="F6331" s="281" t="str">
        <f t="shared" si="256"/>
        <v/>
      </c>
      <c r="G6331" s="282"/>
      <c r="H6331" s="280"/>
      <c r="I6331" s="280"/>
      <c r="J6331" s="280"/>
    </row>
    <row r="6332" spans="1:10" ht="14.4" x14ac:dyDescent="0.3">
      <c r="A6332" s="290" t="str">
        <f t="shared" si="255"/>
        <v>4/2017</v>
      </c>
      <c r="B6332" s="284">
        <v>42853</v>
      </c>
      <c r="C6332" s="296">
        <v>263</v>
      </c>
      <c r="D6332" s="279">
        <f t="shared" si="249"/>
        <v>28</v>
      </c>
      <c r="E6332" s="279">
        <f t="shared" si="250"/>
        <v>4</v>
      </c>
      <c r="F6332" s="281" t="str">
        <f t="shared" si="256"/>
        <v/>
      </c>
      <c r="G6332" s="282"/>
      <c r="H6332" s="280"/>
      <c r="I6332" s="280"/>
      <c r="J6332" s="280"/>
    </row>
    <row r="6333" spans="1:10" ht="14.4" x14ac:dyDescent="0.3">
      <c r="A6333" s="290" t="str">
        <f t="shared" si="255"/>
        <v>4/2017</v>
      </c>
      <c r="B6333" s="284">
        <v>42854</v>
      </c>
      <c r="C6333" s="296" t="str">
        <f t="shared" ref="C6333:C6334" si="257">IFERROR(VLOOKUP(B6333,$K$6336:$L$6916,2,FALSE),"")</f>
        <v/>
      </c>
      <c r="D6333" s="279">
        <f t="shared" si="249"/>
        <v>29</v>
      </c>
      <c r="E6333" s="279">
        <f t="shared" si="250"/>
        <v>4</v>
      </c>
      <c r="F6333" s="281" t="str">
        <f t="shared" si="256"/>
        <v/>
      </c>
      <c r="G6333" s="282"/>
      <c r="H6333" s="280"/>
      <c r="I6333" s="280"/>
      <c r="J6333" s="280"/>
    </row>
    <row r="6334" spans="1:10" ht="14.4" x14ac:dyDescent="0.3">
      <c r="A6334" s="290" t="str">
        <f t="shared" si="255"/>
        <v>4/2017</v>
      </c>
      <c r="B6334" s="284">
        <v>42855</v>
      </c>
      <c r="C6334" s="296" t="str">
        <f t="shared" si="257"/>
        <v/>
      </c>
      <c r="D6334" s="279">
        <f t="shared" si="249"/>
        <v>30</v>
      </c>
      <c r="E6334" s="279">
        <f t="shared" si="250"/>
        <v>4</v>
      </c>
      <c r="F6334" s="281">
        <f t="shared" si="256"/>
        <v>2.63E-2</v>
      </c>
      <c r="G6334" s="282"/>
      <c r="H6334" s="280"/>
      <c r="I6334" s="280"/>
      <c r="J6334" s="280"/>
    </row>
    <row r="6335" spans="1:10" ht="14.4" x14ac:dyDescent="0.3">
      <c r="A6335" s="290" t="str">
        <f t="shared" si="255"/>
        <v>5/2017</v>
      </c>
      <c r="B6335" s="284">
        <v>42856</v>
      </c>
      <c r="C6335" s="296">
        <v>260</v>
      </c>
      <c r="D6335" s="279">
        <f t="shared" si="249"/>
        <v>1</v>
      </c>
      <c r="E6335" s="279">
        <f t="shared" si="250"/>
        <v>5</v>
      </c>
      <c r="F6335" s="281" t="str">
        <f t="shared" si="256"/>
        <v/>
      </c>
      <c r="G6335" s="282"/>
      <c r="H6335" s="280"/>
      <c r="I6335" s="280"/>
      <c r="J6335" s="280"/>
    </row>
    <row r="6336" spans="1:10" ht="14.4" x14ac:dyDescent="0.3">
      <c r="A6336" s="290" t="str">
        <f t="shared" si="255"/>
        <v>5/2017</v>
      </c>
      <c r="B6336" s="284">
        <v>42857</v>
      </c>
      <c r="C6336" s="296">
        <v>258</v>
      </c>
      <c r="D6336" s="279">
        <f t="shared" si="249"/>
        <v>2</v>
      </c>
      <c r="E6336" s="279">
        <f t="shared" si="250"/>
        <v>5</v>
      </c>
      <c r="F6336" s="281" t="str">
        <f t="shared" si="256"/>
        <v/>
      </c>
      <c r="G6336" s="282"/>
      <c r="H6336" s="280"/>
      <c r="I6336" s="280"/>
      <c r="J6336" s="280"/>
    </row>
    <row r="6337" spans="1:10" ht="14.4" x14ac:dyDescent="0.3">
      <c r="A6337" s="290" t="str">
        <f t="shared" si="255"/>
        <v>5/2017</v>
      </c>
      <c r="B6337" s="284">
        <v>42858</v>
      </c>
      <c r="C6337" s="296">
        <v>256</v>
      </c>
      <c r="D6337" s="279">
        <f t="shared" si="249"/>
        <v>3</v>
      </c>
      <c r="E6337" s="279">
        <f t="shared" si="250"/>
        <v>5</v>
      </c>
      <c r="F6337" s="281" t="str">
        <f t="shared" si="256"/>
        <v/>
      </c>
      <c r="G6337" s="282"/>
      <c r="H6337" s="280"/>
      <c r="I6337" s="280"/>
      <c r="J6337" s="280"/>
    </row>
    <row r="6338" spans="1:10" ht="14.4" x14ac:dyDescent="0.3">
      <c r="A6338" s="290" t="str">
        <f t="shared" si="255"/>
        <v>5/2017</v>
      </c>
      <c r="B6338" s="284">
        <v>42859</v>
      </c>
      <c r="C6338" s="296">
        <v>264</v>
      </c>
      <c r="D6338" s="279">
        <f t="shared" si="249"/>
        <v>4</v>
      </c>
      <c r="E6338" s="279">
        <f t="shared" si="250"/>
        <v>5</v>
      </c>
      <c r="F6338" s="281" t="str">
        <f t="shared" si="256"/>
        <v/>
      </c>
      <c r="G6338" s="282"/>
      <c r="H6338" s="280"/>
      <c r="I6338" s="280"/>
      <c r="J6338" s="280"/>
    </row>
    <row r="6339" spans="1:10" ht="14.4" x14ac:dyDescent="0.3">
      <c r="A6339" s="290" t="str">
        <f t="shared" si="255"/>
        <v>5/2017</v>
      </c>
      <c r="B6339" s="284">
        <v>42860</v>
      </c>
      <c r="C6339" s="296">
        <v>262</v>
      </c>
      <c r="D6339" s="279">
        <f t="shared" si="249"/>
        <v>5</v>
      </c>
      <c r="E6339" s="279">
        <f t="shared" si="250"/>
        <v>5</v>
      </c>
      <c r="F6339" s="281" t="str">
        <f t="shared" si="256"/>
        <v/>
      </c>
      <c r="G6339" s="282"/>
      <c r="H6339" s="280"/>
      <c r="I6339" s="280"/>
      <c r="J6339" s="280"/>
    </row>
    <row r="6340" spans="1:10" ht="14.4" x14ac:dyDescent="0.3">
      <c r="A6340" s="290" t="str">
        <f t="shared" si="255"/>
        <v>5/2017</v>
      </c>
      <c r="B6340" s="284">
        <v>42861</v>
      </c>
      <c r="C6340" s="296" t="s">
        <v>5837</v>
      </c>
      <c r="D6340" s="279">
        <f t="shared" si="249"/>
        <v>6</v>
      </c>
      <c r="E6340" s="279">
        <f t="shared" si="250"/>
        <v>5</v>
      </c>
      <c r="F6340" s="281" t="str">
        <f t="shared" si="256"/>
        <v/>
      </c>
      <c r="G6340" s="282"/>
      <c r="H6340" s="280"/>
      <c r="I6340" s="280"/>
      <c r="J6340" s="280"/>
    </row>
    <row r="6341" spans="1:10" ht="14.4" x14ac:dyDescent="0.3">
      <c r="A6341" s="290" t="str">
        <f t="shared" si="255"/>
        <v>5/2017</v>
      </c>
      <c r="B6341" s="284">
        <v>42862</v>
      </c>
      <c r="C6341" s="296" t="s">
        <v>5837</v>
      </c>
      <c r="D6341" s="279">
        <f t="shared" si="249"/>
        <v>7</v>
      </c>
      <c r="E6341" s="279">
        <f t="shared" si="250"/>
        <v>5</v>
      </c>
      <c r="F6341" s="281" t="str">
        <f t="shared" si="256"/>
        <v/>
      </c>
      <c r="G6341" s="282"/>
      <c r="H6341" s="280"/>
      <c r="I6341" s="280"/>
      <c r="J6341" s="280"/>
    </row>
    <row r="6342" spans="1:10" ht="14.4" x14ac:dyDescent="0.3">
      <c r="A6342" s="290" t="str">
        <f t="shared" ref="A6342:A6405" si="258">CONCATENATE(MONTH(B6342),"/",YEAR(B6342))</f>
        <v>5/2017</v>
      </c>
      <c r="B6342" s="284">
        <v>42863</v>
      </c>
      <c r="C6342" s="296">
        <v>262</v>
      </c>
      <c r="D6342" s="279">
        <f t="shared" si="249"/>
        <v>8</v>
      </c>
      <c r="E6342" s="279">
        <f t="shared" si="250"/>
        <v>5</v>
      </c>
      <c r="F6342" s="281" t="str">
        <f t="shared" si="256"/>
        <v/>
      </c>
      <c r="G6342" s="282"/>
      <c r="H6342" s="280"/>
      <c r="I6342" s="280"/>
      <c r="J6342" s="280"/>
    </row>
    <row r="6343" spans="1:10" ht="14.4" x14ac:dyDescent="0.3">
      <c r="A6343" s="290" t="str">
        <f t="shared" si="258"/>
        <v>5/2017</v>
      </c>
      <c r="B6343" s="284">
        <v>42864</v>
      </c>
      <c r="C6343" s="296">
        <v>264</v>
      </c>
      <c r="D6343" s="279">
        <f t="shared" si="249"/>
        <v>9</v>
      </c>
      <c r="E6343" s="279">
        <f t="shared" si="250"/>
        <v>5</v>
      </c>
      <c r="F6343" s="281" t="str">
        <f t="shared" si="256"/>
        <v/>
      </c>
      <c r="G6343" s="282"/>
      <c r="H6343" s="280"/>
      <c r="I6343" s="280"/>
      <c r="J6343" s="280"/>
    </row>
    <row r="6344" spans="1:10" ht="14.4" x14ac:dyDescent="0.3">
      <c r="A6344" s="290" t="str">
        <f t="shared" si="258"/>
        <v>5/2017</v>
      </c>
      <c r="B6344" s="284">
        <v>42865</v>
      </c>
      <c r="C6344" s="296">
        <v>257</v>
      </c>
      <c r="D6344" s="279">
        <f t="shared" si="249"/>
        <v>10</v>
      </c>
      <c r="E6344" s="279">
        <f t="shared" si="250"/>
        <v>5</v>
      </c>
      <c r="F6344" s="281" t="str">
        <f t="shared" si="256"/>
        <v/>
      </c>
      <c r="G6344" s="282"/>
      <c r="H6344" s="280"/>
      <c r="I6344" s="280"/>
      <c r="J6344" s="280"/>
    </row>
    <row r="6345" spans="1:10" ht="14.4" x14ac:dyDescent="0.3">
      <c r="A6345" s="290" t="str">
        <f t="shared" si="258"/>
        <v>5/2017</v>
      </c>
      <c r="B6345" s="284">
        <v>42866</v>
      </c>
      <c r="C6345" s="296">
        <v>255</v>
      </c>
      <c r="D6345" s="279">
        <f t="shared" si="249"/>
        <v>11</v>
      </c>
      <c r="E6345" s="279">
        <f t="shared" si="250"/>
        <v>5</v>
      </c>
      <c r="F6345" s="281" t="str">
        <f t="shared" si="256"/>
        <v/>
      </c>
      <c r="G6345" s="282"/>
      <c r="H6345" s="280"/>
      <c r="I6345" s="280"/>
      <c r="J6345" s="280"/>
    </row>
    <row r="6346" spans="1:10" ht="14.4" x14ac:dyDescent="0.3">
      <c r="A6346" s="290" t="str">
        <f t="shared" si="258"/>
        <v>5/2017</v>
      </c>
      <c r="B6346" s="284">
        <v>42867</v>
      </c>
      <c r="C6346" s="296">
        <v>255</v>
      </c>
      <c r="D6346" s="279">
        <f t="shared" si="249"/>
        <v>12</v>
      </c>
      <c r="E6346" s="279">
        <f t="shared" si="250"/>
        <v>5</v>
      </c>
      <c r="F6346" s="281" t="str">
        <f t="shared" si="256"/>
        <v/>
      </c>
      <c r="G6346" s="282"/>
      <c r="H6346" s="280"/>
      <c r="I6346" s="280"/>
      <c r="J6346" s="280"/>
    </row>
    <row r="6347" spans="1:10" ht="14.4" x14ac:dyDescent="0.3">
      <c r="A6347" s="290" t="str">
        <f t="shared" si="258"/>
        <v>5/2017</v>
      </c>
      <c r="B6347" s="284">
        <v>42868</v>
      </c>
      <c r="C6347" s="296" t="s">
        <v>5837</v>
      </c>
      <c r="D6347" s="279">
        <f t="shared" si="249"/>
        <v>13</v>
      </c>
      <c r="E6347" s="279">
        <f t="shared" si="250"/>
        <v>5</v>
      </c>
      <c r="F6347" s="281" t="str">
        <f t="shared" si="256"/>
        <v/>
      </c>
      <c r="G6347" s="282"/>
      <c r="H6347" s="280"/>
      <c r="I6347" s="280"/>
      <c r="J6347" s="280"/>
    </row>
    <row r="6348" spans="1:10" ht="14.4" x14ac:dyDescent="0.3">
      <c r="A6348" s="290" t="str">
        <f t="shared" si="258"/>
        <v>5/2017</v>
      </c>
      <c r="B6348" s="284">
        <v>42869</v>
      </c>
      <c r="C6348" s="296" t="s">
        <v>5837</v>
      </c>
      <c r="D6348" s="279">
        <f t="shared" si="249"/>
        <v>14</v>
      </c>
      <c r="E6348" s="279">
        <f t="shared" si="250"/>
        <v>5</v>
      </c>
      <c r="F6348" s="281" t="str">
        <f t="shared" si="256"/>
        <v/>
      </c>
      <c r="G6348" s="282"/>
      <c r="H6348" s="280"/>
      <c r="I6348" s="280"/>
      <c r="J6348" s="280"/>
    </row>
    <row r="6349" spans="1:10" ht="14.4" x14ac:dyDescent="0.3">
      <c r="A6349" s="290" t="str">
        <f t="shared" si="258"/>
        <v>5/2017</v>
      </c>
      <c r="B6349" s="284">
        <v>42870</v>
      </c>
      <c r="C6349" s="296">
        <v>251</v>
      </c>
      <c r="D6349" s="279">
        <f t="shared" si="249"/>
        <v>15</v>
      </c>
      <c r="E6349" s="279">
        <f t="shared" si="250"/>
        <v>5</v>
      </c>
      <c r="F6349" s="281" t="str">
        <f t="shared" si="256"/>
        <v/>
      </c>
      <c r="G6349" s="282"/>
      <c r="H6349" s="280"/>
      <c r="I6349" s="280"/>
      <c r="J6349" s="280"/>
    </row>
    <row r="6350" spans="1:10" ht="14.4" x14ac:dyDescent="0.3">
      <c r="A6350" s="290" t="str">
        <f t="shared" si="258"/>
        <v>5/2017</v>
      </c>
      <c r="B6350" s="284">
        <v>42871</v>
      </c>
      <c r="C6350" s="296">
        <v>250</v>
      </c>
      <c r="D6350" s="279">
        <f t="shared" si="249"/>
        <v>16</v>
      </c>
      <c r="E6350" s="279">
        <f t="shared" si="250"/>
        <v>5</v>
      </c>
      <c r="F6350" s="281" t="str">
        <f t="shared" si="256"/>
        <v/>
      </c>
      <c r="G6350" s="282"/>
      <c r="H6350" s="280"/>
      <c r="I6350" s="280"/>
      <c r="J6350" s="280"/>
    </row>
    <row r="6351" spans="1:10" ht="14.4" x14ac:dyDescent="0.3">
      <c r="A6351" s="290" t="str">
        <f t="shared" si="258"/>
        <v>5/2017</v>
      </c>
      <c r="B6351" s="284">
        <v>42872</v>
      </c>
      <c r="C6351" s="296">
        <v>258</v>
      </c>
      <c r="D6351" s="279">
        <f t="shared" si="249"/>
        <v>17</v>
      </c>
      <c r="E6351" s="279">
        <f t="shared" si="250"/>
        <v>5</v>
      </c>
      <c r="F6351" s="281" t="str">
        <f t="shared" si="256"/>
        <v/>
      </c>
      <c r="G6351" s="282"/>
      <c r="H6351" s="280"/>
      <c r="I6351" s="280"/>
      <c r="J6351" s="280"/>
    </row>
    <row r="6352" spans="1:10" ht="14.4" x14ac:dyDescent="0.3">
      <c r="A6352" s="290" t="str">
        <f t="shared" si="258"/>
        <v>5/2017</v>
      </c>
      <c r="B6352" s="284">
        <v>42873</v>
      </c>
      <c r="C6352" s="296">
        <v>300</v>
      </c>
      <c r="D6352" s="279">
        <f t="shared" si="249"/>
        <v>18</v>
      </c>
      <c r="E6352" s="279">
        <f t="shared" si="250"/>
        <v>5</v>
      </c>
      <c r="F6352" s="281" t="str">
        <f t="shared" si="256"/>
        <v/>
      </c>
      <c r="G6352" s="282"/>
      <c r="H6352" s="280"/>
      <c r="I6352" s="280"/>
      <c r="J6352" s="280"/>
    </row>
    <row r="6353" spans="1:10" ht="14.4" x14ac:dyDescent="0.3">
      <c r="A6353" s="290" t="str">
        <f t="shared" si="258"/>
        <v>5/2017</v>
      </c>
      <c r="B6353" s="284">
        <v>42874</v>
      </c>
      <c r="C6353" s="296">
        <v>282</v>
      </c>
      <c r="D6353" s="279">
        <f t="shared" si="249"/>
        <v>19</v>
      </c>
      <c r="E6353" s="279">
        <f t="shared" si="250"/>
        <v>5</v>
      </c>
      <c r="F6353" s="281" t="str">
        <f t="shared" si="256"/>
        <v/>
      </c>
      <c r="G6353" s="282"/>
      <c r="H6353" s="280"/>
      <c r="I6353" s="280"/>
      <c r="J6353" s="280"/>
    </row>
    <row r="6354" spans="1:10" ht="14.4" x14ac:dyDescent="0.3">
      <c r="A6354" s="290" t="str">
        <f t="shared" si="258"/>
        <v>5/2017</v>
      </c>
      <c r="B6354" s="284">
        <v>42875</v>
      </c>
      <c r="C6354" s="296" t="s">
        <v>5837</v>
      </c>
      <c r="D6354" s="279">
        <f t="shared" si="249"/>
        <v>20</v>
      </c>
      <c r="E6354" s="279">
        <f t="shared" si="250"/>
        <v>5</v>
      </c>
      <c r="F6354" s="281" t="str">
        <f t="shared" ref="F6354:F6417" si="259">IF(D6354=(D6355-1),"",IF(AND(C6354="",C6353="",C6352=""),C6351/10000,(IF(AND(C6354="",C6353=""),C6352/10000,IF(C6354="",C6353/10000,C6354/10000)))))</f>
        <v/>
      </c>
      <c r="G6354" s="282"/>
      <c r="H6354" s="280"/>
      <c r="I6354" s="280"/>
      <c r="J6354" s="280"/>
    </row>
    <row r="6355" spans="1:10" ht="14.4" x14ac:dyDescent="0.3">
      <c r="A6355" s="290" t="str">
        <f t="shared" si="258"/>
        <v>5/2017</v>
      </c>
      <c r="B6355" s="284">
        <v>42876</v>
      </c>
      <c r="C6355" s="296" t="s">
        <v>5837</v>
      </c>
      <c r="D6355" s="279">
        <f t="shared" si="249"/>
        <v>21</v>
      </c>
      <c r="E6355" s="279">
        <f t="shared" si="250"/>
        <v>5</v>
      </c>
      <c r="F6355" s="281" t="str">
        <f t="shared" si="259"/>
        <v/>
      </c>
      <c r="G6355" s="282"/>
      <c r="H6355" s="280"/>
      <c r="I6355" s="280"/>
      <c r="J6355" s="280"/>
    </row>
    <row r="6356" spans="1:10" ht="14.4" x14ac:dyDescent="0.3">
      <c r="A6356" s="290" t="str">
        <f t="shared" si="258"/>
        <v>5/2017</v>
      </c>
      <c r="B6356" s="284">
        <v>42877</v>
      </c>
      <c r="C6356" s="296">
        <v>288</v>
      </c>
      <c r="D6356" s="279">
        <f t="shared" si="249"/>
        <v>22</v>
      </c>
      <c r="E6356" s="279">
        <f t="shared" si="250"/>
        <v>5</v>
      </c>
      <c r="F6356" s="281" t="str">
        <f t="shared" si="259"/>
        <v/>
      </c>
      <c r="G6356" s="282"/>
      <c r="H6356" s="280"/>
      <c r="I6356" s="280"/>
      <c r="J6356" s="280"/>
    </row>
    <row r="6357" spans="1:10" ht="14.4" x14ac:dyDescent="0.3">
      <c r="A6357" s="290" t="str">
        <f t="shared" si="258"/>
        <v>5/2017</v>
      </c>
      <c r="B6357" s="284">
        <v>42878</v>
      </c>
      <c r="C6357" s="296">
        <v>280</v>
      </c>
      <c r="D6357" s="279">
        <f t="shared" si="249"/>
        <v>23</v>
      </c>
      <c r="E6357" s="279">
        <f t="shared" si="250"/>
        <v>5</v>
      </c>
      <c r="F6357" s="281" t="str">
        <f t="shared" si="259"/>
        <v/>
      </c>
      <c r="G6357" s="282"/>
      <c r="H6357" s="280"/>
      <c r="I6357" s="280"/>
      <c r="J6357" s="280"/>
    </row>
    <row r="6358" spans="1:10" ht="14.4" x14ac:dyDescent="0.3">
      <c r="A6358" s="290" t="str">
        <f t="shared" si="258"/>
        <v>5/2017</v>
      </c>
      <c r="B6358" s="284">
        <v>42879</v>
      </c>
      <c r="C6358" s="296">
        <v>281</v>
      </c>
      <c r="D6358" s="279">
        <f t="shared" si="249"/>
        <v>24</v>
      </c>
      <c r="E6358" s="279">
        <f t="shared" si="250"/>
        <v>5</v>
      </c>
      <c r="F6358" s="281" t="str">
        <f t="shared" si="259"/>
        <v/>
      </c>
      <c r="G6358" s="282"/>
      <c r="H6358" s="280"/>
      <c r="I6358" s="280"/>
      <c r="J6358" s="280"/>
    </row>
    <row r="6359" spans="1:10" ht="14.4" x14ac:dyDescent="0.3">
      <c r="A6359" s="290" t="str">
        <f t="shared" si="258"/>
        <v>5/2017</v>
      </c>
      <c r="B6359" s="284">
        <v>42880</v>
      </c>
      <c r="C6359" s="296">
        <v>286</v>
      </c>
      <c r="D6359" s="279">
        <f t="shared" si="249"/>
        <v>25</v>
      </c>
      <c r="E6359" s="279">
        <f t="shared" si="250"/>
        <v>5</v>
      </c>
      <c r="F6359" s="281" t="str">
        <f t="shared" si="259"/>
        <v/>
      </c>
      <c r="G6359" s="282"/>
      <c r="H6359" s="280"/>
      <c r="I6359" s="280"/>
      <c r="J6359" s="280"/>
    </row>
    <row r="6360" spans="1:10" ht="14.4" x14ac:dyDescent="0.3">
      <c r="A6360" s="290" t="str">
        <f t="shared" si="258"/>
        <v>5/2017</v>
      </c>
      <c r="B6360" s="284">
        <v>42881</v>
      </c>
      <c r="C6360" s="296">
        <v>283</v>
      </c>
      <c r="D6360" s="279">
        <f t="shared" si="249"/>
        <v>26</v>
      </c>
      <c r="E6360" s="279">
        <f t="shared" si="250"/>
        <v>5</v>
      </c>
      <c r="F6360" s="281" t="str">
        <f t="shared" si="259"/>
        <v/>
      </c>
      <c r="G6360" s="282"/>
      <c r="H6360" s="280"/>
      <c r="I6360" s="280"/>
      <c r="J6360" s="280"/>
    </row>
    <row r="6361" spans="1:10" ht="14.4" x14ac:dyDescent="0.3">
      <c r="A6361" s="290" t="str">
        <f t="shared" si="258"/>
        <v>5/2017</v>
      </c>
      <c r="B6361" s="284">
        <v>42882</v>
      </c>
      <c r="C6361" s="296" t="s">
        <v>5837</v>
      </c>
      <c r="D6361" s="279">
        <f t="shared" si="249"/>
        <v>27</v>
      </c>
      <c r="E6361" s="279">
        <f t="shared" si="250"/>
        <v>5</v>
      </c>
      <c r="F6361" s="281" t="str">
        <f t="shared" si="259"/>
        <v/>
      </c>
      <c r="G6361" s="282"/>
      <c r="H6361" s="280"/>
      <c r="I6361" s="280"/>
      <c r="J6361" s="280"/>
    </row>
    <row r="6362" spans="1:10" ht="14.4" x14ac:dyDescent="0.3">
      <c r="A6362" s="290" t="str">
        <f t="shared" si="258"/>
        <v>5/2017</v>
      </c>
      <c r="B6362" s="284">
        <v>42883</v>
      </c>
      <c r="C6362" s="296" t="s">
        <v>5837</v>
      </c>
      <c r="D6362" s="279">
        <f t="shared" ref="D6362:D6616" si="260">DAY(B6362)</f>
        <v>28</v>
      </c>
      <c r="E6362" s="279">
        <f t="shared" ref="E6362:E6616" si="261">MONTH(B6362)</f>
        <v>5</v>
      </c>
      <c r="F6362" s="281" t="str">
        <f t="shared" si="259"/>
        <v/>
      </c>
      <c r="G6362" s="282"/>
      <c r="H6362" s="280"/>
      <c r="I6362" s="280"/>
      <c r="J6362" s="280"/>
    </row>
    <row r="6363" spans="1:10" ht="14.4" x14ac:dyDescent="0.3">
      <c r="A6363" s="290" t="str">
        <f t="shared" si="258"/>
        <v>5/2017</v>
      </c>
      <c r="B6363" s="284">
        <v>42884</v>
      </c>
      <c r="C6363" s="296">
        <v>286</v>
      </c>
      <c r="D6363" s="279">
        <f t="shared" si="260"/>
        <v>29</v>
      </c>
      <c r="E6363" s="279">
        <f t="shared" si="261"/>
        <v>5</v>
      </c>
      <c r="F6363" s="281" t="str">
        <f t="shared" si="259"/>
        <v/>
      </c>
      <c r="G6363" s="282"/>
      <c r="H6363" s="280"/>
      <c r="I6363" s="280"/>
      <c r="J6363" s="280"/>
    </row>
    <row r="6364" spans="1:10" ht="14.4" x14ac:dyDescent="0.3">
      <c r="A6364" s="290" t="str">
        <f t="shared" si="258"/>
        <v>5/2017</v>
      </c>
      <c r="B6364" s="284">
        <v>42885</v>
      </c>
      <c r="C6364" s="296">
        <v>284</v>
      </c>
      <c r="D6364" s="279">
        <f t="shared" si="260"/>
        <v>30</v>
      </c>
      <c r="E6364" s="279">
        <f t="shared" si="261"/>
        <v>5</v>
      </c>
      <c r="F6364" s="281" t="str">
        <f t="shared" si="259"/>
        <v/>
      </c>
      <c r="G6364" s="282"/>
      <c r="H6364" s="280"/>
      <c r="I6364" s="280"/>
      <c r="J6364" s="280"/>
    </row>
    <row r="6365" spans="1:10" ht="14.4" x14ac:dyDescent="0.3">
      <c r="A6365" s="290" t="str">
        <f t="shared" si="258"/>
        <v>5/2017</v>
      </c>
      <c r="B6365" s="284">
        <v>42886</v>
      </c>
      <c r="C6365" s="296">
        <v>284</v>
      </c>
      <c r="D6365" s="279">
        <f t="shared" si="260"/>
        <v>31</v>
      </c>
      <c r="E6365" s="279">
        <f t="shared" si="261"/>
        <v>5</v>
      </c>
      <c r="F6365" s="281">
        <f t="shared" si="259"/>
        <v>2.8400000000000002E-2</v>
      </c>
      <c r="G6365" s="282"/>
      <c r="H6365" s="280"/>
      <c r="I6365" s="280"/>
      <c r="J6365" s="280"/>
    </row>
    <row r="6366" spans="1:10" ht="14.4" x14ac:dyDescent="0.3">
      <c r="A6366" s="290" t="str">
        <f t="shared" si="258"/>
        <v>6/2017</v>
      </c>
      <c r="B6366" s="284">
        <v>42887</v>
      </c>
      <c r="C6366" s="296">
        <v>284</v>
      </c>
      <c r="D6366" s="279">
        <f t="shared" si="260"/>
        <v>1</v>
      </c>
      <c r="E6366" s="279">
        <f t="shared" si="261"/>
        <v>6</v>
      </c>
      <c r="F6366" s="281" t="str">
        <f t="shared" si="259"/>
        <v/>
      </c>
      <c r="G6366" s="282"/>
      <c r="H6366" s="280"/>
      <c r="I6366" s="280"/>
      <c r="J6366" s="280"/>
    </row>
    <row r="6367" spans="1:10" ht="14.4" x14ac:dyDescent="0.3">
      <c r="A6367" s="290" t="str">
        <f t="shared" si="258"/>
        <v>6/2017</v>
      </c>
      <c r="B6367" s="284">
        <v>42888</v>
      </c>
      <c r="C6367" s="296">
        <v>283</v>
      </c>
      <c r="D6367" s="279">
        <f t="shared" si="260"/>
        <v>2</v>
      </c>
      <c r="E6367" s="279">
        <f t="shared" si="261"/>
        <v>6</v>
      </c>
      <c r="F6367" s="281" t="str">
        <f t="shared" si="259"/>
        <v/>
      </c>
      <c r="G6367" s="282"/>
      <c r="H6367" s="280"/>
      <c r="I6367" s="280"/>
      <c r="J6367" s="280"/>
    </row>
    <row r="6368" spans="1:10" ht="14.4" x14ac:dyDescent="0.3">
      <c r="A6368" s="290" t="str">
        <f t="shared" si="258"/>
        <v>6/2017</v>
      </c>
      <c r="B6368" s="284">
        <v>42889</v>
      </c>
      <c r="C6368" s="296" t="s">
        <v>5837</v>
      </c>
      <c r="D6368" s="279">
        <f t="shared" si="260"/>
        <v>3</v>
      </c>
      <c r="E6368" s="279">
        <f t="shared" si="261"/>
        <v>6</v>
      </c>
      <c r="F6368" s="281" t="str">
        <f t="shared" si="259"/>
        <v/>
      </c>
      <c r="G6368" s="282"/>
      <c r="H6368" s="280"/>
      <c r="I6368" s="280"/>
      <c r="J6368" s="280"/>
    </row>
    <row r="6369" spans="1:10" ht="14.4" x14ac:dyDescent="0.3">
      <c r="A6369" s="290" t="str">
        <f t="shared" si="258"/>
        <v>6/2017</v>
      </c>
      <c r="B6369" s="284">
        <v>42890</v>
      </c>
      <c r="C6369" s="296" t="s">
        <v>5837</v>
      </c>
      <c r="D6369" s="279">
        <f t="shared" si="260"/>
        <v>4</v>
      </c>
      <c r="E6369" s="279">
        <f t="shared" si="261"/>
        <v>6</v>
      </c>
      <c r="F6369" s="281" t="str">
        <f t="shared" si="259"/>
        <v/>
      </c>
      <c r="G6369" s="282"/>
      <c r="H6369" s="280"/>
      <c r="I6369" s="280"/>
      <c r="J6369" s="280"/>
    </row>
    <row r="6370" spans="1:10" ht="14.4" x14ac:dyDescent="0.3">
      <c r="A6370" s="290" t="str">
        <f t="shared" si="258"/>
        <v>6/2017</v>
      </c>
      <c r="B6370" s="284">
        <v>42891</v>
      </c>
      <c r="C6370" s="296">
        <v>283</v>
      </c>
      <c r="D6370" s="279">
        <f t="shared" si="260"/>
        <v>5</v>
      </c>
      <c r="E6370" s="279">
        <f t="shared" si="261"/>
        <v>6</v>
      </c>
      <c r="F6370" s="281" t="str">
        <f t="shared" si="259"/>
        <v/>
      </c>
      <c r="G6370" s="282"/>
      <c r="H6370" s="280"/>
      <c r="I6370" s="280"/>
      <c r="J6370" s="280"/>
    </row>
    <row r="6371" spans="1:10" ht="14.4" x14ac:dyDescent="0.3">
      <c r="A6371" s="290" t="str">
        <f t="shared" si="258"/>
        <v>6/2017</v>
      </c>
      <c r="B6371" s="284">
        <v>42892</v>
      </c>
      <c r="C6371" s="296">
        <v>285</v>
      </c>
      <c r="D6371" s="279">
        <f t="shared" si="260"/>
        <v>6</v>
      </c>
      <c r="E6371" s="279">
        <f t="shared" si="261"/>
        <v>6</v>
      </c>
      <c r="F6371" s="281" t="str">
        <f t="shared" si="259"/>
        <v/>
      </c>
      <c r="G6371" s="282"/>
      <c r="H6371" s="280"/>
      <c r="I6371" s="280"/>
      <c r="J6371" s="280"/>
    </row>
    <row r="6372" spans="1:10" ht="14.4" x14ac:dyDescent="0.3">
      <c r="A6372" s="290" t="str">
        <f t="shared" si="258"/>
        <v>6/2017</v>
      </c>
      <c r="B6372" s="284">
        <v>42893</v>
      </c>
      <c r="C6372" s="296">
        <v>288</v>
      </c>
      <c r="D6372" s="279">
        <f t="shared" si="260"/>
        <v>7</v>
      </c>
      <c r="E6372" s="279">
        <f t="shared" si="261"/>
        <v>6</v>
      </c>
      <c r="F6372" s="281" t="str">
        <f t="shared" si="259"/>
        <v/>
      </c>
      <c r="G6372" s="282"/>
      <c r="H6372" s="280"/>
      <c r="I6372" s="280"/>
      <c r="J6372" s="280"/>
    </row>
    <row r="6373" spans="1:10" ht="14.4" x14ac:dyDescent="0.3">
      <c r="A6373" s="290" t="str">
        <f t="shared" si="258"/>
        <v>6/2017</v>
      </c>
      <c r="B6373" s="284">
        <v>42894</v>
      </c>
      <c r="C6373" s="296">
        <v>285</v>
      </c>
      <c r="D6373" s="279">
        <f t="shared" si="260"/>
        <v>8</v>
      </c>
      <c r="E6373" s="279">
        <f t="shared" si="261"/>
        <v>6</v>
      </c>
      <c r="F6373" s="281" t="str">
        <f t="shared" si="259"/>
        <v/>
      </c>
      <c r="G6373" s="282"/>
      <c r="H6373" s="280"/>
      <c r="I6373" s="280"/>
      <c r="J6373" s="280"/>
    </row>
    <row r="6374" spans="1:10" ht="14.4" x14ac:dyDescent="0.3">
      <c r="A6374" s="290" t="str">
        <f t="shared" si="258"/>
        <v>6/2017</v>
      </c>
      <c r="B6374" s="284">
        <v>42895</v>
      </c>
      <c r="C6374" s="296">
        <v>285</v>
      </c>
      <c r="D6374" s="279">
        <f t="shared" si="260"/>
        <v>9</v>
      </c>
      <c r="E6374" s="279">
        <f t="shared" si="261"/>
        <v>6</v>
      </c>
      <c r="F6374" s="281" t="str">
        <f t="shared" si="259"/>
        <v/>
      </c>
      <c r="G6374" s="282"/>
      <c r="H6374" s="280"/>
      <c r="I6374" s="280"/>
      <c r="J6374" s="280"/>
    </row>
    <row r="6375" spans="1:10" ht="14.4" x14ac:dyDescent="0.3">
      <c r="A6375" s="290" t="str">
        <f t="shared" si="258"/>
        <v>6/2017</v>
      </c>
      <c r="B6375" s="284">
        <v>42896</v>
      </c>
      <c r="C6375" s="296" t="s">
        <v>5837</v>
      </c>
      <c r="D6375" s="279">
        <f t="shared" si="260"/>
        <v>10</v>
      </c>
      <c r="E6375" s="279">
        <f t="shared" si="261"/>
        <v>6</v>
      </c>
      <c r="F6375" s="281" t="str">
        <f t="shared" si="259"/>
        <v/>
      </c>
      <c r="G6375" s="282"/>
      <c r="H6375" s="280"/>
      <c r="I6375" s="280"/>
      <c r="J6375" s="280"/>
    </row>
    <row r="6376" spans="1:10" ht="14.4" x14ac:dyDescent="0.3">
      <c r="A6376" s="290" t="str">
        <f t="shared" si="258"/>
        <v>6/2017</v>
      </c>
      <c r="B6376" s="284">
        <v>42897</v>
      </c>
      <c r="C6376" s="296" t="s">
        <v>5837</v>
      </c>
      <c r="D6376" s="279">
        <f t="shared" si="260"/>
        <v>11</v>
      </c>
      <c r="E6376" s="279">
        <f t="shared" si="261"/>
        <v>6</v>
      </c>
      <c r="F6376" s="281" t="str">
        <f t="shared" si="259"/>
        <v/>
      </c>
      <c r="G6376" s="282"/>
      <c r="H6376" s="280"/>
      <c r="I6376" s="280"/>
      <c r="J6376" s="280"/>
    </row>
    <row r="6377" spans="1:10" ht="14.4" x14ac:dyDescent="0.3">
      <c r="A6377" s="290" t="str">
        <f t="shared" si="258"/>
        <v>6/2017</v>
      </c>
      <c r="B6377" s="284">
        <v>42898</v>
      </c>
      <c r="C6377" s="296">
        <v>286</v>
      </c>
      <c r="D6377" s="279">
        <f t="shared" si="260"/>
        <v>12</v>
      </c>
      <c r="E6377" s="279">
        <f t="shared" si="261"/>
        <v>6</v>
      </c>
      <c r="F6377" s="281" t="str">
        <f t="shared" si="259"/>
        <v/>
      </c>
      <c r="G6377" s="282"/>
      <c r="H6377" s="280"/>
      <c r="I6377" s="280"/>
      <c r="J6377" s="280"/>
    </row>
    <row r="6378" spans="1:10" ht="14.4" x14ac:dyDescent="0.3">
      <c r="A6378" s="290" t="str">
        <f t="shared" si="258"/>
        <v>6/2017</v>
      </c>
      <c r="B6378" s="284">
        <v>42899</v>
      </c>
      <c r="C6378" s="296">
        <v>282</v>
      </c>
      <c r="D6378" s="279">
        <f t="shared" si="260"/>
        <v>13</v>
      </c>
      <c r="E6378" s="279">
        <f t="shared" si="261"/>
        <v>6</v>
      </c>
      <c r="F6378" s="281" t="str">
        <f t="shared" si="259"/>
        <v/>
      </c>
      <c r="G6378" s="282"/>
      <c r="H6378" s="280"/>
      <c r="I6378" s="280"/>
      <c r="J6378" s="280"/>
    </row>
    <row r="6379" spans="1:10" ht="14.4" x14ac:dyDescent="0.3">
      <c r="A6379" s="290" t="str">
        <f t="shared" si="258"/>
        <v>6/2017</v>
      </c>
      <c r="B6379" s="284">
        <v>42900</v>
      </c>
      <c r="C6379" s="296">
        <v>281</v>
      </c>
      <c r="D6379" s="279">
        <f t="shared" si="260"/>
        <v>14</v>
      </c>
      <c r="E6379" s="279">
        <f t="shared" si="261"/>
        <v>6</v>
      </c>
      <c r="F6379" s="281" t="str">
        <f t="shared" si="259"/>
        <v/>
      </c>
      <c r="G6379" s="282"/>
      <c r="H6379" s="280"/>
      <c r="I6379" s="280"/>
      <c r="J6379" s="280"/>
    </row>
    <row r="6380" spans="1:10" ht="14.4" x14ac:dyDescent="0.3">
      <c r="A6380" s="290" t="str">
        <f t="shared" si="258"/>
        <v>6/2017</v>
      </c>
      <c r="B6380" s="284">
        <v>42901</v>
      </c>
      <c r="C6380" s="296">
        <v>286</v>
      </c>
      <c r="D6380" s="279">
        <f t="shared" si="260"/>
        <v>15</v>
      </c>
      <c r="E6380" s="279">
        <f t="shared" si="261"/>
        <v>6</v>
      </c>
      <c r="F6380" s="281" t="str">
        <f t="shared" si="259"/>
        <v/>
      </c>
      <c r="G6380" s="282"/>
      <c r="H6380" s="280"/>
      <c r="I6380" s="280"/>
      <c r="J6380" s="280"/>
    </row>
    <row r="6381" spans="1:10" ht="14.4" x14ac:dyDescent="0.3">
      <c r="A6381" s="290" t="str">
        <f t="shared" si="258"/>
        <v>6/2017</v>
      </c>
      <c r="B6381" s="284">
        <v>42902</v>
      </c>
      <c r="C6381" s="296">
        <v>286</v>
      </c>
      <c r="D6381" s="279">
        <f t="shared" si="260"/>
        <v>16</v>
      </c>
      <c r="E6381" s="279">
        <f t="shared" si="261"/>
        <v>6</v>
      </c>
      <c r="F6381" s="281" t="str">
        <f t="shared" si="259"/>
        <v/>
      </c>
      <c r="G6381" s="282"/>
      <c r="H6381" s="280"/>
      <c r="I6381" s="280"/>
      <c r="J6381" s="280"/>
    </row>
    <row r="6382" spans="1:10" ht="14.4" x14ac:dyDescent="0.3">
      <c r="A6382" s="290" t="str">
        <f t="shared" si="258"/>
        <v>6/2017</v>
      </c>
      <c r="B6382" s="284">
        <v>42903</v>
      </c>
      <c r="C6382" s="296" t="s">
        <v>5837</v>
      </c>
      <c r="D6382" s="279">
        <f t="shared" si="260"/>
        <v>17</v>
      </c>
      <c r="E6382" s="279">
        <f t="shared" si="261"/>
        <v>6</v>
      </c>
      <c r="F6382" s="281" t="str">
        <f t="shared" si="259"/>
        <v/>
      </c>
      <c r="G6382" s="282"/>
      <c r="H6382" s="280"/>
      <c r="I6382" s="280"/>
      <c r="J6382" s="280"/>
    </row>
    <row r="6383" spans="1:10" ht="14.4" x14ac:dyDescent="0.3">
      <c r="A6383" s="290" t="str">
        <f t="shared" si="258"/>
        <v>6/2017</v>
      </c>
      <c r="B6383" s="284">
        <v>42904</v>
      </c>
      <c r="C6383" s="296" t="s">
        <v>5837</v>
      </c>
      <c r="D6383" s="279">
        <f t="shared" si="260"/>
        <v>18</v>
      </c>
      <c r="E6383" s="279">
        <f t="shared" si="261"/>
        <v>6</v>
      </c>
      <c r="F6383" s="281" t="str">
        <f t="shared" si="259"/>
        <v/>
      </c>
      <c r="G6383" s="282"/>
      <c r="H6383" s="280"/>
      <c r="I6383" s="280"/>
      <c r="J6383" s="280"/>
    </row>
    <row r="6384" spans="1:10" ht="14.4" x14ac:dyDescent="0.3">
      <c r="A6384" s="290" t="str">
        <f t="shared" si="258"/>
        <v>6/2017</v>
      </c>
      <c r="B6384" s="284">
        <v>42905</v>
      </c>
      <c r="C6384" s="296">
        <v>289</v>
      </c>
      <c r="D6384" s="279">
        <f t="shared" si="260"/>
        <v>19</v>
      </c>
      <c r="E6384" s="279">
        <f t="shared" si="261"/>
        <v>6</v>
      </c>
      <c r="F6384" s="281" t="str">
        <f t="shared" si="259"/>
        <v/>
      </c>
      <c r="G6384" s="282"/>
      <c r="H6384" s="280"/>
      <c r="I6384" s="280"/>
      <c r="J6384" s="280"/>
    </row>
    <row r="6385" spans="1:10" ht="14.4" x14ac:dyDescent="0.3">
      <c r="A6385" s="290" t="str">
        <f t="shared" si="258"/>
        <v>6/2017</v>
      </c>
      <c r="B6385" s="284">
        <v>42906</v>
      </c>
      <c r="C6385" s="296">
        <v>299</v>
      </c>
      <c r="D6385" s="279">
        <f t="shared" si="260"/>
        <v>20</v>
      </c>
      <c r="E6385" s="279">
        <f t="shared" si="261"/>
        <v>6</v>
      </c>
      <c r="F6385" s="281" t="str">
        <f t="shared" si="259"/>
        <v/>
      </c>
      <c r="G6385" s="282"/>
      <c r="H6385" s="280"/>
      <c r="I6385" s="280"/>
      <c r="J6385" s="280"/>
    </row>
    <row r="6386" spans="1:10" ht="14.4" x14ac:dyDescent="0.3">
      <c r="A6386" s="290" t="str">
        <f t="shared" si="258"/>
        <v>6/2017</v>
      </c>
      <c r="B6386" s="284">
        <v>42907</v>
      </c>
      <c r="C6386" s="296">
        <v>302</v>
      </c>
      <c r="D6386" s="279">
        <f t="shared" si="260"/>
        <v>21</v>
      </c>
      <c r="E6386" s="279">
        <f t="shared" si="261"/>
        <v>6</v>
      </c>
      <c r="F6386" s="281" t="str">
        <f t="shared" si="259"/>
        <v/>
      </c>
      <c r="G6386" s="282"/>
      <c r="H6386" s="280"/>
      <c r="I6386" s="280"/>
      <c r="J6386" s="280"/>
    </row>
    <row r="6387" spans="1:10" ht="14.4" x14ac:dyDescent="0.3">
      <c r="A6387" s="290" t="str">
        <f t="shared" si="258"/>
        <v>6/2017</v>
      </c>
      <c r="B6387" s="284">
        <v>42908</v>
      </c>
      <c r="C6387" s="296">
        <v>298</v>
      </c>
      <c r="D6387" s="279">
        <f t="shared" si="260"/>
        <v>22</v>
      </c>
      <c r="E6387" s="279">
        <f t="shared" si="261"/>
        <v>6</v>
      </c>
      <c r="F6387" s="281" t="str">
        <f t="shared" si="259"/>
        <v/>
      </c>
      <c r="G6387" s="282"/>
      <c r="H6387" s="280"/>
      <c r="I6387" s="280"/>
      <c r="J6387" s="280"/>
    </row>
    <row r="6388" spans="1:10" ht="14.4" x14ac:dyDescent="0.3">
      <c r="A6388" s="290" t="str">
        <f t="shared" si="258"/>
        <v>6/2017</v>
      </c>
      <c r="B6388" s="284">
        <v>42909</v>
      </c>
      <c r="C6388" s="296">
        <v>294</v>
      </c>
      <c r="D6388" s="279">
        <f t="shared" si="260"/>
        <v>23</v>
      </c>
      <c r="E6388" s="279">
        <f t="shared" si="261"/>
        <v>6</v>
      </c>
      <c r="F6388" s="281" t="str">
        <f t="shared" si="259"/>
        <v/>
      </c>
      <c r="G6388" s="282"/>
      <c r="H6388" s="280"/>
      <c r="I6388" s="280"/>
      <c r="J6388" s="280"/>
    </row>
    <row r="6389" spans="1:10" ht="14.4" x14ac:dyDescent="0.3">
      <c r="A6389" s="290" t="str">
        <f t="shared" si="258"/>
        <v>6/2017</v>
      </c>
      <c r="B6389" s="284">
        <v>42910</v>
      </c>
      <c r="C6389" s="296" t="s">
        <v>5837</v>
      </c>
      <c r="D6389" s="279">
        <f t="shared" si="260"/>
        <v>24</v>
      </c>
      <c r="E6389" s="279">
        <f t="shared" si="261"/>
        <v>6</v>
      </c>
      <c r="F6389" s="281" t="str">
        <f t="shared" si="259"/>
        <v/>
      </c>
      <c r="G6389" s="282"/>
      <c r="H6389" s="280"/>
      <c r="I6389" s="280"/>
      <c r="J6389" s="280"/>
    </row>
    <row r="6390" spans="1:10" ht="14.4" x14ac:dyDescent="0.3">
      <c r="A6390" s="290" t="str">
        <f t="shared" si="258"/>
        <v>6/2017</v>
      </c>
      <c r="B6390" s="284">
        <v>42911</v>
      </c>
      <c r="C6390" s="296" t="s">
        <v>5837</v>
      </c>
      <c r="D6390" s="279">
        <f t="shared" si="260"/>
        <v>25</v>
      </c>
      <c r="E6390" s="279">
        <f t="shared" si="261"/>
        <v>6</v>
      </c>
      <c r="F6390" s="281" t="str">
        <f t="shared" si="259"/>
        <v/>
      </c>
      <c r="G6390" s="282"/>
      <c r="H6390" s="280"/>
      <c r="I6390" s="280"/>
      <c r="J6390" s="280"/>
    </row>
    <row r="6391" spans="1:10" ht="14.4" x14ac:dyDescent="0.3">
      <c r="A6391" s="290" t="str">
        <f t="shared" si="258"/>
        <v>6/2017</v>
      </c>
      <c r="B6391" s="284">
        <v>42912</v>
      </c>
      <c r="C6391" s="296">
        <v>290</v>
      </c>
      <c r="D6391" s="279">
        <f t="shared" si="260"/>
        <v>26</v>
      </c>
      <c r="E6391" s="279">
        <f t="shared" si="261"/>
        <v>6</v>
      </c>
      <c r="F6391" s="281" t="str">
        <f t="shared" si="259"/>
        <v/>
      </c>
      <c r="G6391" s="282"/>
      <c r="H6391" s="280"/>
      <c r="I6391" s="280"/>
      <c r="J6391" s="280"/>
    </row>
    <row r="6392" spans="1:10" ht="14.4" x14ac:dyDescent="0.3">
      <c r="A6392" s="290" t="str">
        <f t="shared" si="258"/>
        <v>6/2017</v>
      </c>
      <c r="B6392" s="284">
        <v>42913</v>
      </c>
      <c r="C6392" s="296">
        <v>298</v>
      </c>
      <c r="D6392" s="279">
        <f t="shared" si="260"/>
        <v>27</v>
      </c>
      <c r="E6392" s="279">
        <f t="shared" si="261"/>
        <v>6</v>
      </c>
      <c r="F6392" s="281" t="str">
        <f t="shared" si="259"/>
        <v/>
      </c>
      <c r="G6392" s="282"/>
      <c r="H6392" s="280"/>
      <c r="I6392" s="280"/>
      <c r="J6392" s="280"/>
    </row>
    <row r="6393" spans="1:10" ht="14.4" x14ac:dyDescent="0.3">
      <c r="A6393" s="290" t="str">
        <f t="shared" si="258"/>
        <v>6/2017</v>
      </c>
      <c r="B6393" s="284">
        <v>42914</v>
      </c>
      <c r="C6393" s="296">
        <v>290</v>
      </c>
      <c r="D6393" s="279">
        <f t="shared" si="260"/>
        <v>28</v>
      </c>
      <c r="E6393" s="279">
        <f t="shared" si="261"/>
        <v>6</v>
      </c>
      <c r="F6393" s="281" t="str">
        <f t="shared" si="259"/>
        <v/>
      </c>
      <c r="G6393" s="282"/>
      <c r="H6393" s="280"/>
      <c r="I6393" s="280"/>
      <c r="J6393" s="280"/>
    </row>
    <row r="6394" spans="1:10" ht="14.4" x14ac:dyDescent="0.3">
      <c r="A6394" s="290" t="str">
        <f t="shared" si="258"/>
        <v>6/2017</v>
      </c>
      <c r="B6394" s="284">
        <v>42915</v>
      </c>
      <c r="C6394" s="296">
        <v>294</v>
      </c>
      <c r="D6394" s="279">
        <f t="shared" si="260"/>
        <v>29</v>
      </c>
      <c r="E6394" s="279">
        <f t="shared" si="261"/>
        <v>6</v>
      </c>
      <c r="F6394" s="281" t="str">
        <f t="shared" si="259"/>
        <v/>
      </c>
      <c r="G6394" s="282"/>
      <c r="H6394" s="280"/>
      <c r="I6394" s="280"/>
      <c r="J6394" s="280"/>
    </row>
    <row r="6395" spans="1:10" ht="14.4" x14ac:dyDescent="0.3">
      <c r="A6395" s="290" t="str">
        <f t="shared" si="258"/>
        <v>6/2017</v>
      </c>
      <c r="B6395" s="284">
        <v>42916</v>
      </c>
      <c r="C6395" s="296">
        <v>289</v>
      </c>
      <c r="D6395" s="279">
        <f t="shared" si="260"/>
        <v>30</v>
      </c>
      <c r="E6395" s="279">
        <f t="shared" si="261"/>
        <v>6</v>
      </c>
      <c r="F6395" s="281">
        <f t="shared" si="259"/>
        <v>2.8899999999999999E-2</v>
      </c>
      <c r="G6395" s="282"/>
      <c r="H6395" s="280"/>
      <c r="I6395" s="280"/>
      <c r="J6395" s="280"/>
    </row>
    <row r="6396" spans="1:10" ht="14.4" x14ac:dyDescent="0.3">
      <c r="A6396" s="290" t="str">
        <f t="shared" si="258"/>
        <v>7/2017</v>
      </c>
      <c r="B6396" s="284">
        <v>42917</v>
      </c>
      <c r="C6396" s="296" t="s">
        <v>5837</v>
      </c>
      <c r="D6396" s="279">
        <f t="shared" si="260"/>
        <v>1</v>
      </c>
      <c r="E6396" s="279">
        <f t="shared" si="261"/>
        <v>7</v>
      </c>
      <c r="F6396" s="281" t="str">
        <f t="shared" si="259"/>
        <v/>
      </c>
      <c r="G6396" s="282"/>
      <c r="H6396" s="280"/>
      <c r="I6396" s="280"/>
      <c r="J6396" s="280"/>
    </row>
    <row r="6397" spans="1:10" ht="14.4" x14ac:dyDescent="0.3">
      <c r="A6397" s="290" t="str">
        <f t="shared" si="258"/>
        <v>7/2017</v>
      </c>
      <c r="B6397" s="284">
        <v>42918</v>
      </c>
      <c r="C6397" s="296" t="s">
        <v>5837</v>
      </c>
      <c r="D6397" s="279">
        <f t="shared" si="260"/>
        <v>2</v>
      </c>
      <c r="E6397" s="279">
        <f t="shared" si="261"/>
        <v>7</v>
      </c>
      <c r="F6397" s="281" t="str">
        <f t="shared" si="259"/>
        <v/>
      </c>
      <c r="G6397" s="282"/>
      <c r="H6397" s="280"/>
      <c r="I6397" s="280"/>
      <c r="J6397" s="280"/>
    </row>
    <row r="6398" spans="1:10" ht="14.4" x14ac:dyDescent="0.3">
      <c r="A6398" s="290" t="str">
        <f t="shared" si="258"/>
        <v>7/2017</v>
      </c>
      <c r="B6398" s="284">
        <v>42919</v>
      </c>
      <c r="C6398" s="296">
        <v>286</v>
      </c>
      <c r="D6398" s="279">
        <f t="shared" si="260"/>
        <v>3</v>
      </c>
      <c r="E6398" s="279">
        <f t="shared" si="261"/>
        <v>7</v>
      </c>
      <c r="F6398" s="281" t="str">
        <f t="shared" si="259"/>
        <v/>
      </c>
      <c r="G6398" s="282"/>
      <c r="H6398" s="280"/>
      <c r="I6398" s="280"/>
      <c r="J6398" s="280"/>
    </row>
    <row r="6399" spans="1:10" ht="14.4" x14ac:dyDescent="0.3">
      <c r="A6399" s="290" t="str">
        <f t="shared" si="258"/>
        <v>7/2017</v>
      </c>
      <c r="B6399" s="284">
        <v>42920</v>
      </c>
      <c r="C6399" s="296" t="s">
        <v>5837</v>
      </c>
      <c r="D6399" s="279">
        <f t="shared" si="260"/>
        <v>4</v>
      </c>
      <c r="E6399" s="279">
        <f t="shared" si="261"/>
        <v>7</v>
      </c>
      <c r="F6399" s="281" t="str">
        <f t="shared" si="259"/>
        <v/>
      </c>
      <c r="G6399" s="282"/>
      <c r="H6399" s="280"/>
      <c r="I6399" s="280"/>
      <c r="J6399" s="280"/>
    </row>
    <row r="6400" spans="1:10" ht="14.4" x14ac:dyDescent="0.3">
      <c r="A6400" s="290" t="str">
        <f t="shared" si="258"/>
        <v>7/2017</v>
      </c>
      <c r="B6400" s="284">
        <v>42921</v>
      </c>
      <c r="C6400" s="296">
        <v>291</v>
      </c>
      <c r="D6400" s="279">
        <f t="shared" si="260"/>
        <v>5</v>
      </c>
      <c r="E6400" s="279">
        <f t="shared" si="261"/>
        <v>7</v>
      </c>
      <c r="F6400" s="281" t="str">
        <f t="shared" si="259"/>
        <v/>
      </c>
      <c r="G6400" s="282"/>
      <c r="H6400" s="280"/>
      <c r="I6400" s="280"/>
      <c r="J6400" s="280"/>
    </row>
    <row r="6401" spans="1:10" ht="14.4" x14ac:dyDescent="0.3">
      <c r="A6401" s="290" t="str">
        <f t="shared" si="258"/>
        <v>7/2017</v>
      </c>
      <c r="B6401" s="284">
        <v>42922</v>
      </c>
      <c r="C6401" s="296">
        <v>297</v>
      </c>
      <c r="D6401" s="279">
        <f t="shared" si="260"/>
        <v>6</v>
      </c>
      <c r="E6401" s="279">
        <f t="shared" si="261"/>
        <v>7</v>
      </c>
      <c r="F6401" s="281" t="str">
        <f t="shared" si="259"/>
        <v/>
      </c>
      <c r="G6401" s="282"/>
      <c r="H6401" s="280"/>
      <c r="I6401" s="280"/>
      <c r="J6401" s="280"/>
    </row>
    <row r="6402" spans="1:10" ht="14.4" x14ac:dyDescent="0.3">
      <c r="A6402" s="290" t="str">
        <f t="shared" si="258"/>
        <v>7/2017</v>
      </c>
      <c r="B6402" s="284">
        <v>42923</v>
      </c>
      <c r="C6402" s="296">
        <v>293</v>
      </c>
      <c r="D6402" s="279">
        <f t="shared" si="260"/>
        <v>7</v>
      </c>
      <c r="E6402" s="279">
        <f t="shared" si="261"/>
        <v>7</v>
      </c>
      <c r="F6402" s="281" t="str">
        <f t="shared" si="259"/>
        <v/>
      </c>
      <c r="G6402" s="282"/>
      <c r="H6402" s="280"/>
      <c r="I6402" s="280"/>
      <c r="J6402" s="280"/>
    </row>
    <row r="6403" spans="1:10" ht="14.4" x14ac:dyDescent="0.3">
      <c r="A6403" s="290" t="str">
        <f t="shared" si="258"/>
        <v>7/2017</v>
      </c>
      <c r="B6403" s="284">
        <v>42924</v>
      </c>
      <c r="C6403" s="296" t="s">
        <v>5837</v>
      </c>
      <c r="D6403" s="279">
        <f t="shared" si="260"/>
        <v>8</v>
      </c>
      <c r="E6403" s="279">
        <f t="shared" si="261"/>
        <v>7</v>
      </c>
      <c r="F6403" s="281" t="str">
        <f t="shared" si="259"/>
        <v/>
      </c>
      <c r="G6403" s="282"/>
      <c r="H6403" s="280"/>
      <c r="I6403" s="280"/>
      <c r="J6403" s="280"/>
    </row>
    <row r="6404" spans="1:10" ht="14.4" x14ac:dyDescent="0.3">
      <c r="A6404" s="290" t="str">
        <f t="shared" si="258"/>
        <v>7/2017</v>
      </c>
      <c r="B6404" s="284">
        <v>42925</v>
      </c>
      <c r="C6404" s="296" t="s">
        <v>5837</v>
      </c>
      <c r="D6404" s="279">
        <f t="shared" si="260"/>
        <v>9</v>
      </c>
      <c r="E6404" s="279">
        <f t="shared" si="261"/>
        <v>7</v>
      </c>
      <c r="F6404" s="281" t="str">
        <f t="shared" si="259"/>
        <v/>
      </c>
      <c r="G6404" s="282"/>
      <c r="H6404" s="280"/>
      <c r="I6404" s="280"/>
      <c r="J6404" s="280"/>
    </row>
    <row r="6405" spans="1:10" ht="14.4" x14ac:dyDescent="0.3">
      <c r="A6405" s="290" t="str">
        <f t="shared" si="258"/>
        <v>7/2017</v>
      </c>
      <c r="B6405" s="284">
        <v>42926</v>
      </c>
      <c r="C6405" s="296">
        <v>286</v>
      </c>
      <c r="D6405" s="279">
        <f t="shared" si="260"/>
        <v>10</v>
      </c>
      <c r="E6405" s="279">
        <f t="shared" si="261"/>
        <v>7</v>
      </c>
      <c r="F6405" s="281" t="str">
        <f t="shared" si="259"/>
        <v/>
      </c>
      <c r="G6405" s="282"/>
      <c r="H6405" s="280"/>
      <c r="I6405" s="280"/>
      <c r="J6405" s="280"/>
    </row>
    <row r="6406" spans="1:10" ht="14.4" x14ac:dyDescent="0.3">
      <c r="A6406" s="290" t="str">
        <f t="shared" ref="A6406:A6469" si="262">CONCATENATE(MONTH(B6406),"/",YEAR(B6406))</f>
        <v>7/2017</v>
      </c>
      <c r="B6406" s="284">
        <v>42927</v>
      </c>
      <c r="C6406" s="296">
        <v>282</v>
      </c>
      <c r="D6406" s="279">
        <f t="shared" si="260"/>
        <v>11</v>
      </c>
      <c r="E6406" s="279">
        <f t="shared" si="261"/>
        <v>7</v>
      </c>
      <c r="F6406" s="281" t="str">
        <f t="shared" si="259"/>
        <v/>
      </c>
      <c r="G6406" s="282"/>
      <c r="H6406" s="280"/>
      <c r="I6406" s="280"/>
      <c r="J6406" s="280"/>
    </row>
    <row r="6407" spans="1:10" ht="14.4" x14ac:dyDescent="0.3">
      <c r="A6407" s="290" t="str">
        <f t="shared" si="262"/>
        <v>7/2017</v>
      </c>
      <c r="B6407" s="284">
        <v>42928</v>
      </c>
      <c r="C6407" s="296">
        <v>277</v>
      </c>
      <c r="D6407" s="279">
        <f t="shared" si="260"/>
        <v>12</v>
      </c>
      <c r="E6407" s="279">
        <f t="shared" si="261"/>
        <v>7</v>
      </c>
      <c r="F6407" s="281" t="str">
        <f t="shared" si="259"/>
        <v/>
      </c>
      <c r="G6407" s="282"/>
      <c r="H6407" s="280"/>
      <c r="I6407" s="280"/>
      <c r="J6407" s="280"/>
    </row>
    <row r="6408" spans="1:10" ht="14.4" x14ac:dyDescent="0.3">
      <c r="A6408" s="290" t="str">
        <f t="shared" si="262"/>
        <v>7/2017</v>
      </c>
      <c r="B6408" s="284">
        <v>42929</v>
      </c>
      <c r="C6408" s="296">
        <v>277</v>
      </c>
      <c r="D6408" s="279">
        <f t="shared" si="260"/>
        <v>13</v>
      </c>
      <c r="E6408" s="279">
        <f t="shared" si="261"/>
        <v>7</v>
      </c>
      <c r="F6408" s="281" t="str">
        <f t="shared" si="259"/>
        <v/>
      </c>
      <c r="G6408" s="282"/>
      <c r="H6408" s="280"/>
      <c r="I6408" s="280"/>
      <c r="J6408" s="280"/>
    </row>
    <row r="6409" spans="1:10" ht="14.4" x14ac:dyDescent="0.3">
      <c r="A6409" s="290" t="str">
        <f t="shared" si="262"/>
        <v>7/2017</v>
      </c>
      <c r="B6409" s="284">
        <v>42930</v>
      </c>
      <c r="C6409" s="296">
        <v>274</v>
      </c>
      <c r="D6409" s="279">
        <f t="shared" si="260"/>
        <v>14</v>
      </c>
      <c r="E6409" s="279">
        <f t="shared" si="261"/>
        <v>7</v>
      </c>
      <c r="F6409" s="281" t="str">
        <f t="shared" si="259"/>
        <v/>
      </c>
      <c r="G6409" s="282"/>
      <c r="H6409" s="280"/>
      <c r="I6409" s="280"/>
      <c r="J6409" s="280"/>
    </row>
    <row r="6410" spans="1:10" ht="14.4" x14ac:dyDescent="0.3">
      <c r="A6410" s="290" t="str">
        <f t="shared" si="262"/>
        <v>7/2017</v>
      </c>
      <c r="B6410" s="284">
        <v>42931</v>
      </c>
      <c r="C6410" s="296" t="s">
        <v>5837</v>
      </c>
      <c r="D6410" s="279">
        <f t="shared" si="260"/>
        <v>15</v>
      </c>
      <c r="E6410" s="279">
        <f t="shared" si="261"/>
        <v>7</v>
      </c>
      <c r="F6410" s="281" t="str">
        <f t="shared" si="259"/>
        <v/>
      </c>
      <c r="G6410" s="282"/>
      <c r="H6410" s="280"/>
      <c r="I6410" s="280"/>
      <c r="J6410" s="280"/>
    </row>
    <row r="6411" spans="1:10" ht="14.4" x14ac:dyDescent="0.3">
      <c r="A6411" s="290" t="str">
        <f t="shared" si="262"/>
        <v>7/2017</v>
      </c>
      <c r="B6411" s="284">
        <v>42932</v>
      </c>
      <c r="C6411" s="296" t="s">
        <v>5837</v>
      </c>
      <c r="D6411" s="279">
        <f t="shared" si="260"/>
        <v>16</v>
      </c>
      <c r="E6411" s="279">
        <f t="shared" si="261"/>
        <v>7</v>
      </c>
      <c r="F6411" s="281" t="str">
        <f t="shared" si="259"/>
        <v/>
      </c>
      <c r="G6411" s="282"/>
      <c r="H6411" s="280"/>
      <c r="I6411" s="280"/>
      <c r="J6411" s="280"/>
    </row>
    <row r="6412" spans="1:10" ht="14.4" x14ac:dyDescent="0.3">
      <c r="A6412" s="290" t="str">
        <f t="shared" si="262"/>
        <v>7/2017</v>
      </c>
      <c r="B6412" s="284">
        <v>42933</v>
      </c>
      <c r="C6412" s="296">
        <v>273</v>
      </c>
      <c r="D6412" s="279">
        <f t="shared" si="260"/>
        <v>17</v>
      </c>
      <c r="E6412" s="279">
        <f t="shared" si="261"/>
        <v>7</v>
      </c>
      <c r="F6412" s="281" t="str">
        <f t="shared" si="259"/>
        <v/>
      </c>
      <c r="G6412" s="282"/>
      <c r="H6412" s="280"/>
      <c r="I6412" s="280"/>
      <c r="J6412" s="280"/>
    </row>
    <row r="6413" spans="1:10" ht="14.4" x14ac:dyDescent="0.3">
      <c r="A6413" s="290" t="str">
        <f t="shared" si="262"/>
        <v>7/2017</v>
      </c>
      <c r="B6413" s="284">
        <v>42934</v>
      </c>
      <c r="C6413" s="296">
        <v>273</v>
      </c>
      <c r="D6413" s="279">
        <f t="shared" si="260"/>
        <v>18</v>
      </c>
      <c r="E6413" s="279">
        <f t="shared" si="261"/>
        <v>7</v>
      </c>
      <c r="F6413" s="281" t="str">
        <f t="shared" si="259"/>
        <v/>
      </c>
      <c r="G6413" s="282"/>
      <c r="H6413" s="280"/>
      <c r="I6413" s="280"/>
      <c r="J6413" s="280"/>
    </row>
    <row r="6414" spans="1:10" ht="14.4" x14ac:dyDescent="0.3">
      <c r="A6414" s="290" t="str">
        <f t="shared" si="262"/>
        <v>7/2017</v>
      </c>
      <c r="B6414" s="284">
        <v>42935</v>
      </c>
      <c r="C6414" s="296">
        <v>271</v>
      </c>
      <c r="D6414" s="279">
        <f t="shared" si="260"/>
        <v>19</v>
      </c>
      <c r="E6414" s="279">
        <f t="shared" si="261"/>
        <v>7</v>
      </c>
      <c r="F6414" s="281" t="str">
        <f t="shared" si="259"/>
        <v/>
      </c>
      <c r="G6414" s="282"/>
      <c r="H6414" s="280"/>
      <c r="I6414" s="280"/>
      <c r="J6414" s="280"/>
    </row>
    <row r="6415" spans="1:10" ht="14.4" x14ac:dyDescent="0.3">
      <c r="A6415" s="290" t="str">
        <f t="shared" si="262"/>
        <v>7/2017</v>
      </c>
      <c r="B6415" s="284">
        <v>42936</v>
      </c>
      <c r="C6415" s="296">
        <v>266</v>
      </c>
      <c r="D6415" s="279">
        <f t="shared" si="260"/>
        <v>20</v>
      </c>
      <c r="E6415" s="279">
        <f t="shared" si="261"/>
        <v>7</v>
      </c>
      <c r="F6415" s="281" t="str">
        <f t="shared" si="259"/>
        <v/>
      </c>
      <c r="G6415" s="282"/>
      <c r="H6415" s="280"/>
      <c r="I6415" s="280"/>
      <c r="J6415" s="280"/>
    </row>
    <row r="6416" spans="1:10" ht="14.4" x14ac:dyDescent="0.3">
      <c r="A6416" s="290" t="str">
        <f t="shared" si="262"/>
        <v>7/2017</v>
      </c>
      <c r="B6416" s="284">
        <v>42937</v>
      </c>
      <c r="C6416" s="296">
        <v>264</v>
      </c>
      <c r="D6416" s="279">
        <f t="shared" si="260"/>
        <v>21</v>
      </c>
      <c r="E6416" s="279">
        <f t="shared" si="261"/>
        <v>7</v>
      </c>
      <c r="F6416" s="281" t="str">
        <f t="shared" si="259"/>
        <v/>
      </c>
      <c r="G6416" s="282"/>
      <c r="H6416" s="280"/>
      <c r="I6416" s="280"/>
      <c r="J6416" s="280"/>
    </row>
    <row r="6417" spans="1:10" ht="14.4" x14ac:dyDescent="0.3">
      <c r="A6417" s="290" t="str">
        <f t="shared" si="262"/>
        <v>7/2017</v>
      </c>
      <c r="B6417" s="284">
        <v>42938</v>
      </c>
      <c r="C6417" s="296" t="s">
        <v>5837</v>
      </c>
      <c r="D6417" s="279">
        <f t="shared" si="260"/>
        <v>22</v>
      </c>
      <c r="E6417" s="279">
        <f t="shared" si="261"/>
        <v>7</v>
      </c>
      <c r="F6417" s="281" t="str">
        <f t="shared" si="259"/>
        <v/>
      </c>
      <c r="G6417" s="282"/>
      <c r="H6417" s="280"/>
      <c r="I6417" s="280"/>
      <c r="J6417" s="280"/>
    </row>
    <row r="6418" spans="1:10" ht="14.4" x14ac:dyDescent="0.3">
      <c r="A6418" s="290" t="str">
        <f t="shared" si="262"/>
        <v>7/2017</v>
      </c>
      <c r="B6418" s="284">
        <v>42939</v>
      </c>
      <c r="C6418" s="296" t="s">
        <v>5837</v>
      </c>
      <c r="D6418" s="279">
        <f t="shared" si="260"/>
        <v>23</v>
      </c>
      <c r="E6418" s="279">
        <f t="shared" si="261"/>
        <v>7</v>
      </c>
      <c r="F6418" s="281" t="str">
        <f t="shared" ref="F6418:F6481" si="263">IF(D6418=(D6419-1),"",IF(AND(C6418="",C6417="",C6416=""),C6415/10000,(IF(AND(C6418="",C6417=""),C6416/10000,IF(C6418="",C6417/10000,C6418/10000)))))</f>
        <v/>
      </c>
      <c r="G6418" s="282"/>
      <c r="H6418" s="280"/>
      <c r="I6418" s="280"/>
      <c r="J6418" s="280"/>
    </row>
    <row r="6419" spans="1:10" ht="14.4" x14ac:dyDescent="0.3">
      <c r="A6419" s="290" t="str">
        <f t="shared" si="262"/>
        <v>7/2017</v>
      </c>
      <c r="B6419" s="284">
        <v>42940</v>
      </c>
      <c r="C6419" s="296">
        <v>270</v>
      </c>
      <c r="D6419" s="279">
        <f t="shared" si="260"/>
        <v>24</v>
      </c>
      <c r="E6419" s="279">
        <f t="shared" si="261"/>
        <v>7</v>
      </c>
      <c r="F6419" s="281" t="str">
        <f t="shared" si="263"/>
        <v/>
      </c>
      <c r="G6419" s="282"/>
      <c r="H6419" s="280"/>
      <c r="I6419" s="280"/>
      <c r="J6419" s="280"/>
    </row>
    <row r="6420" spans="1:10" ht="14.4" x14ac:dyDescent="0.3">
      <c r="A6420" s="290" t="str">
        <f t="shared" si="262"/>
        <v>7/2017</v>
      </c>
      <c r="B6420" s="284">
        <v>42941</v>
      </c>
      <c r="C6420" s="296">
        <v>272</v>
      </c>
      <c r="D6420" s="279">
        <f t="shared" si="260"/>
        <v>25</v>
      </c>
      <c r="E6420" s="279">
        <f t="shared" si="261"/>
        <v>7</v>
      </c>
      <c r="F6420" s="281" t="str">
        <f t="shared" si="263"/>
        <v/>
      </c>
      <c r="G6420" s="282"/>
      <c r="H6420" s="280"/>
      <c r="I6420" s="280"/>
      <c r="J6420" s="280"/>
    </row>
    <row r="6421" spans="1:10" ht="14.4" x14ac:dyDescent="0.3">
      <c r="A6421" s="290" t="str">
        <f t="shared" si="262"/>
        <v>7/2017</v>
      </c>
      <c r="B6421" s="284">
        <v>42942</v>
      </c>
      <c r="C6421" s="296">
        <v>269</v>
      </c>
      <c r="D6421" s="279">
        <f t="shared" si="260"/>
        <v>26</v>
      </c>
      <c r="E6421" s="279">
        <f t="shared" si="261"/>
        <v>7</v>
      </c>
      <c r="F6421" s="281" t="str">
        <f t="shared" si="263"/>
        <v/>
      </c>
      <c r="G6421" s="282"/>
      <c r="H6421" s="280"/>
      <c r="I6421" s="280"/>
      <c r="J6421" s="280"/>
    </row>
    <row r="6422" spans="1:10" ht="14.4" x14ac:dyDescent="0.3">
      <c r="A6422" s="290" t="str">
        <f t="shared" si="262"/>
        <v>7/2017</v>
      </c>
      <c r="B6422" s="284">
        <v>42943</v>
      </c>
      <c r="C6422" s="296">
        <v>268</v>
      </c>
      <c r="D6422" s="279">
        <f t="shared" si="260"/>
        <v>27</v>
      </c>
      <c r="E6422" s="279">
        <f t="shared" si="261"/>
        <v>7</v>
      </c>
      <c r="F6422" s="281" t="str">
        <f t="shared" si="263"/>
        <v/>
      </c>
      <c r="G6422" s="282"/>
      <c r="H6422" s="280"/>
      <c r="I6422" s="280"/>
      <c r="J6422" s="280"/>
    </row>
    <row r="6423" spans="1:10" ht="14.4" x14ac:dyDescent="0.3">
      <c r="A6423" s="290" t="str">
        <f t="shared" si="262"/>
        <v>7/2017</v>
      </c>
      <c r="B6423" s="284">
        <v>42944</v>
      </c>
      <c r="C6423" s="296">
        <v>271</v>
      </c>
      <c r="D6423" s="279">
        <f t="shared" si="260"/>
        <v>28</v>
      </c>
      <c r="E6423" s="279">
        <f t="shared" si="261"/>
        <v>7</v>
      </c>
      <c r="F6423" s="281" t="str">
        <f t="shared" si="263"/>
        <v/>
      </c>
      <c r="G6423" s="282"/>
      <c r="H6423" s="280"/>
      <c r="I6423" s="280"/>
      <c r="J6423" s="280"/>
    </row>
    <row r="6424" spans="1:10" ht="14.4" x14ac:dyDescent="0.3">
      <c r="A6424" s="290" t="str">
        <f t="shared" si="262"/>
        <v>7/2017</v>
      </c>
      <c r="B6424" s="284">
        <v>42945</v>
      </c>
      <c r="C6424" s="296" t="s">
        <v>5837</v>
      </c>
      <c r="D6424" s="279">
        <f t="shared" si="260"/>
        <v>29</v>
      </c>
      <c r="E6424" s="279">
        <f t="shared" si="261"/>
        <v>7</v>
      </c>
      <c r="F6424" s="281" t="str">
        <f t="shared" si="263"/>
        <v/>
      </c>
      <c r="G6424" s="282"/>
      <c r="H6424" s="280"/>
      <c r="I6424" s="280"/>
      <c r="J6424" s="280"/>
    </row>
    <row r="6425" spans="1:10" ht="14.4" x14ac:dyDescent="0.3">
      <c r="A6425" s="290" t="str">
        <f t="shared" si="262"/>
        <v>7/2017</v>
      </c>
      <c r="B6425" s="284">
        <v>42946</v>
      </c>
      <c r="C6425" s="296" t="s">
        <v>5837</v>
      </c>
      <c r="D6425" s="279">
        <f t="shared" si="260"/>
        <v>30</v>
      </c>
      <c r="E6425" s="279">
        <f t="shared" si="261"/>
        <v>7</v>
      </c>
      <c r="F6425" s="281" t="str">
        <f t="shared" si="263"/>
        <v/>
      </c>
      <c r="G6425" s="282"/>
      <c r="H6425" s="280"/>
      <c r="I6425" s="280"/>
      <c r="J6425" s="280"/>
    </row>
    <row r="6426" spans="1:10" ht="14.4" x14ac:dyDescent="0.3">
      <c r="A6426" s="290" t="str">
        <f t="shared" si="262"/>
        <v>7/2017</v>
      </c>
      <c r="B6426" s="284">
        <v>42947</v>
      </c>
      <c r="C6426" s="296">
        <v>268</v>
      </c>
      <c r="D6426" s="279">
        <f t="shared" si="260"/>
        <v>31</v>
      </c>
      <c r="E6426" s="279">
        <f t="shared" si="261"/>
        <v>7</v>
      </c>
      <c r="F6426" s="281">
        <f t="shared" si="263"/>
        <v>2.6800000000000001E-2</v>
      </c>
      <c r="G6426" s="282"/>
      <c r="H6426" s="280"/>
      <c r="I6426" s="280"/>
      <c r="J6426" s="280"/>
    </row>
    <row r="6427" spans="1:10" ht="14.4" x14ac:dyDescent="0.3">
      <c r="A6427" s="290" t="str">
        <f t="shared" si="262"/>
        <v>8/2017</v>
      </c>
      <c r="B6427" s="284">
        <v>42948</v>
      </c>
      <c r="C6427" s="296">
        <v>267</v>
      </c>
      <c r="D6427" s="279">
        <f t="shared" si="260"/>
        <v>1</v>
      </c>
      <c r="E6427" s="279">
        <f t="shared" si="261"/>
        <v>8</v>
      </c>
      <c r="F6427" s="281" t="str">
        <f t="shared" si="263"/>
        <v/>
      </c>
      <c r="G6427" s="282"/>
      <c r="H6427" s="280"/>
      <c r="I6427" s="280"/>
      <c r="J6427" s="280"/>
    </row>
    <row r="6428" spans="1:10" ht="14.4" x14ac:dyDescent="0.3">
      <c r="A6428" s="290" t="str">
        <f t="shared" si="262"/>
        <v>8/2017</v>
      </c>
      <c r="B6428" s="284">
        <v>42949</v>
      </c>
      <c r="C6428" s="296">
        <v>268</v>
      </c>
      <c r="D6428" s="279">
        <f t="shared" si="260"/>
        <v>2</v>
      </c>
      <c r="E6428" s="279">
        <f t="shared" si="261"/>
        <v>8</v>
      </c>
      <c r="F6428" s="281" t="str">
        <f t="shared" si="263"/>
        <v/>
      </c>
      <c r="G6428" s="282"/>
      <c r="H6428" s="280"/>
      <c r="I6428" s="280"/>
      <c r="J6428" s="280"/>
    </row>
    <row r="6429" spans="1:10" ht="14.4" x14ac:dyDescent="0.3">
      <c r="A6429" s="290" t="str">
        <f t="shared" si="262"/>
        <v>8/2017</v>
      </c>
      <c r="B6429" s="284">
        <v>42950</v>
      </c>
      <c r="C6429" s="296">
        <v>264</v>
      </c>
      <c r="D6429" s="279">
        <f t="shared" si="260"/>
        <v>3</v>
      </c>
      <c r="E6429" s="279">
        <f t="shared" si="261"/>
        <v>8</v>
      </c>
      <c r="F6429" s="281" t="str">
        <f t="shared" si="263"/>
        <v/>
      </c>
      <c r="G6429" s="282"/>
      <c r="H6429" s="280"/>
      <c r="I6429" s="280"/>
      <c r="J6429" s="280"/>
    </row>
    <row r="6430" spans="1:10" ht="14.4" x14ac:dyDescent="0.3">
      <c r="A6430" s="290" t="str">
        <f t="shared" si="262"/>
        <v>8/2017</v>
      </c>
      <c r="B6430" s="284">
        <v>42951</v>
      </c>
      <c r="C6430" s="296">
        <v>262</v>
      </c>
      <c r="D6430" s="279">
        <f t="shared" si="260"/>
        <v>4</v>
      </c>
      <c r="E6430" s="279">
        <f t="shared" si="261"/>
        <v>8</v>
      </c>
      <c r="F6430" s="281" t="str">
        <f t="shared" si="263"/>
        <v/>
      </c>
      <c r="G6430" s="282"/>
      <c r="H6430" s="280"/>
      <c r="I6430" s="280"/>
      <c r="J6430" s="280"/>
    </row>
    <row r="6431" spans="1:10" ht="14.4" x14ac:dyDescent="0.3">
      <c r="A6431" s="290" t="str">
        <f t="shared" si="262"/>
        <v>8/2017</v>
      </c>
      <c r="B6431" s="284">
        <v>42952</v>
      </c>
      <c r="C6431" s="296" t="s">
        <v>5837</v>
      </c>
      <c r="D6431" s="279">
        <f t="shared" si="260"/>
        <v>5</v>
      </c>
      <c r="E6431" s="279">
        <f t="shared" si="261"/>
        <v>8</v>
      </c>
      <c r="F6431" s="281" t="str">
        <f t="shared" si="263"/>
        <v/>
      </c>
      <c r="G6431" s="282"/>
      <c r="H6431" s="280"/>
      <c r="I6431" s="280"/>
      <c r="J6431" s="280"/>
    </row>
    <row r="6432" spans="1:10" ht="14.4" x14ac:dyDescent="0.3">
      <c r="A6432" s="290" t="str">
        <f t="shared" si="262"/>
        <v>8/2017</v>
      </c>
      <c r="B6432" s="284">
        <v>42953</v>
      </c>
      <c r="C6432" s="296" t="s">
        <v>5837</v>
      </c>
      <c r="D6432" s="279">
        <f t="shared" si="260"/>
        <v>6</v>
      </c>
      <c r="E6432" s="279">
        <f t="shared" si="261"/>
        <v>8</v>
      </c>
      <c r="F6432" s="281" t="str">
        <f t="shared" si="263"/>
        <v/>
      </c>
      <c r="G6432" s="282"/>
      <c r="H6432" s="280"/>
      <c r="I6432" s="280"/>
      <c r="J6432" s="280"/>
    </row>
    <row r="6433" spans="1:10" ht="14.4" x14ac:dyDescent="0.3">
      <c r="A6433" s="290" t="str">
        <f t="shared" si="262"/>
        <v>8/2017</v>
      </c>
      <c r="B6433" s="284">
        <v>42954</v>
      </c>
      <c r="C6433" s="296">
        <v>263</v>
      </c>
      <c r="D6433" s="279">
        <f t="shared" si="260"/>
        <v>7</v>
      </c>
      <c r="E6433" s="279">
        <f t="shared" si="261"/>
        <v>8</v>
      </c>
      <c r="F6433" s="281" t="str">
        <f t="shared" si="263"/>
        <v/>
      </c>
      <c r="G6433" s="282"/>
      <c r="H6433" s="280"/>
      <c r="I6433" s="280"/>
      <c r="J6433" s="280"/>
    </row>
    <row r="6434" spans="1:10" ht="14.4" x14ac:dyDescent="0.3">
      <c r="A6434" s="290" t="str">
        <f t="shared" si="262"/>
        <v>8/2017</v>
      </c>
      <c r="B6434" s="284">
        <v>42955</v>
      </c>
      <c r="C6434" s="296">
        <v>262</v>
      </c>
      <c r="D6434" s="279">
        <f t="shared" si="260"/>
        <v>8</v>
      </c>
      <c r="E6434" s="279">
        <f t="shared" si="261"/>
        <v>8</v>
      </c>
      <c r="F6434" s="281" t="str">
        <f t="shared" si="263"/>
        <v/>
      </c>
      <c r="G6434" s="282"/>
      <c r="H6434" s="280"/>
      <c r="I6434" s="280"/>
      <c r="J6434" s="280"/>
    </row>
    <row r="6435" spans="1:10" ht="14.4" x14ac:dyDescent="0.3">
      <c r="A6435" s="290" t="str">
        <f t="shared" si="262"/>
        <v>8/2017</v>
      </c>
      <c r="B6435" s="284">
        <v>42956</v>
      </c>
      <c r="C6435" s="296">
        <v>269</v>
      </c>
      <c r="D6435" s="279">
        <f t="shared" si="260"/>
        <v>9</v>
      </c>
      <c r="E6435" s="279">
        <f t="shared" si="261"/>
        <v>8</v>
      </c>
      <c r="F6435" s="281" t="str">
        <f t="shared" si="263"/>
        <v/>
      </c>
      <c r="G6435" s="282"/>
      <c r="H6435" s="280"/>
      <c r="I6435" s="280"/>
      <c r="J6435" s="280"/>
    </row>
    <row r="6436" spans="1:10" ht="14.4" x14ac:dyDescent="0.3">
      <c r="A6436" s="290" t="str">
        <f t="shared" si="262"/>
        <v>8/2017</v>
      </c>
      <c r="B6436" s="284">
        <v>42957</v>
      </c>
      <c r="C6436" s="296">
        <v>281</v>
      </c>
      <c r="D6436" s="279">
        <f t="shared" si="260"/>
        <v>10</v>
      </c>
      <c r="E6436" s="279">
        <f t="shared" si="261"/>
        <v>8</v>
      </c>
      <c r="F6436" s="281" t="str">
        <f t="shared" si="263"/>
        <v/>
      </c>
      <c r="G6436" s="282"/>
      <c r="H6436" s="280"/>
      <c r="I6436" s="280"/>
      <c r="J6436" s="280"/>
    </row>
    <row r="6437" spans="1:10" ht="14.4" x14ac:dyDescent="0.3">
      <c r="A6437" s="290" t="str">
        <f t="shared" si="262"/>
        <v>8/2017</v>
      </c>
      <c r="B6437" s="284">
        <v>42958</v>
      </c>
      <c r="C6437" s="296">
        <v>281</v>
      </c>
      <c r="D6437" s="279">
        <f t="shared" si="260"/>
        <v>11</v>
      </c>
      <c r="E6437" s="279">
        <f t="shared" si="261"/>
        <v>8</v>
      </c>
      <c r="F6437" s="281" t="str">
        <f t="shared" si="263"/>
        <v/>
      </c>
      <c r="G6437" s="282"/>
      <c r="H6437" s="280"/>
      <c r="I6437" s="280"/>
      <c r="J6437" s="280"/>
    </row>
    <row r="6438" spans="1:10" ht="14.4" x14ac:dyDescent="0.3">
      <c r="A6438" s="290" t="str">
        <f t="shared" si="262"/>
        <v>8/2017</v>
      </c>
      <c r="B6438" s="284">
        <v>42959</v>
      </c>
      <c r="C6438" s="296" t="s">
        <v>5837</v>
      </c>
      <c r="D6438" s="279">
        <f t="shared" si="260"/>
        <v>12</v>
      </c>
      <c r="E6438" s="279">
        <f t="shared" si="261"/>
        <v>8</v>
      </c>
      <c r="F6438" s="281" t="str">
        <f t="shared" si="263"/>
        <v/>
      </c>
      <c r="G6438" s="282"/>
      <c r="H6438" s="280"/>
      <c r="I6438" s="280"/>
      <c r="J6438" s="280"/>
    </row>
    <row r="6439" spans="1:10" ht="14.4" x14ac:dyDescent="0.3">
      <c r="A6439" s="290" t="str">
        <f t="shared" si="262"/>
        <v>8/2017</v>
      </c>
      <c r="B6439" s="284">
        <v>42960</v>
      </c>
      <c r="C6439" s="296" t="s">
        <v>5837</v>
      </c>
      <c r="D6439" s="279">
        <f t="shared" si="260"/>
        <v>13</v>
      </c>
      <c r="E6439" s="279">
        <f t="shared" si="261"/>
        <v>8</v>
      </c>
      <c r="F6439" s="281" t="str">
        <f t="shared" si="263"/>
        <v/>
      </c>
      <c r="G6439" s="282"/>
      <c r="H6439" s="280"/>
      <c r="I6439" s="280"/>
      <c r="J6439" s="280"/>
    </row>
    <row r="6440" spans="1:10" ht="14.4" x14ac:dyDescent="0.3">
      <c r="A6440" s="290" t="str">
        <f t="shared" si="262"/>
        <v>8/2017</v>
      </c>
      <c r="B6440" s="284">
        <v>42961</v>
      </c>
      <c r="C6440" s="296">
        <v>276</v>
      </c>
      <c r="D6440" s="279">
        <f t="shared" si="260"/>
        <v>14</v>
      </c>
      <c r="E6440" s="279">
        <f t="shared" si="261"/>
        <v>8</v>
      </c>
      <c r="F6440" s="281" t="str">
        <f t="shared" si="263"/>
        <v/>
      </c>
      <c r="G6440" s="282"/>
      <c r="H6440" s="280"/>
      <c r="I6440" s="280"/>
      <c r="J6440" s="280"/>
    </row>
    <row r="6441" spans="1:10" ht="14.4" x14ac:dyDescent="0.3">
      <c r="A6441" s="290" t="str">
        <f t="shared" si="262"/>
        <v>8/2017</v>
      </c>
      <c r="B6441" s="284">
        <v>42962</v>
      </c>
      <c r="C6441" s="296">
        <v>269</v>
      </c>
      <c r="D6441" s="279">
        <f t="shared" si="260"/>
        <v>15</v>
      </c>
      <c r="E6441" s="279">
        <f t="shared" si="261"/>
        <v>8</v>
      </c>
      <c r="F6441" s="281" t="str">
        <f t="shared" si="263"/>
        <v/>
      </c>
      <c r="G6441" s="282"/>
      <c r="H6441" s="280"/>
      <c r="I6441" s="280"/>
      <c r="J6441" s="280"/>
    </row>
    <row r="6442" spans="1:10" ht="14.4" x14ac:dyDescent="0.3">
      <c r="A6442" s="290" t="str">
        <f t="shared" si="262"/>
        <v>8/2017</v>
      </c>
      <c r="B6442" s="284">
        <v>42963</v>
      </c>
      <c r="C6442" s="296">
        <v>271</v>
      </c>
      <c r="D6442" s="279">
        <f t="shared" si="260"/>
        <v>16</v>
      </c>
      <c r="E6442" s="279">
        <f t="shared" si="261"/>
        <v>8</v>
      </c>
      <c r="F6442" s="281" t="str">
        <f t="shared" si="263"/>
        <v/>
      </c>
      <c r="G6442" s="282"/>
      <c r="H6442" s="280"/>
      <c r="I6442" s="280"/>
      <c r="J6442" s="280"/>
    </row>
    <row r="6443" spans="1:10" ht="14.4" x14ac:dyDescent="0.3">
      <c r="A6443" s="290" t="str">
        <f t="shared" si="262"/>
        <v>8/2017</v>
      </c>
      <c r="B6443" s="284">
        <v>42964</v>
      </c>
      <c r="C6443" s="296">
        <v>279</v>
      </c>
      <c r="D6443" s="279">
        <f t="shared" si="260"/>
        <v>17</v>
      </c>
      <c r="E6443" s="279">
        <f t="shared" si="261"/>
        <v>8</v>
      </c>
      <c r="F6443" s="281" t="str">
        <f t="shared" si="263"/>
        <v/>
      </c>
      <c r="G6443" s="282"/>
      <c r="H6443" s="280"/>
      <c r="I6443" s="280"/>
      <c r="J6443" s="280"/>
    </row>
    <row r="6444" spans="1:10" ht="14.4" x14ac:dyDescent="0.3">
      <c r="A6444" s="290" t="str">
        <f t="shared" si="262"/>
        <v>8/2017</v>
      </c>
      <c r="B6444" s="284">
        <v>42965</v>
      </c>
      <c r="C6444" s="296">
        <v>277</v>
      </c>
      <c r="D6444" s="279">
        <f t="shared" si="260"/>
        <v>18</v>
      </c>
      <c r="E6444" s="279">
        <f t="shared" si="261"/>
        <v>8</v>
      </c>
      <c r="F6444" s="281" t="str">
        <f t="shared" si="263"/>
        <v/>
      </c>
      <c r="G6444" s="282"/>
      <c r="H6444" s="280"/>
      <c r="I6444" s="280"/>
      <c r="J6444" s="280"/>
    </row>
    <row r="6445" spans="1:10" ht="14.4" x14ac:dyDescent="0.3">
      <c r="A6445" s="290" t="str">
        <f t="shared" si="262"/>
        <v>8/2017</v>
      </c>
      <c r="B6445" s="284">
        <v>42966</v>
      </c>
      <c r="C6445" s="296" t="s">
        <v>5837</v>
      </c>
      <c r="D6445" s="279">
        <f t="shared" si="260"/>
        <v>19</v>
      </c>
      <c r="E6445" s="279">
        <f t="shared" si="261"/>
        <v>8</v>
      </c>
      <c r="F6445" s="281" t="str">
        <f t="shared" si="263"/>
        <v/>
      </c>
      <c r="G6445" s="282"/>
      <c r="H6445" s="280"/>
      <c r="I6445" s="280"/>
      <c r="J6445" s="280"/>
    </row>
    <row r="6446" spans="1:10" ht="14.4" x14ac:dyDescent="0.3">
      <c r="A6446" s="290" t="str">
        <f t="shared" si="262"/>
        <v>8/2017</v>
      </c>
      <c r="B6446" s="284">
        <v>42967</v>
      </c>
      <c r="C6446" s="296" t="s">
        <v>5837</v>
      </c>
      <c r="D6446" s="279">
        <f t="shared" si="260"/>
        <v>20</v>
      </c>
      <c r="E6446" s="279">
        <f t="shared" si="261"/>
        <v>8</v>
      </c>
      <c r="F6446" s="281" t="str">
        <f t="shared" si="263"/>
        <v/>
      </c>
      <c r="G6446" s="282"/>
      <c r="H6446" s="280"/>
      <c r="I6446" s="280"/>
      <c r="J6446" s="280"/>
    </row>
    <row r="6447" spans="1:10" ht="14.4" x14ac:dyDescent="0.3">
      <c r="A6447" s="290" t="str">
        <f t="shared" si="262"/>
        <v>8/2017</v>
      </c>
      <c r="B6447" s="284">
        <v>42968</v>
      </c>
      <c r="C6447" s="296">
        <v>279</v>
      </c>
      <c r="D6447" s="279">
        <f t="shared" si="260"/>
        <v>21</v>
      </c>
      <c r="E6447" s="279">
        <f t="shared" si="261"/>
        <v>8</v>
      </c>
      <c r="F6447" s="281" t="str">
        <f t="shared" si="263"/>
        <v/>
      </c>
      <c r="G6447" s="282"/>
      <c r="H6447" s="280"/>
      <c r="I6447" s="280"/>
      <c r="J6447" s="280"/>
    </row>
    <row r="6448" spans="1:10" ht="14.4" x14ac:dyDescent="0.3">
      <c r="A6448" s="290" t="str">
        <f t="shared" si="262"/>
        <v>8/2017</v>
      </c>
      <c r="B6448" s="284">
        <v>42969</v>
      </c>
      <c r="C6448" s="296">
        <v>276</v>
      </c>
      <c r="D6448" s="279">
        <f t="shared" si="260"/>
        <v>22</v>
      </c>
      <c r="E6448" s="279">
        <f t="shared" si="261"/>
        <v>8</v>
      </c>
      <c r="F6448" s="281" t="str">
        <f t="shared" si="263"/>
        <v/>
      </c>
      <c r="G6448" s="282"/>
      <c r="H6448" s="280"/>
      <c r="I6448" s="280"/>
      <c r="J6448" s="280"/>
    </row>
    <row r="6449" spans="1:10" ht="14.4" x14ac:dyDescent="0.3">
      <c r="A6449" s="290" t="str">
        <f t="shared" si="262"/>
        <v>8/2017</v>
      </c>
      <c r="B6449" s="284">
        <v>42970</v>
      </c>
      <c r="C6449" s="296">
        <v>274</v>
      </c>
      <c r="D6449" s="279">
        <f t="shared" si="260"/>
        <v>23</v>
      </c>
      <c r="E6449" s="279">
        <f t="shared" si="261"/>
        <v>8</v>
      </c>
      <c r="F6449" s="281" t="str">
        <f t="shared" si="263"/>
        <v/>
      </c>
      <c r="G6449" s="282"/>
      <c r="H6449" s="280"/>
      <c r="I6449" s="280"/>
      <c r="J6449" s="280"/>
    </row>
    <row r="6450" spans="1:10" ht="14.4" x14ac:dyDescent="0.3">
      <c r="A6450" s="290" t="str">
        <f t="shared" si="262"/>
        <v>8/2017</v>
      </c>
      <c r="B6450" s="284">
        <v>42971</v>
      </c>
      <c r="C6450" s="296">
        <v>269</v>
      </c>
      <c r="D6450" s="279">
        <f t="shared" si="260"/>
        <v>24</v>
      </c>
      <c r="E6450" s="279">
        <f t="shared" si="261"/>
        <v>8</v>
      </c>
      <c r="F6450" s="281" t="str">
        <f t="shared" si="263"/>
        <v/>
      </c>
      <c r="G6450" s="282"/>
      <c r="H6450" s="280"/>
      <c r="I6450" s="280"/>
      <c r="J6450" s="280"/>
    </row>
    <row r="6451" spans="1:10" ht="14.4" x14ac:dyDescent="0.3">
      <c r="A6451" s="290" t="str">
        <f t="shared" si="262"/>
        <v>8/2017</v>
      </c>
      <c r="B6451" s="284">
        <v>42972</v>
      </c>
      <c r="C6451" s="296">
        <v>270</v>
      </c>
      <c r="D6451" s="279">
        <f t="shared" si="260"/>
        <v>25</v>
      </c>
      <c r="E6451" s="279">
        <f t="shared" si="261"/>
        <v>8</v>
      </c>
      <c r="F6451" s="281" t="str">
        <f t="shared" si="263"/>
        <v/>
      </c>
      <c r="G6451" s="282"/>
      <c r="H6451" s="280"/>
      <c r="I6451" s="280"/>
      <c r="J6451" s="280"/>
    </row>
    <row r="6452" spans="1:10" ht="14.4" x14ac:dyDescent="0.3">
      <c r="A6452" s="290" t="str">
        <f t="shared" si="262"/>
        <v>8/2017</v>
      </c>
      <c r="B6452" s="284">
        <v>42973</v>
      </c>
      <c r="C6452" s="296" t="s">
        <v>5837</v>
      </c>
      <c r="D6452" s="279">
        <f t="shared" si="260"/>
        <v>26</v>
      </c>
      <c r="E6452" s="279">
        <f t="shared" si="261"/>
        <v>8</v>
      </c>
      <c r="F6452" s="281" t="str">
        <f t="shared" si="263"/>
        <v/>
      </c>
      <c r="G6452" s="282"/>
      <c r="H6452" s="280"/>
      <c r="I6452" s="280"/>
      <c r="J6452" s="280"/>
    </row>
    <row r="6453" spans="1:10" ht="14.4" x14ac:dyDescent="0.3">
      <c r="A6453" s="290" t="str">
        <f t="shared" si="262"/>
        <v>8/2017</v>
      </c>
      <c r="B6453" s="284">
        <v>42974</v>
      </c>
      <c r="C6453" s="296" t="s">
        <v>5837</v>
      </c>
      <c r="D6453" s="279">
        <f t="shared" si="260"/>
        <v>27</v>
      </c>
      <c r="E6453" s="279">
        <f t="shared" si="261"/>
        <v>8</v>
      </c>
      <c r="F6453" s="281" t="str">
        <f t="shared" si="263"/>
        <v/>
      </c>
      <c r="G6453" s="282"/>
      <c r="H6453" s="280"/>
      <c r="I6453" s="280"/>
      <c r="J6453" s="280"/>
    </row>
    <row r="6454" spans="1:10" ht="14.4" x14ac:dyDescent="0.3">
      <c r="A6454" s="290" t="str">
        <f t="shared" si="262"/>
        <v>8/2017</v>
      </c>
      <c r="B6454" s="284">
        <v>42975</v>
      </c>
      <c r="C6454" s="296">
        <v>273</v>
      </c>
      <c r="D6454" s="279">
        <f t="shared" si="260"/>
        <v>28</v>
      </c>
      <c r="E6454" s="279">
        <f t="shared" si="261"/>
        <v>8</v>
      </c>
      <c r="F6454" s="281" t="str">
        <f t="shared" si="263"/>
        <v/>
      </c>
      <c r="G6454" s="282"/>
      <c r="H6454" s="280"/>
      <c r="I6454" s="280"/>
      <c r="J6454" s="280"/>
    </row>
    <row r="6455" spans="1:10" ht="14.4" x14ac:dyDescent="0.3">
      <c r="A6455" s="290" t="str">
        <f t="shared" si="262"/>
        <v>8/2017</v>
      </c>
      <c r="B6455" s="284">
        <v>42976</v>
      </c>
      <c r="C6455" s="296">
        <v>274</v>
      </c>
      <c r="D6455" s="279">
        <f t="shared" si="260"/>
        <v>29</v>
      </c>
      <c r="E6455" s="279">
        <f t="shared" si="261"/>
        <v>8</v>
      </c>
      <c r="F6455" s="281" t="str">
        <f t="shared" si="263"/>
        <v/>
      </c>
      <c r="G6455" s="282"/>
      <c r="H6455" s="280"/>
      <c r="I6455" s="280"/>
      <c r="J6455" s="280"/>
    </row>
    <row r="6456" spans="1:10" ht="14.4" x14ac:dyDescent="0.3">
      <c r="A6456" s="290" t="str">
        <f t="shared" si="262"/>
        <v>8/2017</v>
      </c>
      <c r="B6456" s="284">
        <v>42977</v>
      </c>
      <c r="C6456" s="296">
        <v>272</v>
      </c>
      <c r="D6456" s="279">
        <f t="shared" si="260"/>
        <v>30</v>
      </c>
      <c r="E6456" s="279">
        <f t="shared" si="261"/>
        <v>8</v>
      </c>
      <c r="F6456" s="281" t="str">
        <f t="shared" si="263"/>
        <v/>
      </c>
      <c r="G6456" s="282"/>
      <c r="H6456" s="280"/>
      <c r="I6456" s="280"/>
      <c r="J6456" s="280"/>
    </row>
    <row r="6457" spans="1:10" ht="14.4" x14ac:dyDescent="0.3">
      <c r="A6457" s="290" t="str">
        <f t="shared" si="262"/>
        <v>8/2017</v>
      </c>
      <c r="B6457" s="284">
        <v>42978</v>
      </c>
      <c r="C6457" s="296">
        <v>272</v>
      </c>
      <c r="D6457" s="279">
        <f t="shared" si="260"/>
        <v>31</v>
      </c>
      <c r="E6457" s="279">
        <f t="shared" si="261"/>
        <v>8</v>
      </c>
      <c r="F6457" s="281">
        <f t="shared" si="263"/>
        <v>2.7199999999999998E-2</v>
      </c>
      <c r="G6457" s="282"/>
      <c r="H6457" s="280"/>
      <c r="I6457" s="280"/>
      <c r="J6457" s="280"/>
    </row>
    <row r="6458" spans="1:10" ht="14.4" x14ac:dyDescent="0.3">
      <c r="A6458" s="290" t="str">
        <f t="shared" si="262"/>
        <v>9/2017</v>
      </c>
      <c r="B6458" s="284">
        <v>42979</v>
      </c>
      <c r="C6458" s="296">
        <v>265</v>
      </c>
      <c r="D6458" s="279">
        <f t="shared" si="260"/>
        <v>1</v>
      </c>
      <c r="E6458" s="279">
        <f t="shared" si="261"/>
        <v>9</v>
      </c>
      <c r="F6458" s="281" t="str">
        <f t="shared" si="263"/>
        <v/>
      </c>
      <c r="G6458" s="282"/>
      <c r="H6458" s="280"/>
      <c r="I6458" s="280"/>
      <c r="J6458" s="280"/>
    </row>
    <row r="6459" spans="1:10" ht="14.4" x14ac:dyDescent="0.3">
      <c r="A6459" s="290" t="str">
        <f t="shared" si="262"/>
        <v>9/2017</v>
      </c>
      <c r="B6459" s="284">
        <v>42980</v>
      </c>
      <c r="C6459" s="296" t="s">
        <v>5837</v>
      </c>
      <c r="D6459" s="279">
        <f t="shared" si="260"/>
        <v>2</v>
      </c>
      <c r="E6459" s="279">
        <f t="shared" si="261"/>
        <v>9</v>
      </c>
      <c r="F6459" s="281" t="str">
        <f t="shared" si="263"/>
        <v/>
      </c>
      <c r="G6459" s="282"/>
      <c r="H6459" s="280"/>
      <c r="I6459" s="280"/>
      <c r="J6459" s="280"/>
    </row>
    <row r="6460" spans="1:10" ht="14.4" x14ac:dyDescent="0.3">
      <c r="A6460" s="290" t="str">
        <f t="shared" si="262"/>
        <v>9/2017</v>
      </c>
      <c r="B6460" s="284">
        <v>42981</v>
      </c>
      <c r="C6460" s="296" t="s">
        <v>5837</v>
      </c>
      <c r="D6460" s="279">
        <f t="shared" si="260"/>
        <v>3</v>
      </c>
      <c r="E6460" s="279">
        <f t="shared" si="261"/>
        <v>9</v>
      </c>
      <c r="F6460" s="281" t="str">
        <f t="shared" si="263"/>
        <v/>
      </c>
      <c r="G6460" s="282"/>
      <c r="H6460" s="280"/>
      <c r="I6460" s="280"/>
      <c r="J6460" s="280"/>
    </row>
    <row r="6461" spans="1:10" ht="14.4" x14ac:dyDescent="0.3">
      <c r="A6461" s="290" t="str">
        <f t="shared" si="262"/>
        <v>9/2017</v>
      </c>
      <c r="B6461" s="284">
        <v>42982</v>
      </c>
      <c r="C6461" s="296">
        <v>265</v>
      </c>
      <c r="D6461" s="279">
        <f t="shared" si="260"/>
        <v>4</v>
      </c>
      <c r="E6461" s="279">
        <f t="shared" si="261"/>
        <v>9</v>
      </c>
      <c r="F6461" s="281" t="str">
        <f t="shared" si="263"/>
        <v/>
      </c>
      <c r="G6461" s="282"/>
      <c r="H6461" s="280"/>
      <c r="I6461" s="280"/>
      <c r="J6461" s="280"/>
    </row>
    <row r="6462" spans="1:10" ht="14.4" x14ac:dyDescent="0.3">
      <c r="A6462" s="290" t="str">
        <f t="shared" si="262"/>
        <v>9/2017</v>
      </c>
      <c r="B6462" s="284">
        <v>42983</v>
      </c>
      <c r="C6462" s="296">
        <v>268</v>
      </c>
      <c r="D6462" s="279">
        <f t="shared" si="260"/>
        <v>5</v>
      </c>
      <c r="E6462" s="279">
        <f t="shared" si="261"/>
        <v>9</v>
      </c>
      <c r="F6462" s="281" t="str">
        <f t="shared" si="263"/>
        <v/>
      </c>
      <c r="G6462" s="282"/>
      <c r="H6462" s="280"/>
      <c r="I6462" s="280"/>
      <c r="J6462" s="280"/>
    </row>
    <row r="6463" spans="1:10" ht="14.4" x14ac:dyDescent="0.3">
      <c r="A6463" s="290" t="str">
        <f t="shared" si="262"/>
        <v>9/2017</v>
      </c>
      <c r="B6463" s="284">
        <v>42984</v>
      </c>
      <c r="C6463" s="296">
        <v>267</v>
      </c>
      <c r="D6463" s="279">
        <f t="shared" si="260"/>
        <v>6</v>
      </c>
      <c r="E6463" s="279">
        <f t="shared" si="261"/>
        <v>9</v>
      </c>
      <c r="F6463" s="281" t="str">
        <f t="shared" si="263"/>
        <v/>
      </c>
      <c r="G6463" s="282"/>
      <c r="H6463" s="280"/>
      <c r="I6463" s="280"/>
      <c r="J6463" s="280"/>
    </row>
    <row r="6464" spans="1:10" ht="14.4" x14ac:dyDescent="0.3">
      <c r="A6464" s="290" t="str">
        <f t="shared" si="262"/>
        <v>9/2017</v>
      </c>
      <c r="B6464" s="284">
        <v>42985</v>
      </c>
      <c r="C6464" s="296">
        <v>265</v>
      </c>
      <c r="D6464" s="279">
        <f t="shared" si="260"/>
        <v>7</v>
      </c>
      <c r="E6464" s="279">
        <f t="shared" si="261"/>
        <v>9</v>
      </c>
      <c r="F6464" s="281" t="str">
        <f t="shared" si="263"/>
        <v/>
      </c>
      <c r="G6464" s="282"/>
      <c r="H6464" s="280"/>
      <c r="I6464" s="280"/>
      <c r="J6464" s="280"/>
    </row>
    <row r="6465" spans="1:10" ht="14.4" x14ac:dyDescent="0.3">
      <c r="A6465" s="290" t="str">
        <f t="shared" si="262"/>
        <v>9/2017</v>
      </c>
      <c r="B6465" s="284">
        <v>42986</v>
      </c>
      <c r="C6465" s="296">
        <v>264</v>
      </c>
      <c r="D6465" s="279">
        <f t="shared" si="260"/>
        <v>8</v>
      </c>
      <c r="E6465" s="279">
        <f t="shared" si="261"/>
        <v>9</v>
      </c>
      <c r="F6465" s="281" t="str">
        <f t="shared" si="263"/>
        <v/>
      </c>
      <c r="G6465" s="282"/>
      <c r="H6465" s="280"/>
      <c r="I6465" s="280"/>
      <c r="J6465" s="280"/>
    </row>
    <row r="6466" spans="1:10" ht="14.4" x14ac:dyDescent="0.3">
      <c r="A6466" s="290" t="str">
        <f t="shared" si="262"/>
        <v>9/2017</v>
      </c>
      <c r="B6466" s="284">
        <v>42987</v>
      </c>
      <c r="C6466" s="296" t="s">
        <v>5837</v>
      </c>
      <c r="D6466" s="279">
        <f t="shared" si="260"/>
        <v>9</v>
      </c>
      <c r="E6466" s="279">
        <f t="shared" si="261"/>
        <v>9</v>
      </c>
      <c r="F6466" s="281" t="str">
        <f t="shared" si="263"/>
        <v/>
      </c>
      <c r="G6466" s="282"/>
      <c r="H6466" s="280"/>
      <c r="I6466" s="280"/>
      <c r="J6466" s="280"/>
    </row>
    <row r="6467" spans="1:10" ht="14.4" x14ac:dyDescent="0.3">
      <c r="A6467" s="290" t="str">
        <f t="shared" si="262"/>
        <v>9/2017</v>
      </c>
      <c r="B6467" s="284">
        <v>42988</v>
      </c>
      <c r="C6467" s="296" t="s">
        <v>5837</v>
      </c>
      <c r="D6467" s="279">
        <f t="shared" si="260"/>
        <v>10</v>
      </c>
      <c r="E6467" s="279">
        <f t="shared" si="261"/>
        <v>9</v>
      </c>
      <c r="F6467" s="281" t="str">
        <f t="shared" si="263"/>
        <v/>
      </c>
      <c r="G6467" s="282"/>
      <c r="H6467" s="280"/>
      <c r="I6467" s="280"/>
      <c r="J6467" s="280"/>
    </row>
    <row r="6468" spans="1:10" ht="14.4" x14ac:dyDescent="0.3">
      <c r="A6468" s="290" t="str">
        <f t="shared" si="262"/>
        <v>9/2017</v>
      </c>
      <c r="B6468" s="284">
        <v>42989</v>
      </c>
      <c r="C6468" s="296">
        <v>259</v>
      </c>
      <c r="D6468" s="279">
        <f t="shared" si="260"/>
        <v>11</v>
      </c>
      <c r="E6468" s="279">
        <f t="shared" si="261"/>
        <v>9</v>
      </c>
      <c r="F6468" s="281" t="str">
        <f t="shared" si="263"/>
        <v/>
      </c>
      <c r="G6468" s="282"/>
      <c r="H6468" s="280"/>
      <c r="I6468" s="280"/>
      <c r="J6468" s="280"/>
    </row>
    <row r="6469" spans="1:10" ht="14.4" x14ac:dyDescent="0.3">
      <c r="A6469" s="290" t="str">
        <f t="shared" si="262"/>
        <v>9/2017</v>
      </c>
      <c r="B6469" s="284">
        <v>42990</v>
      </c>
      <c r="C6469" s="296">
        <v>260</v>
      </c>
      <c r="D6469" s="279">
        <f t="shared" si="260"/>
        <v>12</v>
      </c>
      <c r="E6469" s="279">
        <f t="shared" si="261"/>
        <v>9</v>
      </c>
      <c r="F6469" s="281" t="str">
        <f t="shared" si="263"/>
        <v/>
      </c>
      <c r="G6469" s="282"/>
      <c r="H6469" s="280"/>
      <c r="I6469" s="280"/>
      <c r="J6469" s="280"/>
    </row>
    <row r="6470" spans="1:10" ht="14.4" x14ac:dyDescent="0.3">
      <c r="A6470" s="290" t="str">
        <f t="shared" ref="A6470:A6533" si="264">CONCATENATE(MONTH(B6470),"/",YEAR(B6470))</f>
        <v>9/2017</v>
      </c>
      <c r="B6470" s="284">
        <v>42991</v>
      </c>
      <c r="C6470" s="296">
        <v>257</v>
      </c>
      <c r="D6470" s="279">
        <f t="shared" si="260"/>
        <v>13</v>
      </c>
      <c r="E6470" s="279">
        <f t="shared" si="261"/>
        <v>9</v>
      </c>
      <c r="F6470" s="281" t="str">
        <f t="shared" si="263"/>
        <v/>
      </c>
      <c r="G6470" s="282"/>
      <c r="H6470" s="280"/>
      <c r="I6470" s="280"/>
      <c r="J6470" s="280"/>
    </row>
    <row r="6471" spans="1:10" ht="14.4" x14ac:dyDescent="0.3">
      <c r="A6471" s="290" t="str">
        <f t="shared" si="264"/>
        <v>9/2017</v>
      </c>
      <c r="B6471" s="284">
        <v>42992</v>
      </c>
      <c r="C6471" s="296">
        <v>256</v>
      </c>
      <c r="D6471" s="279">
        <f t="shared" si="260"/>
        <v>14</v>
      </c>
      <c r="E6471" s="279">
        <f t="shared" si="261"/>
        <v>9</v>
      </c>
      <c r="F6471" s="281" t="str">
        <f t="shared" si="263"/>
        <v/>
      </c>
      <c r="G6471" s="282"/>
      <c r="H6471" s="280"/>
      <c r="I6471" s="280"/>
      <c r="J6471" s="280"/>
    </row>
    <row r="6472" spans="1:10" ht="14.4" x14ac:dyDescent="0.3">
      <c r="A6472" s="290" t="str">
        <f t="shared" si="264"/>
        <v>9/2017</v>
      </c>
      <c r="B6472" s="284">
        <v>42993</v>
      </c>
      <c r="C6472" s="296">
        <v>255</v>
      </c>
      <c r="D6472" s="279">
        <f t="shared" si="260"/>
        <v>15</v>
      </c>
      <c r="E6472" s="279">
        <f t="shared" si="261"/>
        <v>9</v>
      </c>
      <c r="F6472" s="281" t="str">
        <f t="shared" si="263"/>
        <v/>
      </c>
      <c r="G6472" s="282"/>
      <c r="H6472" s="280"/>
      <c r="I6472" s="280"/>
      <c r="J6472" s="280"/>
    </row>
    <row r="6473" spans="1:10" ht="14.4" x14ac:dyDescent="0.3">
      <c r="A6473" s="290" t="str">
        <f t="shared" si="264"/>
        <v>9/2017</v>
      </c>
      <c r="B6473" s="284">
        <v>42994</v>
      </c>
      <c r="C6473" s="296" t="s">
        <v>5837</v>
      </c>
      <c r="D6473" s="279">
        <f t="shared" si="260"/>
        <v>16</v>
      </c>
      <c r="E6473" s="279">
        <f t="shared" si="261"/>
        <v>9</v>
      </c>
      <c r="F6473" s="281" t="str">
        <f t="shared" si="263"/>
        <v/>
      </c>
      <c r="G6473" s="282"/>
      <c r="H6473" s="280"/>
      <c r="I6473" s="280"/>
      <c r="J6473" s="280"/>
    </row>
    <row r="6474" spans="1:10" ht="14.4" x14ac:dyDescent="0.3">
      <c r="A6474" s="290" t="str">
        <f t="shared" si="264"/>
        <v>9/2017</v>
      </c>
      <c r="B6474" s="284">
        <v>42995</v>
      </c>
      <c r="C6474" s="296" t="s">
        <v>5837</v>
      </c>
      <c r="D6474" s="279">
        <f t="shared" si="260"/>
        <v>17</v>
      </c>
      <c r="E6474" s="279">
        <f t="shared" si="261"/>
        <v>9</v>
      </c>
      <c r="F6474" s="281" t="str">
        <f t="shared" si="263"/>
        <v/>
      </c>
      <c r="G6474" s="282"/>
      <c r="H6474" s="280"/>
      <c r="I6474" s="280"/>
      <c r="J6474" s="280"/>
    </row>
    <row r="6475" spans="1:10" ht="14.4" x14ac:dyDescent="0.3">
      <c r="A6475" s="290" t="str">
        <f t="shared" si="264"/>
        <v>9/2017</v>
      </c>
      <c r="B6475" s="284">
        <v>42996</v>
      </c>
      <c r="C6475" s="296">
        <v>252</v>
      </c>
      <c r="D6475" s="279">
        <f t="shared" si="260"/>
        <v>18</v>
      </c>
      <c r="E6475" s="279">
        <f t="shared" si="261"/>
        <v>9</v>
      </c>
      <c r="F6475" s="281" t="str">
        <f t="shared" si="263"/>
        <v/>
      </c>
      <c r="G6475" s="282"/>
      <c r="H6475" s="280"/>
      <c r="I6475" s="280"/>
      <c r="J6475" s="280"/>
    </row>
    <row r="6476" spans="1:10" ht="14.4" x14ac:dyDescent="0.3">
      <c r="A6476" s="290" t="str">
        <f t="shared" si="264"/>
        <v>9/2017</v>
      </c>
      <c r="B6476" s="284">
        <v>42997</v>
      </c>
      <c r="C6476" s="296">
        <v>252</v>
      </c>
      <c r="D6476" s="279">
        <f t="shared" si="260"/>
        <v>19</v>
      </c>
      <c r="E6476" s="279">
        <f t="shared" si="261"/>
        <v>9</v>
      </c>
      <c r="F6476" s="281" t="str">
        <f t="shared" si="263"/>
        <v/>
      </c>
      <c r="G6476" s="282"/>
      <c r="H6476" s="280"/>
      <c r="I6476" s="280"/>
      <c r="J6476" s="280"/>
    </row>
    <row r="6477" spans="1:10" ht="14.4" x14ac:dyDescent="0.3">
      <c r="A6477" s="290" t="str">
        <f t="shared" si="264"/>
        <v>9/2017</v>
      </c>
      <c r="B6477" s="284">
        <v>42998</v>
      </c>
      <c r="C6477" s="296">
        <v>254</v>
      </c>
      <c r="D6477" s="279">
        <f t="shared" si="260"/>
        <v>20</v>
      </c>
      <c r="E6477" s="279">
        <f t="shared" si="261"/>
        <v>9</v>
      </c>
      <c r="F6477" s="281" t="str">
        <f t="shared" si="263"/>
        <v/>
      </c>
      <c r="G6477" s="282"/>
      <c r="H6477" s="280"/>
      <c r="I6477" s="280"/>
      <c r="J6477" s="280"/>
    </row>
    <row r="6478" spans="1:10" ht="14.4" x14ac:dyDescent="0.3">
      <c r="A6478" s="290" t="str">
        <f t="shared" si="264"/>
        <v>9/2017</v>
      </c>
      <c r="B6478" s="284">
        <v>42999</v>
      </c>
      <c r="C6478" s="296">
        <v>255</v>
      </c>
      <c r="D6478" s="279">
        <f t="shared" si="260"/>
        <v>21</v>
      </c>
      <c r="E6478" s="279">
        <f t="shared" si="261"/>
        <v>9</v>
      </c>
      <c r="F6478" s="281" t="str">
        <f t="shared" si="263"/>
        <v/>
      </c>
      <c r="G6478" s="282"/>
      <c r="H6478" s="280"/>
      <c r="I6478" s="280"/>
      <c r="J6478" s="280"/>
    </row>
    <row r="6479" spans="1:10" ht="14.4" x14ac:dyDescent="0.3">
      <c r="A6479" s="290" t="str">
        <f t="shared" si="264"/>
        <v>9/2017</v>
      </c>
      <c r="B6479" s="284">
        <v>43000</v>
      </c>
      <c r="C6479" s="296">
        <v>253</v>
      </c>
      <c r="D6479" s="279">
        <f t="shared" si="260"/>
        <v>22</v>
      </c>
      <c r="E6479" s="279">
        <f t="shared" si="261"/>
        <v>9</v>
      </c>
      <c r="F6479" s="281" t="str">
        <f t="shared" si="263"/>
        <v/>
      </c>
      <c r="G6479" s="282"/>
      <c r="H6479" s="280"/>
      <c r="I6479" s="280"/>
      <c r="J6479" s="280"/>
    </row>
    <row r="6480" spans="1:10" ht="14.4" x14ac:dyDescent="0.3">
      <c r="A6480" s="290" t="str">
        <f t="shared" si="264"/>
        <v>9/2017</v>
      </c>
      <c r="B6480" s="284">
        <v>43001</v>
      </c>
      <c r="C6480" s="296" t="s">
        <v>5837</v>
      </c>
      <c r="D6480" s="279">
        <f t="shared" si="260"/>
        <v>23</v>
      </c>
      <c r="E6480" s="279">
        <f t="shared" si="261"/>
        <v>9</v>
      </c>
      <c r="F6480" s="281" t="str">
        <f t="shared" si="263"/>
        <v/>
      </c>
      <c r="G6480" s="282"/>
      <c r="H6480" s="280"/>
      <c r="I6480" s="280"/>
      <c r="J6480" s="280"/>
    </row>
    <row r="6481" spans="1:10" ht="14.4" x14ac:dyDescent="0.3">
      <c r="A6481" s="290" t="str">
        <f t="shared" si="264"/>
        <v>9/2017</v>
      </c>
      <c r="B6481" s="284">
        <v>43002</v>
      </c>
      <c r="C6481" s="296" t="s">
        <v>5837</v>
      </c>
      <c r="D6481" s="279">
        <f t="shared" si="260"/>
        <v>24</v>
      </c>
      <c r="E6481" s="279">
        <f t="shared" si="261"/>
        <v>9</v>
      </c>
      <c r="F6481" s="281" t="str">
        <f t="shared" si="263"/>
        <v/>
      </c>
      <c r="G6481" s="282"/>
      <c r="H6481" s="280"/>
      <c r="I6481" s="280"/>
      <c r="J6481" s="280"/>
    </row>
    <row r="6482" spans="1:10" ht="14.4" x14ac:dyDescent="0.3">
      <c r="A6482" s="290" t="str">
        <f t="shared" si="264"/>
        <v>9/2017</v>
      </c>
      <c r="B6482" s="284">
        <v>43003</v>
      </c>
      <c r="C6482" s="296">
        <v>257</v>
      </c>
      <c r="D6482" s="279">
        <f t="shared" si="260"/>
        <v>25</v>
      </c>
      <c r="E6482" s="279">
        <f t="shared" si="261"/>
        <v>9</v>
      </c>
      <c r="F6482" s="281" t="str">
        <f t="shared" ref="F6482:F6545" si="265">IF(D6482=(D6483-1),"",IF(AND(C6482="",C6481="",C6480=""),C6479/10000,(IF(AND(C6482="",C6481=""),C6480/10000,IF(C6482="",C6481/10000,C6482/10000)))))</f>
        <v/>
      </c>
      <c r="G6482" s="282"/>
      <c r="H6482" s="280"/>
      <c r="I6482" s="280"/>
      <c r="J6482" s="280"/>
    </row>
    <row r="6483" spans="1:10" ht="14.4" x14ac:dyDescent="0.3">
      <c r="A6483" s="290" t="str">
        <f t="shared" si="264"/>
        <v>9/2017</v>
      </c>
      <c r="B6483" s="284">
        <v>43004</v>
      </c>
      <c r="C6483" s="296">
        <v>256</v>
      </c>
      <c r="D6483" s="279">
        <f t="shared" si="260"/>
        <v>26</v>
      </c>
      <c r="E6483" s="279">
        <f t="shared" si="261"/>
        <v>9</v>
      </c>
      <c r="F6483" s="281" t="str">
        <f t="shared" si="265"/>
        <v/>
      </c>
      <c r="G6483" s="282"/>
      <c r="H6483" s="280"/>
      <c r="I6483" s="280"/>
      <c r="J6483" s="280"/>
    </row>
    <row r="6484" spans="1:10" ht="14.4" x14ac:dyDescent="0.3">
      <c r="A6484" s="290" t="str">
        <f t="shared" si="264"/>
        <v>9/2017</v>
      </c>
      <c r="B6484" s="284">
        <v>43005</v>
      </c>
      <c r="C6484" s="296">
        <v>256</v>
      </c>
      <c r="D6484" s="279">
        <f t="shared" si="260"/>
        <v>27</v>
      </c>
      <c r="E6484" s="279">
        <f t="shared" si="261"/>
        <v>9</v>
      </c>
      <c r="F6484" s="281" t="str">
        <f t="shared" si="265"/>
        <v/>
      </c>
      <c r="G6484" s="282"/>
      <c r="H6484" s="280"/>
      <c r="I6484" s="280"/>
      <c r="J6484" s="280"/>
    </row>
    <row r="6485" spans="1:10" ht="14.4" x14ac:dyDescent="0.3">
      <c r="A6485" s="290" t="str">
        <f t="shared" si="264"/>
        <v>9/2017</v>
      </c>
      <c r="B6485" s="284">
        <v>43006</v>
      </c>
      <c r="C6485" s="296">
        <v>253</v>
      </c>
      <c r="D6485" s="279">
        <f t="shared" si="260"/>
        <v>28</v>
      </c>
      <c r="E6485" s="279">
        <f t="shared" si="261"/>
        <v>9</v>
      </c>
      <c r="F6485" s="281" t="str">
        <f t="shared" si="265"/>
        <v/>
      </c>
      <c r="G6485" s="282"/>
      <c r="H6485" s="280"/>
      <c r="I6485" s="280"/>
      <c r="J6485" s="280"/>
    </row>
    <row r="6486" spans="1:10" ht="14.4" x14ac:dyDescent="0.3">
      <c r="A6486" s="290" t="str">
        <f t="shared" si="264"/>
        <v>9/2017</v>
      </c>
      <c r="B6486" s="284">
        <v>43007</v>
      </c>
      <c r="C6486" s="296">
        <v>247</v>
      </c>
      <c r="D6486" s="279">
        <f t="shared" si="260"/>
        <v>29</v>
      </c>
      <c r="E6486" s="279">
        <f t="shared" si="261"/>
        <v>9</v>
      </c>
      <c r="F6486" s="281" t="str">
        <f t="shared" si="265"/>
        <v/>
      </c>
      <c r="G6486" s="282"/>
      <c r="H6486" s="280"/>
      <c r="I6486" s="280"/>
      <c r="J6486" s="280"/>
    </row>
    <row r="6487" spans="1:10" ht="14.4" x14ac:dyDescent="0.3">
      <c r="A6487" s="290" t="str">
        <f t="shared" si="264"/>
        <v>9/2017</v>
      </c>
      <c r="B6487" s="284">
        <v>43008</v>
      </c>
      <c r="C6487" s="296" t="s">
        <v>5837</v>
      </c>
      <c r="D6487" s="279">
        <f t="shared" si="260"/>
        <v>30</v>
      </c>
      <c r="E6487" s="279">
        <f t="shared" si="261"/>
        <v>9</v>
      </c>
      <c r="F6487" s="281">
        <f t="shared" si="265"/>
        <v>2.47E-2</v>
      </c>
      <c r="G6487" s="282"/>
      <c r="H6487" s="280"/>
      <c r="I6487" s="280"/>
      <c r="J6487" s="280"/>
    </row>
    <row r="6488" spans="1:10" ht="14.4" x14ac:dyDescent="0.3">
      <c r="A6488" s="290" t="str">
        <f t="shared" si="264"/>
        <v>10/2017</v>
      </c>
      <c r="B6488" s="284">
        <v>43009</v>
      </c>
      <c r="C6488" s="296" t="s">
        <v>5837</v>
      </c>
      <c r="D6488" s="279">
        <f t="shared" si="260"/>
        <v>1</v>
      </c>
      <c r="E6488" s="279">
        <f t="shared" si="261"/>
        <v>10</v>
      </c>
      <c r="F6488" s="281" t="str">
        <f t="shared" si="265"/>
        <v/>
      </c>
      <c r="G6488" s="282"/>
      <c r="H6488" s="280"/>
      <c r="I6488" s="280"/>
      <c r="J6488" s="280"/>
    </row>
    <row r="6489" spans="1:10" ht="14.4" x14ac:dyDescent="0.3">
      <c r="A6489" s="290" t="str">
        <f t="shared" si="264"/>
        <v>10/2017</v>
      </c>
      <c r="B6489" s="284">
        <v>43010</v>
      </c>
      <c r="C6489" s="296">
        <v>246</v>
      </c>
      <c r="D6489" s="279">
        <f t="shared" si="260"/>
        <v>2</v>
      </c>
      <c r="E6489" s="279">
        <f t="shared" si="261"/>
        <v>10</v>
      </c>
      <c r="F6489" s="281" t="str">
        <f t="shared" si="265"/>
        <v/>
      </c>
      <c r="G6489" s="282"/>
      <c r="H6489" s="280"/>
      <c r="I6489" s="280"/>
      <c r="J6489" s="280"/>
    </row>
    <row r="6490" spans="1:10" ht="14.4" x14ac:dyDescent="0.3">
      <c r="A6490" s="290" t="str">
        <f t="shared" si="264"/>
        <v>10/2017</v>
      </c>
      <c r="B6490" s="284">
        <v>43011</v>
      </c>
      <c r="C6490" s="296">
        <v>245</v>
      </c>
      <c r="D6490" s="279">
        <f t="shared" si="260"/>
        <v>3</v>
      </c>
      <c r="E6490" s="279">
        <f t="shared" si="261"/>
        <v>10</v>
      </c>
      <c r="F6490" s="281" t="str">
        <f t="shared" si="265"/>
        <v/>
      </c>
      <c r="G6490" s="282"/>
      <c r="H6490" s="280"/>
      <c r="I6490" s="280"/>
      <c r="J6490" s="280"/>
    </row>
    <row r="6491" spans="1:10" ht="14.4" x14ac:dyDescent="0.3">
      <c r="A6491" s="290" t="str">
        <f t="shared" si="264"/>
        <v>10/2017</v>
      </c>
      <c r="B6491" s="284">
        <v>43012</v>
      </c>
      <c r="C6491" s="296">
        <v>245</v>
      </c>
      <c r="D6491" s="279">
        <f t="shared" si="260"/>
        <v>4</v>
      </c>
      <c r="E6491" s="279">
        <f t="shared" si="261"/>
        <v>10</v>
      </c>
      <c r="F6491" s="281" t="str">
        <f t="shared" si="265"/>
        <v/>
      </c>
      <c r="G6491" s="282"/>
      <c r="H6491" s="280"/>
      <c r="I6491" s="280"/>
      <c r="J6491" s="280"/>
    </row>
    <row r="6492" spans="1:10" ht="14.4" x14ac:dyDescent="0.3">
      <c r="A6492" s="290" t="str">
        <f t="shared" si="264"/>
        <v>10/2017</v>
      </c>
      <c r="B6492" s="284">
        <v>43013</v>
      </c>
      <c r="C6492" s="296">
        <v>241</v>
      </c>
      <c r="D6492" s="279">
        <f t="shared" si="260"/>
        <v>5</v>
      </c>
      <c r="E6492" s="279">
        <f t="shared" si="261"/>
        <v>10</v>
      </c>
      <c r="F6492" s="281" t="str">
        <f t="shared" si="265"/>
        <v/>
      </c>
      <c r="G6492" s="282"/>
      <c r="H6492" s="280"/>
      <c r="I6492" s="280"/>
      <c r="J6492" s="280"/>
    </row>
    <row r="6493" spans="1:10" ht="14.4" x14ac:dyDescent="0.3">
      <c r="A6493" s="290" t="str">
        <f t="shared" si="264"/>
        <v>10/2017</v>
      </c>
      <c r="B6493" s="284">
        <v>43014</v>
      </c>
      <c r="C6493" s="296">
        <v>244</v>
      </c>
      <c r="D6493" s="279">
        <f t="shared" si="260"/>
        <v>6</v>
      </c>
      <c r="E6493" s="279">
        <f t="shared" si="261"/>
        <v>10</v>
      </c>
      <c r="F6493" s="281" t="str">
        <f t="shared" si="265"/>
        <v/>
      </c>
      <c r="G6493" s="282"/>
      <c r="H6493" s="280"/>
      <c r="I6493" s="280"/>
      <c r="J6493" s="280"/>
    </row>
    <row r="6494" spans="1:10" ht="14.4" x14ac:dyDescent="0.3">
      <c r="A6494" s="290" t="str">
        <f t="shared" si="264"/>
        <v>10/2017</v>
      </c>
      <c r="B6494" s="284">
        <v>43015</v>
      </c>
      <c r="C6494" s="296" t="s">
        <v>5837</v>
      </c>
      <c r="D6494" s="279">
        <f t="shared" si="260"/>
        <v>7</v>
      </c>
      <c r="E6494" s="279">
        <f t="shared" si="261"/>
        <v>10</v>
      </c>
      <c r="F6494" s="281" t="str">
        <f t="shared" si="265"/>
        <v/>
      </c>
      <c r="G6494" s="282"/>
      <c r="H6494" s="280"/>
      <c r="I6494" s="280"/>
      <c r="J6494" s="280"/>
    </row>
    <row r="6495" spans="1:10" ht="14.4" x14ac:dyDescent="0.3">
      <c r="A6495" s="290" t="str">
        <f t="shared" si="264"/>
        <v>10/2017</v>
      </c>
      <c r="B6495" s="284">
        <v>43016</v>
      </c>
      <c r="C6495" s="296" t="s">
        <v>5837</v>
      </c>
      <c r="D6495" s="279">
        <f t="shared" si="260"/>
        <v>8</v>
      </c>
      <c r="E6495" s="279">
        <f t="shared" si="261"/>
        <v>10</v>
      </c>
      <c r="F6495" s="281" t="str">
        <f t="shared" si="265"/>
        <v/>
      </c>
      <c r="G6495" s="282"/>
      <c r="H6495" s="280"/>
      <c r="I6495" s="280"/>
      <c r="J6495" s="280"/>
    </row>
    <row r="6496" spans="1:10" ht="14.4" x14ac:dyDescent="0.3">
      <c r="A6496" s="290" t="str">
        <f t="shared" si="264"/>
        <v>10/2017</v>
      </c>
      <c r="B6496" s="284">
        <v>43017</v>
      </c>
      <c r="C6496" s="296">
        <v>244</v>
      </c>
      <c r="D6496" s="279">
        <f t="shared" si="260"/>
        <v>9</v>
      </c>
      <c r="E6496" s="279">
        <f t="shared" si="261"/>
        <v>10</v>
      </c>
      <c r="F6496" s="281" t="str">
        <f t="shared" si="265"/>
        <v/>
      </c>
      <c r="G6496" s="282"/>
      <c r="H6496" s="280"/>
      <c r="I6496" s="280"/>
      <c r="J6496" s="280"/>
    </row>
    <row r="6497" spans="1:10" ht="14.4" x14ac:dyDescent="0.3">
      <c r="A6497" s="290" t="str">
        <f t="shared" si="264"/>
        <v>10/2017</v>
      </c>
      <c r="B6497" s="284">
        <v>43018</v>
      </c>
      <c r="C6497" s="296">
        <v>248</v>
      </c>
      <c r="D6497" s="279">
        <f t="shared" si="260"/>
        <v>10</v>
      </c>
      <c r="E6497" s="279">
        <f t="shared" si="261"/>
        <v>10</v>
      </c>
      <c r="F6497" s="281" t="str">
        <f t="shared" si="265"/>
        <v/>
      </c>
      <c r="G6497" s="282"/>
      <c r="H6497" s="280"/>
      <c r="I6497" s="280"/>
      <c r="J6497" s="280"/>
    </row>
    <row r="6498" spans="1:10" ht="14.4" x14ac:dyDescent="0.3">
      <c r="A6498" s="290" t="str">
        <f t="shared" si="264"/>
        <v>10/2017</v>
      </c>
      <c r="B6498" s="284">
        <v>43019</v>
      </c>
      <c r="C6498" s="296">
        <v>247</v>
      </c>
      <c r="D6498" s="279">
        <f t="shared" si="260"/>
        <v>11</v>
      </c>
      <c r="E6498" s="279">
        <f t="shared" si="261"/>
        <v>10</v>
      </c>
      <c r="F6498" s="281" t="str">
        <f t="shared" si="265"/>
        <v/>
      </c>
      <c r="G6498" s="282"/>
      <c r="H6498" s="280"/>
      <c r="I6498" s="280"/>
      <c r="J6498" s="280"/>
    </row>
    <row r="6499" spans="1:10" ht="14.4" x14ac:dyDescent="0.3">
      <c r="A6499" s="290" t="str">
        <f t="shared" si="264"/>
        <v>10/2017</v>
      </c>
      <c r="B6499" s="284">
        <v>43020</v>
      </c>
      <c r="C6499" s="296">
        <v>245</v>
      </c>
      <c r="D6499" s="279">
        <f t="shared" si="260"/>
        <v>12</v>
      </c>
      <c r="E6499" s="279">
        <f t="shared" si="261"/>
        <v>10</v>
      </c>
      <c r="F6499" s="281" t="str">
        <f t="shared" si="265"/>
        <v/>
      </c>
      <c r="G6499" s="282"/>
      <c r="H6499" s="280"/>
      <c r="I6499" s="280"/>
      <c r="J6499" s="280"/>
    </row>
    <row r="6500" spans="1:10" ht="14.4" x14ac:dyDescent="0.3">
      <c r="A6500" s="290" t="str">
        <f t="shared" si="264"/>
        <v>10/2017</v>
      </c>
      <c r="B6500" s="284">
        <v>43021</v>
      </c>
      <c r="C6500" s="296">
        <v>244</v>
      </c>
      <c r="D6500" s="279">
        <f t="shared" si="260"/>
        <v>13</v>
      </c>
      <c r="E6500" s="279">
        <f t="shared" si="261"/>
        <v>10</v>
      </c>
      <c r="F6500" s="281" t="str">
        <f t="shared" si="265"/>
        <v/>
      </c>
      <c r="G6500" s="282"/>
      <c r="H6500" s="280"/>
      <c r="I6500" s="280"/>
      <c r="J6500" s="280"/>
    </row>
    <row r="6501" spans="1:10" ht="14.4" x14ac:dyDescent="0.3">
      <c r="A6501" s="290" t="str">
        <f t="shared" si="264"/>
        <v>10/2017</v>
      </c>
      <c r="B6501" s="284">
        <v>43022</v>
      </c>
      <c r="C6501" s="296" t="s">
        <v>5837</v>
      </c>
      <c r="D6501" s="279">
        <f t="shared" si="260"/>
        <v>14</v>
      </c>
      <c r="E6501" s="279">
        <f t="shared" si="261"/>
        <v>10</v>
      </c>
      <c r="F6501" s="281" t="str">
        <f t="shared" si="265"/>
        <v/>
      </c>
      <c r="G6501" s="282"/>
      <c r="H6501" s="280"/>
      <c r="I6501" s="280"/>
      <c r="J6501" s="280"/>
    </row>
    <row r="6502" spans="1:10" ht="14.4" x14ac:dyDescent="0.3">
      <c r="A6502" s="290" t="str">
        <f t="shared" si="264"/>
        <v>10/2017</v>
      </c>
      <c r="B6502" s="284">
        <v>43023</v>
      </c>
      <c r="C6502" s="296" t="s">
        <v>5837</v>
      </c>
      <c r="D6502" s="279">
        <f t="shared" si="260"/>
        <v>15</v>
      </c>
      <c r="E6502" s="279">
        <f t="shared" si="261"/>
        <v>10</v>
      </c>
      <c r="F6502" s="281" t="str">
        <f t="shared" si="265"/>
        <v/>
      </c>
      <c r="G6502" s="282"/>
      <c r="H6502" s="280"/>
      <c r="I6502" s="280"/>
      <c r="J6502" s="280"/>
    </row>
    <row r="6503" spans="1:10" ht="14.4" x14ac:dyDescent="0.3">
      <c r="A6503" s="290" t="str">
        <f t="shared" si="264"/>
        <v>10/2017</v>
      </c>
      <c r="B6503" s="284">
        <v>43024</v>
      </c>
      <c r="C6503" s="296">
        <v>242</v>
      </c>
      <c r="D6503" s="279">
        <f t="shared" si="260"/>
        <v>16</v>
      </c>
      <c r="E6503" s="279">
        <f t="shared" si="261"/>
        <v>10</v>
      </c>
      <c r="F6503" s="281" t="str">
        <f t="shared" si="265"/>
        <v/>
      </c>
      <c r="G6503" s="282"/>
      <c r="H6503" s="280"/>
      <c r="I6503" s="280"/>
      <c r="J6503" s="280"/>
    </row>
    <row r="6504" spans="1:10" ht="14.4" x14ac:dyDescent="0.3">
      <c r="A6504" s="290" t="str">
        <f t="shared" si="264"/>
        <v>10/2017</v>
      </c>
      <c r="B6504" s="284">
        <v>43025</v>
      </c>
      <c r="C6504" s="296">
        <v>240</v>
      </c>
      <c r="D6504" s="279">
        <f t="shared" si="260"/>
        <v>17</v>
      </c>
      <c r="E6504" s="279">
        <f t="shared" si="261"/>
        <v>10</v>
      </c>
      <c r="F6504" s="281" t="str">
        <f t="shared" si="265"/>
        <v/>
      </c>
      <c r="G6504" s="282"/>
      <c r="H6504" s="280"/>
      <c r="I6504" s="280"/>
      <c r="J6504" s="280"/>
    </row>
    <row r="6505" spans="1:10" ht="14.4" x14ac:dyDescent="0.3">
      <c r="A6505" s="290" t="str">
        <f t="shared" si="264"/>
        <v>10/2017</v>
      </c>
      <c r="B6505" s="284">
        <v>43026</v>
      </c>
      <c r="C6505" s="296">
        <v>236</v>
      </c>
      <c r="D6505" s="279">
        <f t="shared" si="260"/>
        <v>18</v>
      </c>
      <c r="E6505" s="279">
        <f t="shared" si="261"/>
        <v>10</v>
      </c>
      <c r="F6505" s="281" t="str">
        <f t="shared" si="265"/>
        <v/>
      </c>
      <c r="G6505" s="282"/>
      <c r="H6505" s="280"/>
      <c r="I6505" s="280"/>
      <c r="J6505" s="280"/>
    </row>
    <row r="6506" spans="1:10" ht="14.4" x14ac:dyDescent="0.3">
      <c r="A6506" s="290" t="str">
        <f t="shared" si="264"/>
        <v>10/2017</v>
      </c>
      <c r="B6506" s="284">
        <v>43027</v>
      </c>
      <c r="C6506" s="296">
        <v>236</v>
      </c>
      <c r="D6506" s="279">
        <f t="shared" si="260"/>
        <v>19</v>
      </c>
      <c r="E6506" s="279">
        <f t="shared" si="261"/>
        <v>10</v>
      </c>
      <c r="F6506" s="281" t="str">
        <f t="shared" si="265"/>
        <v/>
      </c>
      <c r="G6506" s="282"/>
      <c r="H6506" s="280"/>
      <c r="I6506" s="280"/>
      <c r="J6506" s="280"/>
    </row>
    <row r="6507" spans="1:10" ht="14.4" x14ac:dyDescent="0.3">
      <c r="A6507" s="290" t="str">
        <f t="shared" si="264"/>
        <v>10/2017</v>
      </c>
      <c r="B6507" s="284">
        <v>43028</v>
      </c>
      <c r="C6507" s="296">
        <v>233</v>
      </c>
      <c r="D6507" s="279">
        <f t="shared" si="260"/>
        <v>20</v>
      </c>
      <c r="E6507" s="279">
        <f t="shared" si="261"/>
        <v>10</v>
      </c>
      <c r="F6507" s="281" t="str">
        <f t="shared" si="265"/>
        <v/>
      </c>
      <c r="G6507" s="282"/>
      <c r="H6507" s="280"/>
      <c r="I6507" s="280"/>
      <c r="J6507" s="280"/>
    </row>
    <row r="6508" spans="1:10" ht="14.4" x14ac:dyDescent="0.3">
      <c r="A6508" s="290" t="str">
        <f t="shared" si="264"/>
        <v>10/2017</v>
      </c>
      <c r="B6508" s="284">
        <v>43029</v>
      </c>
      <c r="C6508" s="296" t="s">
        <v>5837</v>
      </c>
      <c r="D6508" s="279">
        <f t="shared" si="260"/>
        <v>21</v>
      </c>
      <c r="E6508" s="279">
        <f t="shared" si="261"/>
        <v>10</v>
      </c>
      <c r="F6508" s="281" t="str">
        <f t="shared" si="265"/>
        <v/>
      </c>
      <c r="G6508" s="282"/>
      <c r="H6508" s="280"/>
      <c r="I6508" s="280"/>
      <c r="J6508" s="280"/>
    </row>
    <row r="6509" spans="1:10" ht="14.4" x14ac:dyDescent="0.3">
      <c r="A6509" s="290" t="str">
        <f t="shared" si="264"/>
        <v>10/2017</v>
      </c>
      <c r="B6509" s="284">
        <v>43030</v>
      </c>
      <c r="C6509" s="296" t="s">
        <v>5837</v>
      </c>
      <c r="D6509" s="279">
        <f t="shared" si="260"/>
        <v>22</v>
      </c>
      <c r="E6509" s="279">
        <f t="shared" si="261"/>
        <v>10</v>
      </c>
      <c r="F6509" s="281" t="str">
        <f t="shared" si="265"/>
        <v/>
      </c>
      <c r="G6509" s="282"/>
      <c r="H6509" s="280"/>
      <c r="I6509" s="280"/>
      <c r="J6509" s="280"/>
    </row>
    <row r="6510" spans="1:10" ht="14.4" x14ac:dyDescent="0.3">
      <c r="A6510" s="290" t="str">
        <f t="shared" si="264"/>
        <v>10/2017</v>
      </c>
      <c r="B6510" s="284">
        <v>43031</v>
      </c>
      <c r="C6510" s="296">
        <v>233</v>
      </c>
      <c r="D6510" s="279">
        <f t="shared" si="260"/>
        <v>23</v>
      </c>
      <c r="E6510" s="279">
        <f t="shared" si="261"/>
        <v>10</v>
      </c>
      <c r="F6510" s="281" t="str">
        <f t="shared" si="265"/>
        <v/>
      </c>
      <c r="G6510" s="282"/>
      <c r="H6510" s="280"/>
      <c r="I6510" s="280"/>
      <c r="J6510" s="280"/>
    </row>
    <row r="6511" spans="1:10" ht="14.4" x14ac:dyDescent="0.3">
      <c r="A6511" s="290" t="str">
        <f t="shared" si="264"/>
        <v>10/2017</v>
      </c>
      <c r="B6511" s="284">
        <v>43032</v>
      </c>
      <c r="C6511" s="296">
        <v>234</v>
      </c>
      <c r="D6511" s="279">
        <f t="shared" si="260"/>
        <v>24</v>
      </c>
      <c r="E6511" s="279">
        <f t="shared" si="261"/>
        <v>10</v>
      </c>
      <c r="F6511" s="281" t="str">
        <f t="shared" si="265"/>
        <v/>
      </c>
      <c r="G6511" s="282"/>
      <c r="H6511" s="280"/>
      <c r="I6511" s="280"/>
      <c r="J6511" s="280"/>
    </row>
    <row r="6512" spans="1:10" ht="14.4" x14ac:dyDescent="0.3">
      <c r="A6512" s="290" t="str">
        <f t="shared" si="264"/>
        <v>10/2017</v>
      </c>
      <c r="B6512" s="284">
        <v>43033</v>
      </c>
      <c r="C6512" s="296">
        <v>234</v>
      </c>
      <c r="D6512" s="279">
        <f t="shared" si="260"/>
        <v>25</v>
      </c>
      <c r="E6512" s="279">
        <f t="shared" si="261"/>
        <v>10</v>
      </c>
      <c r="F6512" s="281" t="str">
        <f t="shared" si="265"/>
        <v/>
      </c>
      <c r="G6512" s="282"/>
      <c r="H6512" s="280"/>
      <c r="I6512" s="280"/>
      <c r="J6512" s="280"/>
    </row>
    <row r="6513" spans="1:10" ht="14.4" x14ac:dyDescent="0.3">
      <c r="A6513" s="290" t="str">
        <f t="shared" si="264"/>
        <v>10/2017</v>
      </c>
      <c r="B6513" s="284">
        <v>43034</v>
      </c>
      <c r="C6513" s="296">
        <v>242</v>
      </c>
      <c r="D6513" s="279">
        <f t="shared" si="260"/>
        <v>26</v>
      </c>
      <c r="E6513" s="279">
        <f t="shared" si="261"/>
        <v>10</v>
      </c>
      <c r="F6513" s="281" t="str">
        <f t="shared" si="265"/>
        <v/>
      </c>
      <c r="G6513" s="282"/>
      <c r="H6513" s="280"/>
      <c r="I6513" s="280"/>
      <c r="J6513" s="280"/>
    </row>
    <row r="6514" spans="1:10" ht="14.4" x14ac:dyDescent="0.3">
      <c r="A6514" s="290" t="str">
        <f t="shared" si="264"/>
        <v>10/2017</v>
      </c>
      <c r="B6514" s="284">
        <v>43035</v>
      </c>
      <c r="C6514" s="296">
        <v>238</v>
      </c>
      <c r="D6514" s="279">
        <f t="shared" si="260"/>
        <v>27</v>
      </c>
      <c r="E6514" s="279">
        <f t="shared" si="261"/>
        <v>10</v>
      </c>
      <c r="F6514" s="281" t="str">
        <f t="shared" si="265"/>
        <v/>
      </c>
      <c r="G6514" s="282"/>
      <c r="H6514" s="280"/>
      <c r="I6514" s="280"/>
      <c r="J6514" s="280"/>
    </row>
    <row r="6515" spans="1:10" ht="14.4" x14ac:dyDescent="0.3">
      <c r="A6515" s="290" t="str">
        <f t="shared" si="264"/>
        <v>10/2017</v>
      </c>
      <c r="B6515" s="284">
        <v>43036</v>
      </c>
      <c r="C6515" s="296" t="s">
        <v>5837</v>
      </c>
      <c r="D6515" s="279">
        <f t="shared" si="260"/>
        <v>28</v>
      </c>
      <c r="E6515" s="279">
        <f t="shared" si="261"/>
        <v>10</v>
      </c>
      <c r="F6515" s="281" t="str">
        <f t="shared" si="265"/>
        <v/>
      </c>
      <c r="G6515" s="282"/>
      <c r="H6515" s="280"/>
      <c r="I6515" s="280"/>
      <c r="J6515" s="280"/>
    </row>
    <row r="6516" spans="1:10" ht="14.4" x14ac:dyDescent="0.3">
      <c r="A6516" s="290" t="str">
        <f t="shared" si="264"/>
        <v>10/2017</v>
      </c>
      <c r="B6516" s="284">
        <v>43037</v>
      </c>
      <c r="C6516" s="296" t="s">
        <v>5837</v>
      </c>
      <c r="D6516" s="279">
        <f t="shared" si="260"/>
        <v>29</v>
      </c>
      <c r="E6516" s="279">
        <f t="shared" si="261"/>
        <v>10</v>
      </c>
      <c r="F6516" s="281" t="str">
        <f t="shared" si="265"/>
        <v/>
      </c>
      <c r="G6516" s="282"/>
      <c r="H6516" s="280"/>
      <c r="I6516" s="280"/>
      <c r="J6516" s="280"/>
    </row>
    <row r="6517" spans="1:10" ht="14.4" x14ac:dyDescent="0.3">
      <c r="A6517" s="290" t="str">
        <f t="shared" si="264"/>
        <v>10/2017</v>
      </c>
      <c r="B6517" s="284">
        <v>43038</v>
      </c>
      <c r="C6517" s="296">
        <v>239</v>
      </c>
      <c r="D6517" s="279">
        <f t="shared" si="260"/>
        <v>30</v>
      </c>
      <c r="E6517" s="279">
        <f t="shared" si="261"/>
        <v>10</v>
      </c>
      <c r="F6517" s="281" t="str">
        <f t="shared" si="265"/>
        <v/>
      </c>
      <c r="G6517" s="282"/>
      <c r="H6517" s="280"/>
      <c r="I6517" s="280"/>
      <c r="J6517" s="280"/>
    </row>
    <row r="6518" spans="1:10" ht="14.4" x14ac:dyDescent="0.3">
      <c r="A6518" s="290" t="str">
        <f t="shared" si="264"/>
        <v>10/2017</v>
      </c>
      <c r="B6518" s="284">
        <v>43039</v>
      </c>
      <c r="C6518" s="296">
        <v>243</v>
      </c>
      <c r="D6518" s="279">
        <f t="shared" si="260"/>
        <v>31</v>
      </c>
      <c r="E6518" s="279">
        <f t="shared" si="261"/>
        <v>10</v>
      </c>
      <c r="F6518" s="281">
        <f t="shared" si="265"/>
        <v>2.4299999999999999E-2</v>
      </c>
      <c r="G6518" s="282"/>
      <c r="H6518" s="280"/>
      <c r="I6518" s="280"/>
      <c r="J6518" s="280"/>
    </row>
    <row r="6519" spans="1:10" ht="14.4" x14ac:dyDescent="0.3">
      <c r="A6519" s="290" t="str">
        <f t="shared" si="264"/>
        <v>11/2017</v>
      </c>
      <c r="B6519" s="284">
        <v>43040</v>
      </c>
      <c r="C6519" s="296">
        <v>244</v>
      </c>
      <c r="D6519" s="279">
        <f t="shared" si="260"/>
        <v>1</v>
      </c>
      <c r="E6519" s="279">
        <f t="shared" si="261"/>
        <v>11</v>
      </c>
      <c r="F6519" s="281" t="str">
        <f t="shared" si="265"/>
        <v/>
      </c>
      <c r="G6519" s="282"/>
      <c r="H6519" s="280"/>
      <c r="I6519" s="280"/>
      <c r="J6519" s="280"/>
    </row>
    <row r="6520" spans="1:10" ht="14.4" x14ac:dyDescent="0.3">
      <c r="A6520" s="290" t="str">
        <f t="shared" si="264"/>
        <v>11/2017</v>
      </c>
      <c r="B6520" s="284">
        <v>43041</v>
      </c>
      <c r="C6520" s="296">
        <v>245</v>
      </c>
      <c r="D6520" s="279">
        <f t="shared" si="260"/>
        <v>2</v>
      </c>
      <c r="E6520" s="279">
        <f t="shared" si="261"/>
        <v>11</v>
      </c>
      <c r="F6520" s="281" t="str">
        <f t="shared" si="265"/>
        <v/>
      </c>
      <c r="G6520" s="282"/>
      <c r="H6520" s="280"/>
      <c r="I6520" s="280"/>
      <c r="J6520" s="280"/>
    </row>
    <row r="6521" spans="1:10" ht="14.4" x14ac:dyDescent="0.3">
      <c r="A6521" s="290" t="str">
        <f t="shared" si="264"/>
        <v>11/2017</v>
      </c>
      <c r="B6521" s="284">
        <v>43042</v>
      </c>
      <c r="C6521" s="296">
        <v>249</v>
      </c>
      <c r="D6521" s="279">
        <f t="shared" si="260"/>
        <v>3</v>
      </c>
      <c r="E6521" s="279">
        <f t="shared" si="261"/>
        <v>11</v>
      </c>
      <c r="F6521" s="281" t="str">
        <f t="shared" si="265"/>
        <v/>
      </c>
      <c r="G6521" s="282"/>
      <c r="H6521" s="280"/>
      <c r="I6521" s="280"/>
      <c r="J6521" s="280"/>
    </row>
    <row r="6522" spans="1:10" ht="14.4" x14ac:dyDescent="0.3">
      <c r="A6522" s="290" t="str">
        <f t="shared" si="264"/>
        <v>11/2017</v>
      </c>
      <c r="B6522" s="284">
        <v>43043</v>
      </c>
      <c r="C6522" s="296" t="s">
        <v>5837</v>
      </c>
      <c r="D6522" s="279">
        <f t="shared" si="260"/>
        <v>4</v>
      </c>
      <c r="E6522" s="279">
        <f t="shared" si="261"/>
        <v>11</v>
      </c>
      <c r="F6522" s="281" t="str">
        <f t="shared" si="265"/>
        <v/>
      </c>
      <c r="G6522" s="282"/>
      <c r="H6522" s="280"/>
      <c r="I6522" s="280"/>
      <c r="J6522" s="280"/>
    </row>
    <row r="6523" spans="1:10" ht="14.4" x14ac:dyDescent="0.3">
      <c r="A6523" s="290" t="str">
        <f t="shared" si="264"/>
        <v>11/2017</v>
      </c>
      <c r="B6523" s="284">
        <v>43044</v>
      </c>
      <c r="C6523" s="296" t="s">
        <v>5837</v>
      </c>
      <c r="D6523" s="279">
        <f t="shared" si="260"/>
        <v>5</v>
      </c>
      <c r="E6523" s="279">
        <f t="shared" si="261"/>
        <v>11</v>
      </c>
      <c r="F6523" s="281" t="str">
        <f t="shared" si="265"/>
        <v/>
      </c>
      <c r="G6523" s="282"/>
      <c r="H6523" s="280"/>
      <c r="I6523" s="280"/>
      <c r="J6523" s="280"/>
    </row>
    <row r="6524" spans="1:10" ht="14.4" x14ac:dyDescent="0.3">
      <c r="A6524" s="290" t="str">
        <f t="shared" si="264"/>
        <v>11/2017</v>
      </c>
      <c r="B6524" s="284">
        <v>43045</v>
      </c>
      <c r="C6524" s="296">
        <v>247</v>
      </c>
      <c r="D6524" s="279">
        <f t="shared" si="260"/>
        <v>6</v>
      </c>
      <c r="E6524" s="279">
        <f t="shared" si="261"/>
        <v>11</v>
      </c>
      <c r="F6524" s="281" t="str">
        <f t="shared" si="265"/>
        <v/>
      </c>
      <c r="G6524" s="282"/>
      <c r="H6524" s="280"/>
      <c r="I6524" s="280"/>
      <c r="J6524" s="280"/>
    </row>
    <row r="6525" spans="1:10" ht="14.4" x14ac:dyDescent="0.3">
      <c r="A6525" s="290" t="str">
        <f t="shared" si="264"/>
        <v>11/2017</v>
      </c>
      <c r="B6525" s="284">
        <v>43046</v>
      </c>
      <c r="C6525" s="296">
        <v>253</v>
      </c>
      <c r="D6525" s="279">
        <f t="shared" si="260"/>
        <v>7</v>
      </c>
      <c r="E6525" s="279">
        <f t="shared" si="261"/>
        <v>11</v>
      </c>
      <c r="F6525" s="281" t="str">
        <f t="shared" si="265"/>
        <v/>
      </c>
      <c r="G6525" s="282"/>
      <c r="H6525" s="280"/>
      <c r="I6525" s="280"/>
      <c r="J6525" s="280"/>
    </row>
    <row r="6526" spans="1:10" ht="14.4" x14ac:dyDescent="0.3">
      <c r="A6526" s="290" t="str">
        <f t="shared" si="264"/>
        <v>11/2017</v>
      </c>
      <c r="B6526" s="284">
        <v>43047</v>
      </c>
      <c r="C6526" s="296">
        <v>253</v>
      </c>
      <c r="D6526" s="279">
        <f t="shared" si="260"/>
        <v>8</v>
      </c>
      <c r="E6526" s="279">
        <f t="shared" si="261"/>
        <v>11</v>
      </c>
      <c r="F6526" s="281" t="str">
        <f t="shared" si="265"/>
        <v/>
      </c>
      <c r="G6526" s="282"/>
      <c r="H6526" s="280"/>
      <c r="I6526" s="280"/>
      <c r="J6526" s="280"/>
    </row>
    <row r="6527" spans="1:10" ht="14.4" x14ac:dyDescent="0.3">
      <c r="A6527" s="290" t="str">
        <f t="shared" si="264"/>
        <v>11/2017</v>
      </c>
      <c r="B6527" s="284">
        <v>43048</v>
      </c>
      <c r="C6527" s="296">
        <v>255</v>
      </c>
      <c r="D6527" s="279">
        <f t="shared" si="260"/>
        <v>9</v>
      </c>
      <c r="E6527" s="279">
        <f t="shared" si="261"/>
        <v>11</v>
      </c>
      <c r="F6527" s="281" t="str">
        <f t="shared" si="265"/>
        <v/>
      </c>
      <c r="G6527" s="282"/>
      <c r="H6527" s="280"/>
      <c r="I6527" s="280"/>
      <c r="J6527" s="280"/>
    </row>
    <row r="6528" spans="1:10" ht="14.4" x14ac:dyDescent="0.3">
      <c r="A6528" s="290" t="str">
        <f t="shared" si="264"/>
        <v>11/2017</v>
      </c>
      <c r="B6528" s="284">
        <v>43049</v>
      </c>
      <c r="C6528" s="296">
        <v>253</v>
      </c>
      <c r="D6528" s="279">
        <f t="shared" si="260"/>
        <v>10</v>
      </c>
      <c r="E6528" s="279">
        <f t="shared" si="261"/>
        <v>11</v>
      </c>
      <c r="F6528" s="281" t="str">
        <f t="shared" si="265"/>
        <v/>
      </c>
      <c r="G6528" s="282"/>
      <c r="H6528" s="280"/>
      <c r="I6528" s="280"/>
      <c r="J6528" s="280"/>
    </row>
    <row r="6529" spans="1:10" ht="14.4" x14ac:dyDescent="0.3">
      <c r="A6529" s="290" t="str">
        <f t="shared" si="264"/>
        <v>11/2017</v>
      </c>
      <c r="B6529" s="284">
        <v>43050</v>
      </c>
      <c r="C6529" s="296" t="s">
        <v>5837</v>
      </c>
      <c r="D6529" s="279">
        <f t="shared" si="260"/>
        <v>11</v>
      </c>
      <c r="E6529" s="279">
        <f t="shared" si="261"/>
        <v>11</v>
      </c>
      <c r="F6529" s="281" t="str">
        <f t="shared" si="265"/>
        <v/>
      </c>
      <c r="G6529" s="282"/>
      <c r="H6529" s="280"/>
      <c r="I6529" s="280"/>
      <c r="J6529" s="280"/>
    </row>
    <row r="6530" spans="1:10" ht="14.4" x14ac:dyDescent="0.3">
      <c r="A6530" s="290" t="str">
        <f t="shared" si="264"/>
        <v>11/2017</v>
      </c>
      <c r="B6530" s="284">
        <v>43051</v>
      </c>
      <c r="C6530" s="296" t="s">
        <v>5837</v>
      </c>
      <c r="D6530" s="279">
        <f t="shared" si="260"/>
        <v>12</v>
      </c>
      <c r="E6530" s="279">
        <f t="shared" si="261"/>
        <v>11</v>
      </c>
      <c r="F6530" s="281" t="str">
        <f t="shared" si="265"/>
        <v/>
      </c>
      <c r="G6530" s="282"/>
      <c r="H6530" s="280"/>
      <c r="I6530" s="280"/>
      <c r="J6530" s="280"/>
    </row>
    <row r="6531" spans="1:10" ht="14.4" x14ac:dyDescent="0.3">
      <c r="A6531" s="290" t="str">
        <f t="shared" si="264"/>
        <v>11/2017</v>
      </c>
      <c r="B6531" s="284">
        <v>43052</v>
      </c>
      <c r="C6531" s="296">
        <v>251</v>
      </c>
      <c r="D6531" s="279">
        <f t="shared" si="260"/>
        <v>13</v>
      </c>
      <c r="E6531" s="279">
        <f t="shared" si="261"/>
        <v>11</v>
      </c>
      <c r="F6531" s="281" t="str">
        <f t="shared" si="265"/>
        <v/>
      </c>
      <c r="G6531" s="282"/>
      <c r="H6531" s="280"/>
      <c r="I6531" s="280"/>
      <c r="J6531" s="280"/>
    </row>
    <row r="6532" spans="1:10" ht="14.4" x14ac:dyDescent="0.3">
      <c r="A6532" s="290" t="str">
        <f t="shared" si="264"/>
        <v>11/2017</v>
      </c>
      <c r="B6532" s="284">
        <v>43053</v>
      </c>
      <c r="C6532" s="296">
        <v>256</v>
      </c>
      <c r="D6532" s="279">
        <f t="shared" si="260"/>
        <v>14</v>
      </c>
      <c r="E6532" s="279">
        <f t="shared" si="261"/>
        <v>11</v>
      </c>
      <c r="F6532" s="281" t="str">
        <f t="shared" si="265"/>
        <v/>
      </c>
      <c r="G6532" s="282"/>
      <c r="H6532" s="280"/>
      <c r="I6532" s="280"/>
      <c r="J6532" s="280"/>
    </row>
    <row r="6533" spans="1:10" ht="14.4" x14ac:dyDescent="0.3">
      <c r="A6533" s="290" t="str">
        <f t="shared" si="264"/>
        <v>11/2017</v>
      </c>
      <c r="B6533" s="284">
        <v>43054</v>
      </c>
      <c r="C6533" s="296">
        <v>260</v>
      </c>
      <c r="D6533" s="279">
        <f t="shared" si="260"/>
        <v>15</v>
      </c>
      <c r="E6533" s="279">
        <f t="shared" si="261"/>
        <v>11</v>
      </c>
      <c r="F6533" s="281" t="str">
        <f t="shared" si="265"/>
        <v/>
      </c>
      <c r="G6533" s="282"/>
      <c r="H6533" s="280"/>
      <c r="I6533" s="280"/>
      <c r="J6533" s="280"/>
    </row>
    <row r="6534" spans="1:10" ht="14.4" x14ac:dyDescent="0.3">
      <c r="A6534" s="290" t="str">
        <f t="shared" ref="A6534:A6597" si="266">CONCATENATE(MONTH(B6534),"/",YEAR(B6534))</f>
        <v>11/2017</v>
      </c>
      <c r="B6534" s="284">
        <v>43055</v>
      </c>
      <c r="C6534" s="296">
        <v>251</v>
      </c>
      <c r="D6534" s="279">
        <f t="shared" si="260"/>
        <v>16</v>
      </c>
      <c r="E6534" s="279">
        <f t="shared" si="261"/>
        <v>11</v>
      </c>
      <c r="F6534" s="281" t="str">
        <f t="shared" si="265"/>
        <v/>
      </c>
      <c r="G6534" s="282"/>
      <c r="H6534" s="280"/>
      <c r="I6534" s="280"/>
      <c r="J6534" s="280"/>
    </row>
    <row r="6535" spans="1:10" ht="14.4" x14ac:dyDescent="0.3">
      <c r="A6535" s="290" t="str">
        <f t="shared" si="266"/>
        <v>11/2017</v>
      </c>
      <c r="B6535" s="284">
        <v>43056</v>
      </c>
      <c r="C6535" s="296">
        <v>246</v>
      </c>
      <c r="D6535" s="279">
        <f t="shared" si="260"/>
        <v>17</v>
      </c>
      <c r="E6535" s="279">
        <f t="shared" si="261"/>
        <v>11</v>
      </c>
      <c r="F6535" s="281" t="str">
        <f t="shared" si="265"/>
        <v/>
      </c>
      <c r="G6535" s="282"/>
      <c r="H6535" s="280"/>
      <c r="I6535" s="280"/>
      <c r="J6535" s="280"/>
    </row>
    <row r="6536" spans="1:10" ht="14.4" x14ac:dyDescent="0.3">
      <c r="A6536" s="290" t="str">
        <f t="shared" si="266"/>
        <v>11/2017</v>
      </c>
      <c r="B6536" s="284">
        <v>43057</v>
      </c>
      <c r="C6536" s="296" t="s">
        <v>5837</v>
      </c>
      <c r="D6536" s="279">
        <f t="shared" si="260"/>
        <v>18</v>
      </c>
      <c r="E6536" s="279">
        <f t="shared" si="261"/>
        <v>11</v>
      </c>
      <c r="F6536" s="281" t="str">
        <f t="shared" si="265"/>
        <v/>
      </c>
      <c r="G6536" s="282"/>
      <c r="H6536" s="280"/>
      <c r="I6536" s="280"/>
      <c r="J6536" s="280"/>
    </row>
    <row r="6537" spans="1:10" ht="14.4" x14ac:dyDescent="0.3">
      <c r="A6537" s="290" t="str">
        <f t="shared" si="266"/>
        <v>11/2017</v>
      </c>
      <c r="B6537" s="284">
        <v>43058</v>
      </c>
      <c r="C6537" s="296" t="s">
        <v>5837</v>
      </c>
      <c r="D6537" s="279">
        <f t="shared" si="260"/>
        <v>19</v>
      </c>
      <c r="E6537" s="279">
        <f t="shared" si="261"/>
        <v>11</v>
      </c>
      <c r="F6537" s="281" t="str">
        <f t="shared" si="265"/>
        <v/>
      </c>
      <c r="G6537" s="282"/>
      <c r="H6537" s="280"/>
      <c r="I6537" s="280"/>
      <c r="J6537" s="280"/>
    </row>
    <row r="6538" spans="1:10" ht="14.4" x14ac:dyDescent="0.3">
      <c r="A6538" s="290" t="str">
        <f t="shared" si="266"/>
        <v>11/2017</v>
      </c>
      <c r="B6538" s="284">
        <v>43059</v>
      </c>
      <c r="C6538" s="296">
        <v>248</v>
      </c>
      <c r="D6538" s="279">
        <f t="shared" si="260"/>
        <v>20</v>
      </c>
      <c r="E6538" s="279">
        <f t="shared" si="261"/>
        <v>11</v>
      </c>
      <c r="F6538" s="281" t="str">
        <f t="shared" si="265"/>
        <v/>
      </c>
      <c r="G6538" s="282"/>
      <c r="H6538" s="280"/>
      <c r="I6538" s="280"/>
      <c r="J6538" s="280"/>
    </row>
    <row r="6539" spans="1:10" ht="14.4" x14ac:dyDescent="0.3">
      <c r="A6539" s="290" t="str">
        <f t="shared" si="266"/>
        <v>11/2017</v>
      </c>
      <c r="B6539" s="284">
        <v>43060</v>
      </c>
      <c r="C6539" s="296">
        <v>247</v>
      </c>
      <c r="D6539" s="279">
        <f t="shared" si="260"/>
        <v>21</v>
      </c>
      <c r="E6539" s="279">
        <f t="shared" si="261"/>
        <v>11</v>
      </c>
      <c r="F6539" s="281" t="str">
        <f t="shared" si="265"/>
        <v/>
      </c>
      <c r="G6539" s="282"/>
      <c r="H6539" s="280"/>
      <c r="I6539" s="280"/>
      <c r="J6539" s="280"/>
    </row>
    <row r="6540" spans="1:10" ht="14.4" x14ac:dyDescent="0.3">
      <c r="A6540" s="290" t="str">
        <f t="shared" si="266"/>
        <v>11/2017</v>
      </c>
      <c r="B6540" s="284">
        <v>43061</v>
      </c>
      <c r="C6540" s="296">
        <v>246</v>
      </c>
      <c r="D6540" s="279">
        <f t="shared" si="260"/>
        <v>22</v>
      </c>
      <c r="E6540" s="279">
        <f t="shared" si="261"/>
        <v>11</v>
      </c>
      <c r="F6540" s="281" t="str">
        <f t="shared" si="265"/>
        <v/>
      </c>
      <c r="G6540" s="282"/>
      <c r="H6540" s="280"/>
      <c r="I6540" s="280"/>
      <c r="J6540" s="280"/>
    </row>
    <row r="6541" spans="1:10" ht="14.4" x14ac:dyDescent="0.3">
      <c r="A6541" s="290" t="str">
        <f t="shared" si="266"/>
        <v>11/2017</v>
      </c>
      <c r="B6541" s="284">
        <v>43062</v>
      </c>
      <c r="C6541" s="296">
        <v>246</v>
      </c>
      <c r="D6541" s="279">
        <f t="shared" si="260"/>
        <v>23</v>
      </c>
      <c r="E6541" s="279">
        <f t="shared" si="261"/>
        <v>11</v>
      </c>
      <c r="F6541" s="281" t="str">
        <f t="shared" si="265"/>
        <v/>
      </c>
      <c r="G6541" s="282"/>
      <c r="H6541" s="280"/>
      <c r="I6541" s="280"/>
      <c r="J6541" s="280"/>
    </row>
    <row r="6542" spans="1:10" ht="14.4" x14ac:dyDescent="0.3">
      <c r="A6542" s="290" t="str">
        <f t="shared" si="266"/>
        <v>11/2017</v>
      </c>
      <c r="B6542" s="284">
        <v>43063</v>
      </c>
      <c r="C6542" s="296">
        <v>243</v>
      </c>
      <c r="D6542" s="279">
        <f t="shared" si="260"/>
        <v>24</v>
      </c>
      <c r="E6542" s="279">
        <f t="shared" si="261"/>
        <v>11</v>
      </c>
      <c r="F6542" s="281" t="str">
        <f t="shared" si="265"/>
        <v/>
      </c>
      <c r="G6542" s="282"/>
      <c r="H6542" s="280"/>
      <c r="I6542" s="280"/>
      <c r="J6542" s="280"/>
    </row>
    <row r="6543" spans="1:10" ht="14.4" x14ac:dyDescent="0.3">
      <c r="A6543" s="290" t="str">
        <f t="shared" si="266"/>
        <v>11/2017</v>
      </c>
      <c r="B6543" s="284">
        <v>43064</v>
      </c>
      <c r="C6543" s="296" t="s">
        <v>5837</v>
      </c>
      <c r="D6543" s="279">
        <f t="shared" si="260"/>
        <v>25</v>
      </c>
      <c r="E6543" s="279">
        <f t="shared" si="261"/>
        <v>11</v>
      </c>
      <c r="F6543" s="281" t="str">
        <f t="shared" si="265"/>
        <v/>
      </c>
      <c r="G6543" s="282"/>
      <c r="H6543" s="280"/>
      <c r="I6543" s="280"/>
      <c r="J6543" s="280"/>
    </row>
    <row r="6544" spans="1:10" ht="14.4" x14ac:dyDescent="0.3">
      <c r="A6544" s="290" t="str">
        <f t="shared" si="266"/>
        <v>11/2017</v>
      </c>
      <c r="B6544" s="284">
        <v>43065</v>
      </c>
      <c r="C6544" s="296" t="s">
        <v>5837</v>
      </c>
      <c r="D6544" s="279">
        <f t="shared" si="260"/>
        <v>26</v>
      </c>
      <c r="E6544" s="279">
        <f t="shared" si="261"/>
        <v>11</v>
      </c>
      <c r="F6544" s="281" t="str">
        <f t="shared" si="265"/>
        <v/>
      </c>
      <c r="G6544" s="282"/>
      <c r="H6544" s="280"/>
      <c r="I6544" s="280"/>
      <c r="J6544" s="280"/>
    </row>
    <row r="6545" spans="1:10" ht="14.4" x14ac:dyDescent="0.3">
      <c r="A6545" s="290" t="str">
        <f t="shared" si="266"/>
        <v>11/2017</v>
      </c>
      <c r="B6545" s="284">
        <v>43066</v>
      </c>
      <c r="C6545" s="296">
        <v>242</v>
      </c>
      <c r="D6545" s="279">
        <f t="shared" si="260"/>
        <v>27</v>
      </c>
      <c r="E6545" s="279">
        <f t="shared" si="261"/>
        <v>11</v>
      </c>
      <c r="F6545" s="281" t="str">
        <f t="shared" si="265"/>
        <v/>
      </c>
      <c r="G6545" s="282"/>
      <c r="H6545" s="280"/>
      <c r="I6545" s="280"/>
      <c r="J6545" s="280"/>
    </row>
    <row r="6546" spans="1:10" ht="14.4" x14ac:dyDescent="0.3">
      <c r="A6546" s="290" t="str">
        <f t="shared" si="266"/>
        <v>11/2017</v>
      </c>
      <c r="B6546" s="284">
        <v>43067</v>
      </c>
      <c r="C6546" s="296">
        <v>239</v>
      </c>
      <c r="D6546" s="279">
        <f t="shared" si="260"/>
        <v>28</v>
      </c>
      <c r="E6546" s="279">
        <f t="shared" si="261"/>
        <v>11</v>
      </c>
      <c r="F6546" s="281" t="str">
        <f t="shared" ref="F6546:F6609" si="267">IF(D6546=(D6547-1),"",IF(AND(C6546="",C6545="",C6544=""),C6543/10000,(IF(AND(C6546="",C6545=""),C6544/10000,IF(C6546="",C6545/10000,C6546/10000)))))</f>
        <v/>
      </c>
      <c r="G6546" s="282"/>
      <c r="H6546" s="280"/>
      <c r="I6546" s="280"/>
      <c r="J6546" s="280"/>
    </row>
    <row r="6547" spans="1:10" ht="14.4" x14ac:dyDescent="0.3">
      <c r="A6547" s="290" t="str">
        <f t="shared" si="266"/>
        <v>11/2017</v>
      </c>
      <c r="B6547" s="284">
        <v>43068</v>
      </c>
      <c r="C6547" s="296">
        <v>240</v>
      </c>
      <c r="D6547" s="279">
        <f t="shared" si="260"/>
        <v>29</v>
      </c>
      <c r="E6547" s="279">
        <f t="shared" si="261"/>
        <v>11</v>
      </c>
      <c r="F6547" s="281" t="str">
        <f t="shared" si="267"/>
        <v/>
      </c>
      <c r="G6547" s="282"/>
      <c r="H6547" s="280"/>
      <c r="I6547" s="280"/>
      <c r="J6547" s="280"/>
    </row>
    <row r="6548" spans="1:10" ht="14.4" x14ac:dyDescent="0.3">
      <c r="A6548" s="290" t="str">
        <f t="shared" si="266"/>
        <v>11/2017</v>
      </c>
      <c r="B6548" s="284">
        <v>43069</v>
      </c>
      <c r="C6548" s="296">
        <v>241</v>
      </c>
      <c r="D6548" s="279">
        <f t="shared" si="260"/>
        <v>30</v>
      </c>
      <c r="E6548" s="279">
        <f t="shared" si="261"/>
        <v>11</v>
      </c>
      <c r="F6548" s="281">
        <f t="shared" si="267"/>
        <v>2.41E-2</v>
      </c>
      <c r="G6548" s="282"/>
      <c r="H6548" s="280"/>
      <c r="I6548" s="280"/>
      <c r="J6548" s="280"/>
    </row>
    <row r="6549" spans="1:10" ht="14.4" x14ac:dyDescent="0.3">
      <c r="A6549" s="290" t="str">
        <f t="shared" si="266"/>
        <v>12/2017</v>
      </c>
      <c r="B6549" s="284">
        <v>43070</v>
      </c>
      <c r="C6549" s="296">
        <v>244</v>
      </c>
      <c r="D6549" s="279">
        <f t="shared" si="260"/>
        <v>1</v>
      </c>
      <c r="E6549" s="279">
        <f t="shared" si="261"/>
        <v>12</v>
      </c>
      <c r="F6549" s="281" t="str">
        <f t="shared" si="267"/>
        <v/>
      </c>
      <c r="G6549" s="282"/>
      <c r="H6549" s="280"/>
      <c r="I6549" s="280"/>
      <c r="J6549" s="280"/>
    </row>
    <row r="6550" spans="1:10" ht="14.4" x14ac:dyDescent="0.3">
      <c r="A6550" s="290" t="str">
        <f t="shared" si="266"/>
        <v>12/2017</v>
      </c>
      <c r="B6550" s="284">
        <v>43071</v>
      </c>
      <c r="C6550" s="296" t="s">
        <v>5837</v>
      </c>
      <c r="D6550" s="279">
        <f t="shared" si="260"/>
        <v>2</v>
      </c>
      <c r="E6550" s="279">
        <f t="shared" si="261"/>
        <v>12</v>
      </c>
      <c r="F6550" s="281" t="str">
        <f t="shared" si="267"/>
        <v/>
      </c>
      <c r="G6550" s="282"/>
      <c r="H6550" s="280"/>
      <c r="I6550" s="280"/>
      <c r="J6550" s="280"/>
    </row>
    <row r="6551" spans="1:10" ht="14.4" x14ac:dyDescent="0.3">
      <c r="A6551" s="290" t="str">
        <f t="shared" si="266"/>
        <v>12/2017</v>
      </c>
      <c r="B6551" s="284">
        <v>43072</v>
      </c>
      <c r="C6551" s="296" t="s">
        <v>5837</v>
      </c>
      <c r="D6551" s="279">
        <f t="shared" si="260"/>
        <v>3</v>
      </c>
      <c r="E6551" s="279">
        <f t="shared" si="261"/>
        <v>12</v>
      </c>
      <c r="F6551" s="281" t="str">
        <f t="shared" si="267"/>
        <v/>
      </c>
      <c r="G6551" s="282"/>
      <c r="H6551" s="280"/>
      <c r="I6551" s="280"/>
      <c r="J6551" s="280"/>
    </row>
    <row r="6552" spans="1:10" ht="14.4" x14ac:dyDescent="0.3">
      <c r="A6552" s="290" t="str">
        <f t="shared" si="266"/>
        <v>12/2017</v>
      </c>
      <c r="B6552" s="284">
        <v>43073</v>
      </c>
      <c r="C6552" s="296">
        <v>242</v>
      </c>
      <c r="D6552" s="279">
        <f t="shared" si="260"/>
        <v>4</v>
      </c>
      <c r="E6552" s="279">
        <f t="shared" si="261"/>
        <v>12</v>
      </c>
      <c r="F6552" s="281" t="str">
        <f t="shared" si="267"/>
        <v/>
      </c>
      <c r="G6552" s="282"/>
      <c r="H6552" s="280"/>
      <c r="I6552" s="280"/>
      <c r="J6552" s="280"/>
    </row>
    <row r="6553" spans="1:10" ht="14.4" x14ac:dyDescent="0.3">
      <c r="A6553" s="290" t="str">
        <f t="shared" si="266"/>
        <v>12/2017</v>
      </c>
      <c r="B6553" s="284">
        <v>43074</v>
      </c>
      <c r="C6553" s="296">
        <v>236</v>
      </c>
      <c r="D6553" s="279">
        <f t="shared" si="260"/>
        <v>5</v>
      </c>
      <c r="E6553" s="279">
        <f t="shared" si="261"/>
        <v>12</v>
      </c>
      <c r="F6553" s="281" t="str">
        <f t="shared" si="267"/>
        <v/>
      </c>
      <c r="G6553" s="282"/>
      <c r="H6553" s="280"/>
      <c r="I6553" s="280"/>
      <c r="J6553" s="280"/>
    </row>
    <row r="6554" spans="1:10" ht="14.4" x14ac:dyDescent="0.3">
      <c r="A6554" s="290" t="str">
        <f t="shared" si="266"/>
        <v>12/2017</v>
      </c>
      <c r="B6554" s="284">
        <v>43075</v>
      </c>
      <c r="C6554" s="296">
        <v>238</v>
      </c>
      <c r="D6554" s="279">
        <f t="shared" si="260"/>
        <v>6</v>
      </c>
      <c r="E6554" s="279">
        <f t="shared" si="261"/>
        <v>12</v>
      </c>
      <c r="F6554" s="281" t="str">
        <f t="shared" si="267"/>
        <v/>
      </c>
      <c r="G6554" s="282"/>
      <c r="H6554" s="280"/>
      <c r="I6554" s="280"/>
      <c r="J6554" s="280"/>
    </row>
    <row r="6555" spans="1:10" ht="14.4" x14ac:dyDescent="0.3">
      <c r="A6555" s="290" t="str">
        <f t="shared" si="266"/>
        <v>12/2017</v>
      </c>
      <c r="B6555" s="284">
        <v>43076</v>
      </c>
      <c r="C6555" s="296">
        <v>242</v>
      </c>
      <c r="D6555" s="279">
        <f t="shared" si="260"/>
        <v>7</v>
      </c>
      <c r="E6555" s="279">
        <f t="shared" si="261"/>
        <v>12</v>
      </c>
      <c r="F6555" s="281" t="str">
        <f t="shared" si="267"/>
        <v/>
      </c>
      <c r="G6555" s="282"/>
      <c r="H6555" s="280"/>
      <c r="I6555" s="280"/>
      <c r="J6555" s="280"/>
    </row>
    <row r="6556" spans="1:10" ht="14.4" x14ac:dyDescent="0.3">
      <c r="A6556" s="290" t="str">
        <f t="shared" si="266"/>
        <v>12/2017</v>
      </c>
      <c r="B6556" s="284">
        <v>43077</v>
      </c>
      <c r="C6556" s="296">
        <v>240</v>
      </c>
      <c r="D6556" s="279">
        <f t="shared" si="260"/>
        <v>8</v>
      </c>
      <c r="E6556" s="279">
        <f t="shared" si="261"/>
        <v>12</v>
      </c>
      <c r="F6556" s="281" t="str">
        <f t="shared" si="267"/>
        <v/>
      </c>
      <c r="G6556" s="282"/>
      <c r="H6556" s="280"/>
      <c r="I6556" s="280"/>
      <c r="J6556" s="280"/>
    </row>
    <row r="6557" spans="1:10" ht="14.4" x14ac:dyDescent="0.3">
      <c r="A6557" s="290" t="str">
        <f t="shared" si="266"/>
        <v>12/2017</v>
      </c>
      <c r="B6557" s="284">
        <v>43078</v>
      </c>
      <c r="C6557" s="296" t="s">
        <v>5837</v>
      </c>
      <c r="D6557" s="279">
        <f t="shared" si="260"/>
        <v>9</v>
      </c>
      <c r="E6557" s="279">
        <f t="shared" si="261"/>
        <v>12</v>
      </c>
      <c r="F6557" s="281" t="str">
        <f t="shared" si="267"/>
        <v/>
      </c>
      <c r="G6557" s="282"/>
      <c r="H6557" s="280"/>
      <c r="I6557" s="280"/>
      <c r="J6557" s="280"/>
    </row>
    <row r="6558" spans="1:10" ht="14.4" x14ac:dyDescent="0.3">
      <c r="A6558" s="290" t="str">
        <f t="shared" si="266"/>
        <v>12/2017</v>
      </c>
      <c r="B6558" s="284">
        <v>43079</v>
      </c>
      <c r="C6558" s="296" t="s">
        <v>5837</v>
      </c>
      <c r="D6558" s="279">
        <f t="shared" si="260"/>
        <v>10</v>
      </c>
      <c r="E6558" s="279">
        <f t="shared" si="261"/>
        <v>12</v>
      </c>
      <c r="F6558" s="281" t="str">
        <f t="shared" si="267"/>
        <v/>
      </c>
      <c r="G6558" s="282"/>
      <c r="H6558" s="280"/>
      <c r="I6558" s="280"/>
      <c r="J6558" s="280"/>
    </row>
    <row r="6559" spans="1:10" ht="14.4" x14ac:dyDescent="0.3">
      <c r="A6559" s="290" t="str">
        <f t="shared" si="266"/>
        <v>12/2017</v>
      </c>
      <c r="B6559" s="284">
        <v>43080</v>
      </c>
      <c r="C6559" s="296">
        <v>239</v>
      </c>
      <c r="D6559" s="279">
        <f t="shared" si="260"/>
        <v>11</v>
      </c>
      <c r="E6559" s="279">
        <f t="shared" si="261"/>
        <v>12</v>
      </c>
      <c r="F6559" s="281" t="str">
        <f t="shared" si="267"/>
        <v/>
      </c>
      <c r="G6559" s="282"/>
      <c r="H6559" s="280"/>
      <c r="I6559" s="280"/>
      <c r="J6559" s="280"/>
    </row>
    <row r="6560" spans="1:10" ht="14.4" x14ac:dyDescent="0.3">
      <c r="A6560" s="290" t="str">
        <f t="shared" si="266"/>
        <v>12/2017</v>
      </c>
      <c r="B6560" s="284">
        <v>43081</v>
      </c>
      <c r="C6560" s="296">
        <v>239</v>
      </c>
      <c r="D6560" s="279">
        <f t="shared" si="260"/>
        <v>12</v>
      </c>
      <c r="E6560" s="279">
        <f t="shared" si="261"/>
        <v>12</v>
      </c>
      <c r="F6560" s="281" t="str">
        <f t="shared" si="267"/>
        <v/>
      </c>
      <c r="G6560" s="282"/>
      <c r="H6560" s="280"/>
      <c r="I6560" s="280"/>
      <c r="J6560" s="280"/>
    </row>
    <row r="6561" spans="1:10" ht="14.4" x14ac:dyDescent="0.3">
      <c r="A6561" s="290" t="str">
        <f t="shared" si="266"/>
        <v>12/2017</v>
      </c>
      <c r="B6561" s="284">
        <v>43082</v>
      </c>
      <c r="C6561" s="296">
        <v>243</v>
      </c>
      <c r="D6561" s="279">
        <f t="shared" si="260"/>
        <v>13</v>
      </c>
      <c r="E6561" s="279">
        <f t="shared" si="261"/>
        <v>12</v>
      </c>
      <c r="F6561" s="281" t="str">
        <f t="shared" si="267"/>
        <v/>
      </c>
      <c r="G6561" s="282"/>
      <c r="H6561" s="280"/>
      <c r="I6561" s="280"/>
      <c r="J6561" s="280"/>
    </row>
    <row r="6562" spans="1:10" ht="14.4" x14ac:dyDescent="0.3">
      <c r="A6562" s="290" t="str">
        <f t="shared" si="266"/>
        <v>12/2017</v>
      </c>
      <c r="B6562" s="284">
        <v>43083</v>
      </c>
      <c r="C6562" s="296">
        <v>245</v>
      </c>
      <c r="D6562" s="279">
        <f t="shared" si="260"/>
        <v>14</v>
      </c>
      <c r="E6562" s="279">
        <f t="shared" si="261"/>
        <v>12</v>
      </c>
      <c r="F6562" s="281" t="str">
        <f t="shared" si="267"/>
        <v/>
      </c>
      <c r="G6562" s="282"/>
      <c r="H6562" s="280"/>
      <c r="I6562" s="280"/>
      <c r="J6562" s="280"/>
    </row>
    <row r="6563" spans="1:10" ht="14.4" x14ac:dyDescent="0.3">
      <c r="A6563" s="290" t="str">
        <f t="shared" si="266"/>
        <v>12/2017</v>
      </c>
      <c r="B6563" s="284">
        <v>43084</v>
      </c>
      <c r="C6563" s="296">
        <v>244</v>
      </c>
      <c r="D6563" s="279">
        <f t="shared" si="260"/>
        <v>15</v>
      </c>
      <c r="E6563" s="279">
        <f t="shared" si="261"/>
        <v>12</v>
      </c>
      <c r="F6563" s="281" t="str">
        <f t="shared" si="267"/>
        <v/>
      </c>
      <c r="G6563" s="282"/>
      <c r="H6563" s="280"/>
      <c r="I6563" s="280"/>
      <c r="J6563" s="280"/>
    </row>
    <row r="6564" spans="1:10" ht="14.4" x14ac:dyDescent="0.3">
      <c r="A6564" s="290" t="str">
        <f t="shared" si="266"/>
        <v>12/2017</v>
      </c>
      <c r="B6564" s="284">
        <v>43085</v>
      </c>
      <c r="C6564" s="296" t="s">
        <v>5837</v>
      </c>
      <c r="D6564" s="279">
        <f t="shared" si="260"/>
        <v>16</v>
      </c>
      <c r="E6564" s="279">
        <f t="shared" si="261"/>
        <v>12</v>
      </c>
      <c r="F6564" s="281" t="str">
        <f t="shared" si="267"/>
        <v/>
      </c>
      <c r="G6564" s="282"/>
      <c r="H6564" s="280"/>
      <c r="I6564" s="280"/>
      <c r="J6564" s="280"/>
    </row>
    <row r="6565" spans="1:10" ht="14.4" x14ac:dyDescent="0.3">
      <c r="A6565" s="290" t="str">
        <f t="shared" si="266"/>
        <v>12/2017</v>
      </c>
      <c r="B6565" s="284">
        <v>43086</v>
      </c>
      <c r="C6565" s="296" t="s">
        <v>5837</v>
      </c>
      <c r="D6565" s="279">
        <f t="shared" si="260"/>
        <v>17</v>
      </c>
      <c r="E6565" s="279">
        <f t="shared" si="261"/>
        <v>12</v>
      </c>
      <c r="F6565" s="281" t="str">
        <f t="shared" si="267"/>
        <v/>
      </c>
      <c r="G6565" s="282"/>
      <c r="H6565" s="280"/>
      <c r="I6565" s="280"/>
      <c r="J6565" s="280"/>
    </row>
    <row r="6566" spans="1:10" ht="14.4" x14ac:dyDescent="0.3">
      <c r="A6566" s="290" t="str">
        <f t="shared" si="266"/>
        <v>12/2017</v>
      </c>
      <c r="B6566" s="284">
        <v>43087</v>
      </c>
      <c r="C6566" s="296">
        <v>238</v>
      </c>
      <c r="D6566" s="279">
        <f t="shared" si="260"/>
        <v>18</v>
      </c>
      <c r="E6566" s="279">
        <f t="shared" si="261"/>
        <v>12</v>
      </c>
      <c r="F6566" s="281" t="str">
        <f t="shared" si="267"/>
        <v/>
      </c>
      <c r="G6566" s="282"/>
      <c r="H6566" s="280"/>
      <c r="I6566" s="280"/>
      <c r="J6566" s="280"/>
    </row>
    <row r="6567" spans="1:10" ht="14.4" x14ac:dyDescent="0.3">
      <c r="A6567" s="290" t="str">
        <f t="shared" si="266"/>
        <v>12/2017</v>
      </c>
      <c r="B6567" s="284">
        <v>43088</v>
      </c>
      <c r="C6567" s="296">
        <v>234</v>
      </c>
      <c r="D6567" s="279">
        <f t="shared" si="260"/>
        <v>19</v>
      </c>
      <c r="E6567" s="279">
        <f t="shared" si="261"/>
        <v>12</v>
      </c>
      <c r="F6567" s="281" t="str">
        <f t="shared" si="267"/>
        <v/>
      </c>
      <c r="G6567" s="282"/>
      <c r="H6567" s="280"/>
      <c r="I6567" s="280"/>
      <c r="J6567" s="280"/>
    </row>
    <row r="6568" spans="1:10" ht="14.4" x14ac:dyDescent="0.3">
      <c r="A6568" s="290" t="str">
        <f t="shared" si="266"/>
        <v>12/2017</v>
      </c>
      <c r="B6568" s="284">
        <v>43089</v>
      </c>
      <c r="C6568" s="296">
        <v>231</v>
      </c>
      <c r="D6568" s="279">
        <f t="shared" si="260"/>
        <v>20</v>
      </c>
      <c r="E6568" s="279">
        <f t="shared" si="261"/>
        <v>12</v>
      </c>
      <c r="F6568" s="281" t="str">
        <f t="shared" si="267"/>
        <v/>
      </c>
      <c r="G6568" s="282"/>
      <c r="H6568" s="280"/>
      <c r="I6568" s="280"/>
      <c r="J6568" s="280"/>
    </row>
    <row r="6569" spans="1:10" ht="14.4" x14ac:dyDescent="0.3">
      <c r="A6569" s="290" t="str">
        <f t="shared" si="266"/>
        <v>12/2017</v>
      </c>
      <c r="B6569" s="284">
        <v>43090</v>
      </c>
      <c r="C6569" s="296">
        <v>233</v>
      </c>
      <c r="D6569" s="279">
        <f t="shared" si="260"/>
        <v>21</v>
      </c>
      <c r="E6569" s="279">
        <f t="shared" si="261"/>
        <v>12</v>
      </c>
      <c r="F6569" s="281" t="str">
        <f t="shared" si="267"/>
        <v/>
      </c>
      <c r="G6569" s="282"/>
      <c r="H6569" s="280"/>
      <c r="I6569" s="280"/>
      <c r="J6569" s="280"/>
    </row>
    <row r="6570" spans="1:10" ht="14.4" x14ac:dyDescent="0.3">
      <c r="A6570" s="290" t="str">
        <f t="shared" si="266"/>
        <v>12/2017</v>
      </c>
      <c r="B6570" s="284">
        <v>43091</v>
      </c>
      <c r="C6570" s="296">
        <v>235</v>
      </c>
      <c r="D6570" s="279">
        <f t="shared" si="260"/>
        <v>22</v>
      </c>
      <c r="E6570" s="279">
        <f t="shared" si="261"/>
        <v>12</v>
      </c>
      <c r="F6570" s="281" t="str">
        <f t="shared" si="267"/>
        <v/>
      </c>
      <c r="G6570" s="282"/>
      <c r="H6570" s="280"/>
      <c r="I6570" s="280"/>
      <c r="J6570" s="280"/>
    </row>
    <row r="6571" spans="1:10" ht="14.4" x14ac:dyDescent="0.3">
      <c r="A6571" s="290" t="str">
        <f t="shared" si="266"/>
        <v>12/2017</v>
      </c>
      <c r="B6571" s="284">
        <v>43092</v>
      </c>
      <c r="C6571" s="296" t="s">
        <v>5837</v>
      </c>
      <c r="D6571" s="279">
        <f t="shared" si="260"/>
        <v>23</v>
      </c>
      <c r="E6571" s="279">
        <f t="shared" si="261"/>
        <v>12</v>
      </c>
      <c r="F6571" s="281" t="str">
        <f t="shared" si="267"/>
        <v/>
      </c>
      <c r="G6571" s="282"/>
      <c r="H6571" s="280"/>
      <c r="I6571" s="280"/>
      <c r="J6571" s="280"/>
    </row>
    <row r="6572" spans="1:10" ht="14.4" x14ac:dyDescent="0.3">
      <c r="A6572" s="290" t="str">
        <f t="shared" si="266"/>
        <v>12/2017</v>
      </c>
      <c r="B6572" s="284">
        <v>43093</v>
      </c>
      <c r="C6572" s="296" t="s">
        <v>5837</v>
      </c>
      <c r="D6572" s="279">
        <f t="shared" si="260"/>
        <v>24</v>
      </c>
      <c r="E6572" s="279">
        <f t="shared" si="261"/>
        <v>12</v>
      </c>
      <c r="F6572" s="281" t="str">
        <f t="shared" si="267"/>
        <v/>
      </c>
      <c r="G6572" s="282"/>
      <c r="H6572" s="280"/>
      <c r="I6572" s="280"/>
      <c r="J6572" s="280"/>
    </row>
    <row r="6573" spans="1:10" ht="14.4" x14ac:dyDescent="0.3">
      <c r="A6573" s="290" t="str">
        <f t="shared" si="266"/>
        <v>12/2017</v>
      </c>
      <c r="B6573" s="284">
        <v>43094</v>
      </c>
      <c r="C6573" s="296" t="s">
        <v>5837</v>
      </c>
      <c r="D6573" s="279">
        <f t="shared" si="260"/>
        <v>25</v>
      </c>
      <c r="E6573" s="279">
        <f t="shared" si="261"/>
        <v>12</v>
      </c>
      <c r="F6573" s="281" t="str">
        <f t="shared" si="267"/>
        <v/>
      </c>
      <c r="G6573" s="282"/>
      <c r="H6573" s="280"/>
      <c r="I6573" s="280"/>
      <c r="J6573" s="280"/>
    </row>
    <row r="6574" spans="1:10" ht="14.4" x14ac:dyDescent="0.3">
      <c r="A6574" s="290" t="str">
        <f t="shared" si="266"/>
        <v>12/2017</v>
      </c>
      <c r="B6574" s="284">
        <v>43095</v>
      </c>
      <c r="C6574" s="296">
        <v>237</v>
      </c>
      <c r="D6574" s="279">
        <f t="shared" si="260"/>
        <v>26</v>
      </c>
      <c r="E6574" s="279">
        <f t="shared" si="261"/>
        <v>12</v>
      </c>
      <c r="F6574" s="281" t="str">
        <f t="shared" si="267"/>
        <v/>
      </c>
      <c r="G6574" s="282"/>
      <c r="H6574" s="280"/>
      <c r="I6574" s="280"/>
      <c r="J6574" s="280"/>
    </row>
    <row r="6575" spans="1:10" ht="14.4" x14ac:dyDescent="0.3">
      <c r="A6575" s="290" t="str">
        <f t="shared" si="266"/>
        <v>12/2017</v>
      </c>
      <c r="B6575" s="284">
        <v>43096</v>
      </c>
      <c r="C6575" s="296">
        <v>240</v>
      </c>
      <c r="D6575" s="279">
        <f t="shared" si="260"/>
        <v>27</v>
      </c>
      <c r="E6575" s="279">
        <f t="shared" si="261"/>
        <v>12</v>
      </c>
      <c r="F6575" s="281" t="str">
        <f t="shared" si="267"/>
        <v/>
      </c>
      <c r="G6575" s="282"/>
      <c r="H6575" s="280"/>
      <c r="I6575" s="280"/>
      <c r="J6575" s="280"/>
    </row>
    <row r="6576" spans="1:10" ht="14.4" x14ac:dyDescent="0.3">
      <c r="A6576" s="290" t="str">
        <f t="shared" si="266"/>
        <v>12/2017</v>
      </c>
      <c r="B6576" s="284">
        <v>43097</v>
      </c>
      <c r="C6576" s="296">
        <v>239</v>
      </c>
      <c r="D6576" s="279">
        <f t="shared" si="260"/>
        <v>28</v>
      </c>
      <c r="E6576" s="279">
        <f t="shared" si="261"/>
        <v>12</v>
      </c>
      <c r="F6576" s="281" t="str">
        <f t="shared" si="267"/>
        <v/>
      </c>
      <c r="G6576" s="282"/>
      <c r="H6576" s="280"/>
      <c r="I6576" s="280"/>
      <c r="J6576" s="280"/>
    </row>
    <row r="6577" spans="1:10" ht="14.4" x14ac:dyDescent="0.3">
      <c r="A6577" s="290" t="str">
        <f t="shared" si="266"/>
        <v>12/2017</v>
      </c>
      <c r="B6577" s="284">
        <v>43098</v>
      </c>
      <c r="C6577" s="296">
        <v>240</v>
      </c>
      <c r="D6577" s="279">
        <f t="shared" si="260"/>
        <v>29</v>
      </c>
      <c r="E6577" s="279">
        <f t="shared" si="261"/>
        <v>12</v>
      </c>
      <c r="F6577" s="281" t="str">
        <f t="shared" si="267"/>
        <v/>
      </c>
      <c r="G6577" s="282"/>
      <c r="H6577" s="280"/>
      <c r="I6577" s="280"/>
      <c r="J6577" s="280"/>
    </row>
    <row r="6578" spans="1:10" ht="14.4" x14ac:dyDescent="0.3">
      <c r="A6578" s="290" t="str">
        <f t="shared" si="266"/>
        <v>12/2017</v>
      </c>
      <c r="B6578" s="284">
        <v>43099</v>
      </c>
      <c r="C6578" s="296" t="s">
        <v>5837</v>
      </c>
      <c r="D6578" s="279">
        <f t="shared" si="260"/>
        <v>30</v>
      </c>
      <c r="E6578" s="279">
        <f t="shared" si="261"/>
        <v>12</v>
      </c>
      <c r="F6578" s="281" t="str">
        <f t="shared" si="267"/>
        <v/>
      </c>
      <c r="G6578" s="282"/>
      <c r="H6578" s="280"/>
      <c r="I6578" s="280"/>
      <c r="J6578" s="280"/>
    </row>
    <row r="6579" spans="1:10" ht="14.4" x14ac:dyDescent="0.3">
      <c r="A6579" s="290" t="str">
        <f t="shared" si="266"/>
        <v>12/2017</v>
      </c>
      <c r="B6579" s="284">
        <v>43100</v>
      </c>
      <c r="C6579" s="296" t="s">
        <v>5837</v>
      </c>
      <c r="D6579" s="279">
        <f t="shared" si="260"/>
        <v>31</v>
      </c>
      <c r="E6579" s="279">
        <f t="shared" si="261"/>
        <v>12</v>
      </c>
      <c r="F6579" s="281">
        <f t="shared" si="267"/>
        <v>2.4E-2</v>
      </c>
      <c r="G6579" s="282"/>
      <c r="H6579" s="280"/>
      <c r="I6579" s="280"/>
      <c r="J6579" s="280"/>
    </row>
    <row r="6580" spans="1:10" ht="14.4" x14ac:dyDescent="0.3">
      <c r="A6580" s="290" t="str">
        <f t="shared" si="266"/>
        <v>1/2018</v>
      </c>
      <c r="B6580" s="284">
        <v>43101</v>
      </c>
      <c r="C6580" s="296" t="s">
        <v>5837</v>
      </c>
      <c r="D6580" s="279">
        <f t="shared" si="260"/>
        <v>1</v>
      </c>
      <c r="E6580" s="279">
        <f t="shared" si="261"/>
        <v>1</v>
      </c>
      <c r="F6580" s="281" t="str">
        <f t="shared" si="267"/>
        <v/>
      </c>
      <c r="G6580" s="282"/>
      <c r="H6580" s="280"/>
      <c r="I6580" s="280"/>
      <c r="J6580" s="280"/>
    </row>
    <row r="6581" spans="1:10" ht="14.4" x14ac:dyDescent="0.3">
      <c r="A6581" s="290" t="str">
        <f t="shared" si="266"/>
        <v>1/2018</v>
      </c>
      <c r="B6581" s="284">
        <v>43102</v>
      </c>
      <c r="C6581" s="296">
        <v>234</v>
      </c>
      <c r="D6581" s="279">
        <f t="shared" si="260"/>
        <v>2</v>
      </c>
      <c r="E6581" s="279">
        <f t="shared" si="261"/>
        <v>1</v>
      </c>
      <c r="F6581" s="281" t="str">
        <f t="shared" si="267"/>
        <v/>
      </c>
      <c r="G6581" s="282"/>
      <c r="H6581" s="280"/>
      <c r="I6581" s="280"/>
      <c r="J6581" s="280"/>
    </row>
    <row r="6582" spans="1:10" ht="14.4" x14ac:dyDescent="0.3">
      <c r="A6582" s="290" t="str">
        <f t="shared" si="266"/>
        <v>1/2018</v>
      </c>
      <c r="B6582" s="284">
        <v>43103</v>
      </c>
      <c r="C6582" s="296">
        <v>228</v>
      </c>
      <c r="D6582" s="279">
        <f t="shared" si="260"/>
        <v>3</v>
      </c>
      <c r="E6582" s="279">
        <f t="shared" si="261"/>
        <v>1</v>
      </c>
      <c r="F6582" s="281" t="str">
        <f t="shared" si="267"/>
        <v/>
      </c>
      <c r="G6582" s="282"/>
      <c r="H6582" s="280"/>
      <c r="I6582" s="280"/>
      <c r="J6582" s="280"/>
    </row>
    <row r="6583" spans="1:10" ht="14.4" x14ac:dyDescent="0.3">
      <c r="A6583" s="290" t="str">
        <f t="shared" si="266"/>
        <v>1/2018</v>
      </c>
      <c r="B6583" s="284">
        <v>43104</v>
      </c>
      <c r="C6583" s="296">
        <v>225</v>
      </c>
      <c r="D6583" s="279">
        <f t="shared" si="260"/>
        <v>4</v>
      </c>
      <c r="E6583" s="279">
        <f t="shared" si="261"/>
        <v>1</v>
      </c>
      <c r="F6583" s="281" t="str">
        <f t="shared" si="267"/>
        <v/>
      </c>
      <c r="G6583" s="282"/>
      <c r="H6583" s="280"/>
      <c r="I6583" s="280"/>
      <c r="J6583" s="280"/>
    </row>
    <row r="6584" spans="1:10" ht="14.4" x14ac:dyDescent="0.3">
      <c r="A6584" s="290" t="str">
        <f t="shared" si="266"/>
        <v>1/2018</v>
      </c>
      <c r="B6584" s="284">
        <v>43105</v>
      </c>
      <c r="C6584" s="296">
        <v>221</v>
      </c>
      <c r="D6584" s="279">
        <f t="shared" si="260"/>
        <v>5</v>
      </c>
      <c r="E6584" s="279">
        <f t="shared" si="261"/>
        <v>1</v>
      </c>
      <c r="F6584" s="281" t="str">
        <f t="shared" si="267"/>
        <v/>
      </c>
      <c r="G6584" s="282"/>
      <c r="H6584" s="280"/>
      <c r="I6584" s="280"/>
      <c r="J6584" s="280"/>
    </row>
    <row r="6585" spans="1:10" ht="14.4" x14ac:dyDescent="0.3">
      <c r="A6585" s="290" t="str">
        <f t="shared" si="266"/>
        <v>1/2018</v>
      </c>
      <c r="B6585" s="284">
        <v>43106</v>
      </c>
      <c r="C6585" s="296" t="s">
        <v>5837</v>
      </c>
      <c r="D6585" s="279">
        <f t="shared" si="260"/>
        <v>6</v>
      </c>
      <c r="E6585" s="279">
        <f t="shared" si="261"/>
        <v>1</v>
      </c>
      <c r="F6585" s="281" t="str">
        <f t="shared" si="267"/>
        <v/>
      </c>
      <c r="G6585" s="282"/>
      <c r="H6585" s="280"/>
      <c r="I6585" s="280"/>
      <c r="J6585" s="280"/>
    </row>
    <row r="6586" spans="1:10" ht="14.4" x14ac:dyDescent="0.3">
      <c r="A6586" s="290" t="str">
        <f t="shared" si="266"/>
        <v>1/2018</v>
      </c>
      <c r="B6586" s="284">
        <v>43107</v>
      </c>
      <c r="C6586" s="296" t="s">
        <v>5837</v>
      </c>
      <c r="D6586" s="279">
        <f t="shared" si="260"/>
        <v>7</v>
      </c>
      <c r="E6586" s="279">
        <f t="shared" si="261"/>
        <v>1</v>
      </c>
      <c r="F6586" s="281" t="str">
        <f t="shared" si="267"/>
        <v/>
      </c>
      <c r="G6586" s="282"/>
      <c r="H6586" s="280"/>
      <c r="I6586" s="280"/>
      <c r="J6586" s="280"/>
    </row>
    <row r="6587" spans="1:10" ht="14.4" x14ac:dyDescent="0.3">
      <c r="A6587" s="290" t="str">
        <f t="shared" si="266"/>
        <v>1/2018</v>
      </c>
      <c r="B6587" s="284">
        <v>43108</v>
      </c>
      <c r="C6587" s="296">
        <v>222</v>
      </c>
      <c r="D6587" s="279">
        <f t="shared" si="260"/>
        <v>8</v>
      </c>
      <c r="E6587" s="279">
        <f t="shared" si="261"/>
        <v>1</v>
      </c>
      <c r="F6587" s="281" t="str">
        <f t="shared" si="267"/>
        <v/>
      </c>
      <c r="G6587" s="282"/>
      <c r="H6587" s="280"/>
      <c r="I6587" s="280"/>
      <c r="J6587" s="280"/>
    </row>
    <row r="6588" spans="1:10" ht="14.4" x14ac:dyDescent="0.3">
      <c r="A6588" s="290" t="str">
        <f t="shared" si="266"/>
        <v>1/2018</v>
      </c>
      <c r="B6588" s="284">
        <v>43109</v>
      </c>
      <c r="C6588" s="296">
        <v>218</v>
      </c>
      <c r="D6588" s="279">
        <f t="shared" si="260"/>
        <v>9</v>
      </c>
      <c r="E6588" s="279">
        <f t="shared" si="261"/>
        <v>1</v>
      </c>
      <c r="F6588" s="281" t="str">
        <f t="shared" si="267"/>
        <v/>
      </c>
      <c r="G6588" s="282"/>
      <c r="H6588" s="280"/>
      <c r="I6588" s="280"/>
      <c r="J6588" s="280"/>
    </row>
    <row r="6589" spans="1:10" ht="14.4" x14ac:dyDescent="0.3">
      <c r="A6589" s="290" t="str">
        <f t="shared" si="266"/>
        <v>1/2018</v>
      </c>
      <c r="B6589" s="284">
        <v>43110</v>
      </c>
      <c r="C6589" s="296">
        <v>222</v>
      </c>
      <c r="D6589" s="279">
        <f t="shared" si="260"/>
        <v>10</v>
      </c>
      <c r="E6589" s="279">
        <f t="shared" si="261"/>
        <v>1</v>
      </c>
      <c r="F6589" s="281" t="str">
        <f t="shared" si="267"/>
        <v/>
      </c>
      <c r="G6589" s="282"/>
      <c r="H6589" s="280"/>
      <c r="I6589" s="280"/>
      <c r="J6589" s="280"/>
    </row>
    <row r="6590" spans="1:10" ht="14.4" x14ac:dyDescent="0.3">
      <c r="A6590" s="290" t="str">
        <f t="shared" si="266"/>
        <v>1/2018</v>
      </c>
      <c r="B6590" s="284">
        <v>43111</v>
      </c>
      <c r="C6590" s="296">
        <v>223</v>
      </c>
      <c r="D6590" s="279">
        <f t="shared" si="260"/>
        <v>11</v>
      </c>
      <c r="E6590" s="279">
        <f t="shared" si="261"/>
        <v>1</v>
      </c>
      <c r="F6590" s="281" t="str">
        <f t="shared" si="267"/>
        <v/>
      </c>
      <c r="G6590" s="282"/>
      <c r="H6590" s="280"/>
      <c r="I6590" s="280"/>
      <c r="J6590" s="280"/>
    </row>
    <row r="6591" spans="1:10" ht="14.4" x14ac:dyDescent="0.3">
      <c r="A6591" s="290" t="str">
        <f t="shared" si="266"/>
        <v>1/2018</v>
      </c>
      <c r="B6591" s="284">
        <v>43112</v>
      </c>
      <c r="C6591" s="296">
        <v>225</v>
      </c>
      <c r="D6591" s="279">
        <f t="shared" si="260"/>
        <v>12</v>
      </c>
      <c r="E6591" s="279">
        <f t="shared" si="261"/>
        <v>1</v>
      </c>
      <c r="F6591" s="281" t="str">
        <f t="shared" si="267"/>
        <v/>
      </c>
      <c r="G6591" s="282"/>
      <c r="H6591" s="280"/>
      <c r="I6591" s="280"/>
      <c r="J6591" s="280"/>
    </row>
    <row r="6592" spans="1:10" ht="14.4" x14ac:dyDescent="0.3">
      <c r="A6592" s="290" t="str">
        <f t="shared" si="266"/>
        <v>1/2018</v>
      </c>
      <c r="B6592" s="284">
        <v>43113</v>
      </c>
      <c r="C6592" s="296" t="s">
        <v>5837</v>
      </c>
      <c r="D6592" s="279">
        <f t="shared" si="260"/>
        <v>13</v>
      </c>
      <c r="E6592" s="279">
        <f t="shared" si="261"/>
        <v>1</v>
      </c>
      <c r="F6592" s="281" t="str">
        <f t="shared" si="267"/>
        <v/>
      </c>
      <c r="G6592" s="282"/>
      <c r="H6592" s="280"/>
      <c r="I6592" s="280"/>
      <c r="J6592" s="280"/>
    </row>
    <row r="6593" spans="1:10" ht="14.4" x14ac:dyDescent="0.3">
      <c r="A6593" s="290" t="str">
        <f t="shared" si="266"/>
        <v>1/2018</v>
      </c>
      <c r="B6593" s="284">
        <v>43114</v>
      </c>
      <c r="C6593" s="296" t="s">
        <v>5837</v>
      </c>
      <c r="D6593" s="279">
        <f t="shared" si="260"/>
        <v>14</v>
      </c>
      <c r="E6593" s="279">
        <f t="shared" si="261"/>
        <v>1</v>
      </c>
      <c r="F6593" s="281" t="str">
        <f t="shared" si="267"/>
        <v/>
      </c>
      <c r="G6593" s="282"/>
      <c r="H6593" s="280"/>
      <c r="I6593" s="280"/>
      <c r="J6593" s="280"/>
    </row>
    <row r="6594" spans="1:10" ht="14.4" x14ac:dyDescent="0.3">
      <c r="A6594" s="290" t="str">
        <f t="shared" si="266"/>
        <v>1/2018</v>
      </c>
      <c r="B6594" s="284">
        <v>43115</v>
      </c>
      <c r="C6594" s="296">
        <v>225</v>
      </c>
      <c r="D6594" s="279">
        <f t="shared" si="260"/>
        <v>15</v>
      </c>
      <c r="E6594" s="279">
        <f t="shared" si="261"/>
        <v>1</v>
      </c>
      <c r="F6594" s="281" t="str">
        <f t="shared" si="267"/>
        <v/>
      </c>
      <c r="G6594" s="282"/>
      <c r="H6594" s="280"/>
      <c r="I6594" s="280"/>
      <c r="J6594" s="280"/>
    </row>
    <row r="6595" spans="1:10" ht="14.4" x14ac:dyDescent="0.3">
      <c r="A6595" s="290" t="str">
        <f t="shared" si="266"/>
        <v>1/2018</v>
      </c>
      <c r="B6595" s="284">
        <v>43116</v>
      </c>
      <c r="C6595" s="296">
        <v>226</v>
      </c>
      <c r="D6595" s="279">
        <f t="shared" si="260"/>
        <v>16</v>
      </c>
      <c r="E6595" s="279">
        <f t="shared" si="261"/>
        <v>1</v>
      </c>
      <c r="F6595" s="281" t="str">
        <f t="shared" si="267"/>
        <v/>
      </c>
      <c r="G6595" s="282"/>
      <c r="H6595" s="280"/>
      <c r="I6595" s="280"/>
      <c r="J6595" s="280"/>
    </row>
    <row r="6596" spans="1:10" ht="14.4" x14ac:dyDescent="0.3">
      <c r="A6596" s="290" t="str">
        <f t="shared" si="266"/>
        <v>1/2018</v>
      </c>
      <c r="B6596" s="284">
        <v>43117</v>
      </c>
      <c r="C6596" s="296">
        <v>228</v>
      </c>
      <c r="D6596" s="279">
        <f t="shared" si="260"/>
        <v>17</v>
      </c>
      <c r="E6596" s="279">
        <f t="shared" si="261"/>
        <v>1</v>
      </c>
      <c r="F6596" s="281" t="str">
        <f t="shared" si="267"/>
        <v/>
      </c>
      <c r="G6596" s="282"/>
      <c r="H6596" s="280"/>
      <c r="I6596" s="280"/>
      <c r="J6596" s="280"/>
    </row>
    <row r="6597" spans="1:10" ht="14.4" x14ac:dyDescent="0.3">
      <c r="A6597" s="290" t="str">
        <f t="shared" si="266"/>
        <v>1/2018</v>
      </c>
      <c r="B6597" s="284">
        <v>43118</v>
      </c>
      <c r="C6597" s="296">
        <v>231</v>
      </c>
      <c r="D6597" s="279">
        <f t="shared" si="260"/>
        <v>18</v>
      </c>
      <c r="E6597" s="279">
        <f t="shared" si="261"/>
        <v>1</v>
      </c>
      <c r="F6597" s="281" t="str">
        <f t="shared" si="267"/>
        <v/>
      </c>
      <c r="G6597" s="282"/>
      <c r="H6597" s="280"/>
      <c r="I6597" s="280"/>
      <c r="J6597" s="280"/>
    </row>
    <row r="6598" spans="1:10" ht="14.4" x14ac:dyDescent="0.3">
      <c r="A6598" s="290" t="str">
        <f t="shared" ref="A6598:A6661" si="268">CONCATENATE(MONTH(B6598),"/",YEAR(B6598))</f>
        <v>1/2018</v>
      </c>
      <c r="B6598" s="284">
        <v>43119</v>
      </c>
      <c r="C6598" s="296">
        <v>231</v>
      </c>
      <c r="D6598" s="279">
        <f t="shared" si="260"/>
        <v>19</v>
      </c>
      <c r="E6598" s="279">
        <f t="shared" si="261"/>
        <v>1</v>
      </c>
      <c r="F6598" s="281" t="str">
        <f t="shared" si="267"/>
        <v/>
      </c>
      <c r="G6598" s="282"/>
      <c r="H6598" s="280"/>
      <c r="I6598" s="280"/>
      <c r="J6598" s="280"/>
    </row>
    <row r="6599" spans="1:10" ht="14.4" x14ac:dyDescent="0.3">
      <c r="A6599" s="290" t="str">
        <f t="shared" si="268"/>
        <v>1/2018</v>
      </c>
      <c r="B6599" s="284">
        <v>43120</v>
      </c>
      <c r="C6599" s="296" t="s">
        <v>5837</v>
      </c>
      <c r="D6599" s="279">
        <f t="shared" si="260"/>
        <v>20</v>
      </c>
      <c r="E6599" s="279">
        <f t="shared" si="261"/>
        <v>1</v>
      </c>
      <c r="F6599" s="281" t="str">
        <f t="shared" si="267"/>
        <v/>
      </c>
      <c r="G6599" s="282"/>
      <c r="H6599" s="280"/>
      <c r="I6599" s="280"/>
      <c r="J6599" s="280"/>
    </row>
    <row r="6600" spans="1:10" ht="14.4" x14ac:dyDescent="0.3">
      <c r="A6600" s="290" t="str">
        <f t="shared" si="268"/>
        <v>1/2018</v>
      </c>
      <c r="B6600" s="284">
        <v>43121</v>
      </c>
      <c r="C6600" s="296" t="s">
        <v>5837</v>
      </c>
      <c r="D6600" s="279">
        <f t="shared" si="260"/>
        <v>21</v>
      </c>
      <c r="E6600" s="279">
        <f t="shared" si="261"/>
        <v>1</v>
      </c>
      <c r="F6600" s="281" t="str">
        <f t="shared" si="267"/>
        <v/>
      </c>
      <c r="G6600" s="282"/>
      <c r="H6600" s="280"/>
      <c r="I6600" s="280"/>
      <c r="J6600" s="280"/>
    </row>
    <row r="6601" spans="1:10" ht="14.4" x14ac:dyDescent="0.3">
      <c r="A6601" s="290" t="str">
        <f t="shared" si="268"/>
        <v>1/2018</v>
      </c>
      <c r="B6601" s="284">
        <v>43122</v>
      </c>
      <c r="C6601" s="296">
        <v>231</v>
      </c>
      <c r="D6601" s="279">
        <f t="shared" si="260"/>
        <v>22</v>
      </c>
      <c r="E6601" s="279">
        <f t="shared" si="261"/>
        <v>1</v>
      </c>
      <c r="F6601" s="281" t="str">
        <f t="shared" si="267"/>
        <v/>
      </c>
      <c r="G6601" s="282"/>
      <c r="H6601" s="280"/>
      <c r="I6601" s="280"/>
      <c r="J6601" s="280"/>
    </row>
    <row r="6602" spans="1:10" ht="14.4" x14ac:dyDescent="0.3">
      <c r="A6602" s="290" t="str">
        <f t="shared" si="268"/>
        <v>1/2018</v>
      </c>
      <c r="B6602" s="284">
        <v>43123</v>
      </c>
      <c r="C6602" s="296">
        <v>233</v>
      </c>
      <c r="D6602" s="279">
        <f t="shared" si="260"/>
        <v>23</v>
      </c>
      <c r="E6602" s="279">
        <f t="shared" si="261"/>
        <v>1</v>
      </c>
      <c r="F6602" s="281" t="str">
        <f t="shared" si="267"/>
        <v/>
      </c>
      <c r="G6602" s="282"/>
      <c r="H6602" s="280"/>
      <c r="I6602" s="280"/>
      <c r="J6602" s="280"/>
    </row>
    <row r="6603" spans="1:10" ht="14.4" x14ac:dyDescent="0.3">
      <c r="A6603" s="290" t="str">
        <f t="shared" si="268"/>
        <v>1/2018</v>
      </c>
      <c r="B6603" s="284">
        <v>43124</v>
      </c>
      <c r="C6603" s="296">
        <v>226</v>
      </c>
      <c r="D6603" s="279">
        <f t="shared" si="260"/>
        <v>24</v>
      </c>
      <c r="E6603" s="279">
        <f t="shared" si="261"/>
        <v>1</v>
      </c>
      <c r="F6603" s="281" t="str">
        <f t="shared" si="267"/>
        <v/>
      </c>
      <c r="G6603" s="282"/>
      <c r="H6603" s="280"/>
      <c r="I6603" s="280"/>
      <c r="J6603" s="280"/>
    </row>
    <row r="6604" spans="1:10" ht="14.4" x14ac:dyDescent="0.3">
      <c r="A6604" s="290" t="str">
        <f t="shared" si="268"/>
        <v>1/2018</v>
      </c>
      <c r="B6604" s="284">
        <v>43125</v>
      </c>
      <c r="C6604" s="296">
        <v>225</v>
      </c>
      <c r="D6604" s="279">
        <f t="shared" si="260"/>
        <v>25</v>
      </c>
      <c r="E6604" s="279">
        <f t="shared" si="261"/>
        <v>1</v>
      </c>
      <c r="F6604" s="281" t="str">
        <f t="shared" si="267"/>
        <v/>
      </c>
      <c r="G6604" s="282"/>
      <c r="H6604" s="280"/>
      <c r="I6604" s="280"/>
      <c r="J6604" s="280"/>
    </row>
    <row r="6605" spans="1:10" ht="14.4" x14ac:dyDescent="0.3">
      <c r="A6605" s="290" t="str">
        <f t="shared" si="268"/>
        <v>1/2018</v>
      </c>
      <c r="B6605" s="284">
        <v>43126</v>
      </c>
      <c r="C6605" s="296">
        <v>222</v>
      </c>
      <c r="D6605" s="279">
        <f t="shared" si="260"/>
        <v>26</v>
      </c>
      <c r="E6605" s="279">
        <f t="shared" si="261"/>
        <v>1</v>
      </c>
      <c r="F6605" s="281" t="str">
        <f t="shared" si="267"/>
        <v/>
      </c>
      <c r="G6605" s="282"/>
      <c r="H6605" s="280"/>
      <c r="I6605" s="280"/>
      <c r="J6605" s="280"/>
    </row>
    <row r="6606" spans="1:10" ht="14.4" x14ac:dyDescent="0.3">
      <c r="A6606" s="290" t="str">
        <f t="shared" si="268"/>
        <v>1/2018</v>
      </c>
      <c r="B6606" s="284">
        <v>43127</v>
      </c>
      <c r="C6606" s="296" t="s">
        <v>5837</v>
      </c>
      <c r="D6606" s="279">
        <f t="shared" si="260"/>
        <v>27</v>
      </c>
      <c r="E6606" s="279">
        <f t="shared" si="261"/>
        <v>1</v>
      </c>
      <c r="F6606" s="281" t="str">
        <f t="shared" si="267"/>
        <v/>
      </c>
      <c r="G6606" s="282"/>
      <c r="H6606" s="280"/>
      <c r="I6606" s="280"/>
      <c r="J6606" s="280"/>
    </row>
    <row r="6607" spans="1:10" ht="14.4" x14ac:dyDescent="0.3">
      <c r="A6607" s="290" t="str">
        <f t="shared" si="268"/>
        <v>1/2018</v>
      </c>
      <c r="B6607" s="284">
        <v>43128</v>
      </c>
      <c r="C6607" s="296" t="s">
        <v>5837</v>
      </c>
      <c r="D6607" s="279">
        <f t="shared" si="260"/>
        <v>28</v>
      </c>
      <c r="E6607" s="279">
        <f t="shared" si="261"/>
        <v>1</v>
      </c>
      <c r="F6607" s="281" t="str">
        <f t="shared" si="267"/>
        <v/>
      </c>
      <c r="G6607" s="282"/>
      <c r="H6607" s="280"/>
      <c r="I6607" s="280"/>
      <c r="J6607" s="280"/>
    </row>
    <row r="6608" spans="1:10" ht="14.4" x14ac:dyDescent="0.3">
      <c r="A6608" s="290" t="str">
        <f t="shared" si="268"/>
        <v>1/2018</v>
      </c>
      <c r="B6608" s="284">
        <v>43129</v>
      </c>
      <c r="C6608" s="296">
        <v>224</v>
      </c>
      <c r="D6608" s="279">
        <f t="shared" si="260"/>
        <v>29</v>
      </c>
      <c r="E6608" s="279">
        <f t="shared" si="261"/>
        <v>1</v>
      </c>
      <c r="F6608" s="281" t="str">
        <f t="shared" si="267"/>
        <v/>
      </c>
      <c r="G6608" s="282"/>
      <c r="H6608" s="280"/>
      <c r="I6608" s="280"/>
      <c r="J6608" s="280"/>
    </row>
    <row r="6609" spans="1:10" ht="14.4" x14ac:dyDescent="0.3">
      <c r="A6609" s="290" t="str">
        <f t="shared" si="268"/>
        <v>1/2018</v>
      </c>
      <c r="B6609" s="284">
        <v>43130</v>
      </c>
      <c r="C6609" s="296">
        <v>224</v>
      </c>
      <c r="D6609" s="279">
        <f t="shared" si="260"/>
        <v>30</v>
      </c>
      <c r="E6609" s="279">
        <f t="shared" si="261"/>
        <v>1</v>
      </c>
      <c r="F6609" s="281" t="str">
        <f t="shared" si="267"/>
        <v/>
      </c>
      <c r="G6609" s="282"/>
      <c r="H6609" s="280"/>
      <c r="I6609" s="280"/>
      <c r="J6609" s="280"/>
    </row>
    <row r="6610" spans="1:10" ht="14.4" x14ac:dyDescent="0.3">
      <c r="A6610" s="290" t="str">
        <f t="shared" si="268"/>
        <v>1/2018</v>
      </c>
      <c r="B6610" s="284">
        <v>43131</v>
      </c>
      <c r="C6610" s="296">
        <v>227</v>
      </c>
      <c r="D6610" s="279">
        <f t="shared" si="260"/>
        <v>31</v>
      </c>
      <c r="E6610" s="279">
        <f t="shared" si="261"/>
        <v>1</v>
      </c>
      <c r="F6610" s="281">
        <f t="shared" ref="F6610:F6673" si="269">IF(D6610=(D6611-1),"",IF(AND(C6610="",C6609="",C6608=""),C6607/10000,(IF(AND(C6610="",C6609=""),C6608/10000,IF(C6610="",C6609/10000,C6610/10000)))))</f>
        <v>2.2700000000000001E-2</v>
      </c>
      <c r="G6610" s="282"/>
      <c r="H6610" s="280"/>
      <c r="I6610" s="280"/>
      <c r="J6610" s="280"/>
    </row>
    <row r="6611" spans="1:10" ht="14.4" x14ac:dyDescent="0.3">
      <c r="A6611" s="290" t="str">
        <f t="shared" si="268"/>
        <v>2/2018</v>
      </c>
      <c r="B6611" s="284">
        <v>43132</v>
      </c>
      <c r="C6611" s="296">
        <v>227</v>
      </c>
      <c r="D6611" s="279">
        <f t="shared" si="260"/>
        <v>1</v>
      </c>
      <c r="E6611" s="279">
        <f t="shared" si="261"/>
        <v>2</v>
      </c>
      <c r="F6611" s="281" t="str">
        <f t="shared" si="269"/>
        <v/>
      </c>
      <c r="G6611" s="282"/>
      <c r="H6611" s="280"/>
      <c r="I6611" s="280"/>
      <c r="J6611" s="280"/>
    </row>
    <row r="6612" spans="1:10" ht="14.4" x14ac:dyDescent="0.3">
      <c r="A6612" s="290" t="str">
        <f t="shared" si="268"/>
        <v>2/2018</v>
      </c>
      <c r="B6612" s="284">
        <v>43133</v>
      </c>
      <c r="C6612" s="296">
        <v>229</v>
      </c>
      <c r="D6612" s="279">
        <f t="shared" si="260"/>
        <v>2</v>
      </c>
      <c r="E6612" s="279">
        <f t="shared" si="261"/>
        <v>2</v>
      </c>
      <c r="F6612" s="281" t="str">
        <f t="shared" si="269"/>
        <v/>
      </c>
      <c r="G6612" s="282"/>
      <c r="H6612" s="280"/>
      <c r="I6612" s="280"/>
      <c r="J6612" s="280"/>
    </row>
    <row r="6613" spans="1:10" ht="14.4" x14ac:dyDescent="0.3">
      <c r="A6613" s="290" t="str">
        <f t="shared" si="268"/>
        <v>2/2018</v>
      </c>
      <c r="B6613" s="284">
        <v>43134</v>
      </c>
      <c r="C6613" s="296" t="s">
        <v>5837</v>
      </c>
      <c r="D6613" s="279">
        <f t="shared" si="260"/>
        <v>3</v>
      </c>
      <c r="E6613" s="279">
        <f t="shared" si="261"/>
        <v>2</v>
      </c>
      <c r="F6613" s="281" t="str">
        <f t="shared" si="269"/>
        <v/>
      </c>
      <c r="G6613" s="282"/>
      <c r="H6613" s="280"/>
      <c r="I6613" s="280"/>
      <c r="J6613" s="280"/>
    </row>
    <row r="6614" spans="1:10" ht="14.4" x14ac:dyDescent="0.3">
      <c r="A6614" s="290" t="str">
        <f t="shared" si="268"/>
        <v>2/2018</v>
      </c>
      <c r="B6614" s="284">
        <v>43135</v>
      </c>
      <c r="C6614" s="296" t="s">
        <v>5837</v>
      </c>
      <c r="D6614" s="279">
        <f t="shared" si="260"/>
        <v>4</v>
      </c>
      <c r="E6614" s="279">
        <f t="shared" si="261"/>
        <v>2</v>
      </c>
      <c r="F6614" s="281" t="str">
        <f t="shared" si="269"/>
        <v/>
      </c>
      <c r="G6614" s="282"/>
      <c r="H6614" s="280"/>
      <c r="I6614" s="280"/>
      <c r="J6614" s="280"/>
    </row>
    <row r="6615" spans="1:10" ht="14.4" x14ac:dyDescent="0.3">
      <c r="A6615" s="290" t="str">
        <f t="shared" si="268"/>
        <v>2/2018</v>
      </c>
      <c r="B6615" s="284">
        <v>43136</v>
      </c>
      <c r="C6615" s="296">
        <v>243</v>
      </c>
      <c r="D6615" s="279">
        <f t="shared" si="260"/>
        <v>5</v>
      </c>
      <c r="E6615" s="279">
        <f t="shared" si="261"/>
        <v>2</v>
      </c>
      <c r="F6615" s="281" t="str">
        <f t="shared" si="269"/>
        <v/>
      </c>
      <c r="G6615" s="282"/>
      <c r="H6615" s="280"/>
      <c r="I6615" s="280"/>
      <c r="J6615" s="280"/>
    </row>
    <row r="6616" spans="1:10" ht="14.4" x14ac:dyDescent="0.3">
      <c r="A6616" s="290" t="str">
        <f t="shared" si="268"/>
        <v>2/2018</v>
      </c>
      <c r="B6616" s="284">
        <v>43137</v>
      </c>
      <c r="C6616" s="296">
        <v>235</v>
      </c>
      <c r="D6616" s="279">
        <f t="shared" si="260"/>
        <v>6</v>
      </c>
      <c r="E6616" s="279">
        <f t="shared" si="261"/>
        <v>2</v>
      </c>
      <c r="F6616" s="281" t="str">
        <f t="shared" si="269"/>
        <v/>
      </c>
      <c r="G6616" s="282"/>
      <c r="H6616" s="280"/>
      <c r="I6616" s="280"/>
      <c r="J6616" s="280"/>
    </row>
    <row r="6617" spans="1:10" ht="14.4" x14ac:dyDescent="0.3">
      <c r="A6617" s="290" t="str">
        <f t="shared" si="268"/>
        <v>2/2018</v>
      </c>
      <c r="B6617" s="284">
        <v>43138</v>
      </c>
      <c r="C6617" s="296">
        <v>226</v>
      </c>
      <c r="D6617" s="279">
        <f t="shared" ref="D6617:D6871" si="270">DAY(B6617)</f>
        <v>7</v>
      </c>
      <c r="E6617" s="279">
        <f t="shared" ref="E6617:E6871" si="271">MONTH(B6617)</f>
        <v>2</v>
      </c>
      <c r="F6617" s="281" t="str">
        <f t="shared" si="269"/>
        <v/>
      </c>
      <c r="G6617" s="282"/>
      <c r="H6617" s="280"/>
      <c r="I6617" s="280"/>
      <c r="J6617" s="280"/>
    </row>
    <row r="6618" spans="1:10" ht="14.4" x14ac:dyDescent="0.3">
      <c r="A6618" s="290" t="str">
        <f t="shared" si="268"/>
        <v>2/2018</v>
      </c>
      <c r="B6618" s="284">
        <v>43139</v>
      </c>
      <c r="C6618" s="296">
        <v>241</v>
      </c>
      <c r="D6618" s="279">
        <f t="shared" si="270"/>
        <v>8</v>
      </c>
      <c r="E6618" s="279">
        <f t="shared" si="271"/>
        <v>2</v>
      </c>
      <c r="F6618" s="281" t="str">
        <f t="shared" si="269"/>
        <v/>
      </c>
      <c r="G6618" s="282"/>
      <c r="H6618" s="280"/>
      <c r="I6618" s="280"/>
      <c r="J6618" s="280"/>
    </row>
    <row r="6619" spans="1:10" ht="14.4" x14ac:dyDescent="0.3">
      <c r="A6619" s="290" t="str">
        <f t="shared" si="268"/>
        <v>2/2018</v>
      </c>
      <c r="B6619" s="284">
        <v>43140</v>
      </c>
      <c r="C6619" s="296">
        <v>256</v>
      </c>
      <c r="D6619" s="279">
        <f t="shared" si="270"/>
        <v>9</v>
      </c>
      <c r="E6619" s="279">
        <f t="shared" si="271"/>
        <v>2</v>
      </c>
      <c r="F6619" s="281" t="str">
        <f t="shared" si="269"/>
        <v/>
      </c>
      <c r="G6619" s="282"/>
      <c r="H6619" s="280"/>
      <c r="I6619" s="280"/>
      <c r="J6619" s="280"/>
    </row>
    <row r="6620" spans="1:10" ht="14.4" x14ac:dyDescent="0.3">
      <c r="A6620" s="290" t="str">
        <f t="shared" si="268"/>
        <v>2/2018</v>
      </c>
      <c r="B6620" s="284">
        <v>43141</v>
      </c>
      <c r="C6620" s="296" t="s">
        <v>5837</v>
      </c>
      <c r="D6620" s="279">
        <f t="shared" si="270"/>
        <v>10</v>
      </c>
      <c r="E6620" s="279">
        <f t="shared" si="271"/>
        <v>2</v>
      </c>
      <c r="F6620" s="281" t="str">
        <f t="shared" si="269"/>
        <v/>
      </c>
      <c r="G6620" s="282"/>
      <c r="H6620" s="280"/>
      <c r="I6620" s="280"/>
      <c r="J6620" s="280"/>
    </row>
    <row r="6621" spans="1:10" ht="14.4" x14ac:dyDescent="0.3">
      <c r="A6621" s="290" t="str">
        <f t="shared" si="268"/>
        <v>2/2018</v>
      </c>
      <c r="B6621" s="284">
        <v>43142</v>
      </c>
      <c r="C6621" s="296" t="s">
        <v>5837</v>
      </c>
      <c r="D6621" s="279">
        <f t="shared" si="270"/>
        <v>11</v>
      </c>
      <c r="E6621" s="279">
        <f t="shared" si="271"/>
        <v>2</v>
      </c>
      <c r="F6621" s="281" t="str">
        <f t="shared" si="269"/>
        <v/>
      </c>
      <c r="G6621" s="282"/>
      <c r="H6621" s="280"/>
      <c r="I6621" s="280"/>
      <c r="J6621" s="280"/>
    </row>
    <row r="6622" spans="1:10" ht="14.4" x14ac:dyDescent="0.3">
      <c r="A6622" s="290" t="str">
        <f t="shared" si="268"/>
        <v>2/2018</v>
      </c>
      <c r="B6622" s="284">
        <v>43143</v>
      </c>
      <c r="C6622" s="296">
        <v>245</v>
      </c>
      <c r="D6622" s="279">
        <f t="shared" si="270"/>
        <v>12</v>
      </c>
      <c r="E6622" s="279">
        <f t="shared" si="271"/>
        <v>2</v>
      </c>
      <c r="F6622" s="281" t="str">
        <f t="shared" si="269"/>
        <v/>
      </c>
      <c r="G6622" s="282"/>
      <c r="H6622" s="280"/>
      <c r="I6622" s="280"/>
      <c r="J6622" s="280"/>
    </row>
    <row r="6623" spans="1:10" ht="14.4" x14ac:dyDescent="0.3">
      <c r="A6623" s="290" t="str">
        <f t="shared" si="268"/>
        <v>2/2018</v>
      </c>
      <c r="B6623" s="284">
        <v>43144</v>
      </c>
      <c r="C6623" s="296">
        <v>255</v>
      </c>
      <c r="D6623" s="279">
        <f t="shared" si="270"/>
        <v>13</v>
      </c>
      <c r="E6623" s="279">
        <f t="shared" si="271"/>
        <v>2</v>
      </c>
      <c r="F6623" s="281" t="str">
        <f t="shared" si="269"/>
        <v/>
      </c>
      <c r="G6623" s="282"/>
      <c r="H6623" s="280"/>
      <c r="I6623" s="280"/>
      <c r="J6623" s="280"/>
    </row>
    <row r="6624" spans="1:10" ht="14.4" x14ac:dyDescent="0.3">
      <c r="A6624" s="290" t="str">
        <f t="shared" si="268"/>
        <v>2/2018</v>
      </c>
      <c r="B6624" s="284">
        <v>43145</v>
      </c>
      <c r="C6624" s="296">
        <v>249</v>
      </c>
      <c r="D6624" s="279">
        <f t="shared" si="270"/>
        <v>14</v>
      </c>
      <c r="E6624" s="279">
        <f t="shared" si="271"/>
        <v>2</v>
      </c>
      <c r="F6624" s="281" t="str">
        <f t="shared" si="269"/>
        <v/>
      </c>
      <c r="G6624" s="282"/>
      <c r="H6624" s="280"/>
      <c r="I6624" s="280"/>
      <c r="J6624" s="280"/>
    </row>
    <row r="6625" spans="1:10" ht="14.4" x14ac:dyDescent="0.3">
      <c r="A6625" s="290" t="str">
        <f t="shared" si="268"/>
        <v>2/2018</v>
      </c>
      <c r="B6625" s="284">
        <v>43146</v>
      </c>
      <c r="C6625" s="296">
        <v>233</v>
      </c>
      <c r="D6625" s="279">
        <f t="shared" si="270"/>
        <v>15</v>
      </c>
      <c r="E6625" s="279">
        <f t="shared" si="271"/>
        <v>2</v>
      </c>
      <c r="F6625" s="281" t="str">
        <f t="shared" si="269"/>
        <v/>
      </c>
      <c r="G6625" s="282"/>
      <c r="H6625" s="280"/>
      <c r="I6625" s="280"/>
      <c r="J6625" s="280"/>
    </row>
    <row r="6626" spans="1:10" ht="14.4" x14ac:dyDescent="0.3">
      <c r="A6626" s="290" t="str">
        <f t="shared" si="268"/>
        <v>2/2018</v>
      </c>
      <c r="B6626" s="284">
        <v>43147</v>
      </c>
      <c r="C6626" s="296">
        <v>228</v>
      </c>
      <c r="D6626" s="279">
        <f t="shared" si="270"/>
        <v>16</v>
      </c>
      <c r="E6626" s="279">
        <f t="shared" si="271"/>
        <v>2</v>
      </c>
      <c r="F6626" s="281" t="str">
        <f t="shared" si="269"/>
        <v/>
      </c>
      <c r="G6626" s="282"/>
      <c r="H6626" s="280"/>
      <c r="I6626" s="280"/>
      <c r="J6626" s="280"/>
    </row>
    <row r="6627" spans="1:10" ht="14.4" x14ac:dyDescent="0.3">
      <c r="A6627" s="290" t="str">
        <f t="shared" si="268"/>
        <v>2/2018</v>
      </c>
      <c r="B6627" s="284">
        <v>43148</v>
      </c>
      <c r="C6627" s="296" t="s">
        <v>5837</v>
      </c>
      <c r="D6627" s="279">
        <f t="shared" si="270"/>
        <v>17</v>
      </c>
      <c r="E6627" s="279">
        <f t="shared" si="271"/>
        <v>2</v>
      </c>
      <c r="F6627" s="281" t="str">
        <f t="shared" si="269"/>
        <v/>
      </c>
      <c r="G6627" s="282"/>
      <c r="H6627" s="280"/>
      <c r="I6627" s="280"/>
      <c r="J6627" s="280"/>
    </row>
    <row r="6628" spans="1:10" ht="14.4" x14ac:dyDescent="0.3">
      <c r="A6628" s="290" t="str">
        <f t="shared" si="268"/>
        <v>2/2018</v>
      </c>
      <c r="B6628" s="284">
        <v>43149</v>
      </c>
      <c r="C6628" s="296" t="s">
        <v>5837</v>
      </c>
      <c r="D6628" s="279">
        <f t="shared" si="270"/>
        <v>18</v>
      </c>
      <c r="E6628" s="279">
        <f t="shared" si="271"/>
        <v>2</v>
      </c>
      <c r="F6628" s="281" t="str">
        <f t="shared" si="269"/>
        <v/>
      </c>
      <c r="G6628" s="282"/>
      <c r="H6628" s="280"/>
      <c r="I6628" s="280"/>
      <c r="J6628" s="280"/>
    </row>
    <row r="6629" spans="1:10" ht="14.4" x14ac:dyDescent="0.3">
      <c r="A6629" s="290" t="str">
        <f t="shared" si="268"/>
        <v>2/2018</v>
      </c>
      <c r="B6629" s="284">
        <v>43150</v>
      </c>
      <c r="C6629" s="296" t="s">
        <v>5837</v>
      </c>
      <c r="D6629" s="279">
        <f t="shared" si="270"/>
        <v>19</v>
      </c>
      <c r="E6629" s="279">
        <f t="shared" si="271"/>
        <v>2</v>
      </c>
      <c r="F6629" s="281" t="str">
        <f t="shared" si="269"/>
        <v/>
      </c>
      <c r="G6629" s="282"/>
      <c r="H6629" s="280"/>
      <c r="I6629" s="280"/>
      <c r="J6629" s="280"/>
    </row>
    <row r="6630" spans="1:10" ht="14.4" x14ac:dyDescent="0.3">
      <c r="A6630" s="290" t="str">
        <f t="shared" si="268"/>
        <v>2/2018</v>
      </c>
      <c r="B6630" s="284">
        <v>43151</v>
      </c>
      <c r="C6630" s="296">
        <v>235</v>
      </c>
      <c r="D6630" s="279">
        <f t="shared" si="270"/>
        <v>20</v>
      </c>
      <c r="E6630" s="279">
        <f t="shared" si="271"/>
        <v>2</v>
      </c>
      <c r="F6630" s="281" t="str">
        <f t="shared" si="269"/>
        <v/>
      </c>
      <c r="G6630" s="282"/>
      <c r="H6630" s="280"/>
      <c r="I6630" s="280"/>
      <c r="J6630" s="280"/>
    </row>
    <row r="6631" spans="1:10" ht="14.4" x14ac:dyDescent="0.3">
      <c r="A6631" s="290" t="str">
        <f t="shared" si="268"/>
        <v>2/2018</v>
      </c>
      <c r="B6631" s="284">
        <v>43152</v>
      </c>
      <c r="C6631" s="296">
        <v>233</v>
      </c>
      <c r="D6631" s="279">
        <f t="shared" si="270"/>
        <v>21</v>
      </c>
      <c r="E6631" s="279">
        <f t="shared" si="271"/>
        <v>2</v>
      </c>
      <c r="F6631" s="281" t="str">
        <f t="shared" si="269"/>
        <v/>
      </c>
      <c r="G6631" s="282"/>
      <c r="H6631" s="280"/>
      <c r="I6631" s="280"/>
      <c r="J6631" s="280"/>
    </row>
    <row r="6632" spans="1:10" ht="14.4" x14ac:dyDescent="0.3">
      <c r="A6632" s="290" t="str">
        <f t="shared" si="268"/>
        <v>2/2018</v>
      </c>
      <c r="B6632" s="284">
        <v>43153</v>
      </c>
      <c r="C6632" s="296">
        <v>238</v>
      </c>
      <c r="D6632" s="279">
        <f t="shared" si="270"/>
        <v>22</v>
      </c>
      <c r="E6632" s="279">
        <f t="shared" si="271"/>
        <v>2</v>
      </c>
      <c r="F6632" s="281" t="str">
        <f t="shared" si="269"/>
        <v/>
      </c>
      <c r="G6632" s="282"/>
      <c r="H6632" s="280"/>
      <c r="I6632" s="280"/>
      <c r="J6632" s="280"/>
    </row>
    <row r="6633" spans="1:10" ht="14.4" x14ac:dyDescent="0.3">
      <c r="A6633" s="290" t="str">
        <f t="shared" si="268"/>
        <v>2/2018</v>
      </c>
      <c r="B6633" s="284">
        <v>43154</v>
      </c>
      <c r="C6633" s="296">
        <v>236</v>
      </c>
      <c r="D6633" s="279">
        <f t="shared" si="270"/>
        <v>23</v>
      </c>
      <c r="E6633" s="279">
        <f t="shared" si="271"/>
        <v>2</v>
      </c>
      <c r="F6633" s="281" t="str">
        <f t="shared" si="269"/>
        <v/>
      </c>
      <c r="G6633" s="282"/>
      <c r="H6633" s="280"/>
      <c r="I6633" s="280"/>
      <c r="J6633" s="280"/>
    </row>
    <row r="6634" spans="1:10" ht="14.4" x14ac:dyDescent="0.3">
      <c r="A6634" s="290" t="str">
        <f t="shared" si="268"/>
        <v>2/2018</v>
      </c>
      <c r="B6634" s="284">
        <v>43155</v>
      </c>
      <c r="C6634" s="296" t="s">
        <v>5837</v>
      </c>
      <c r="D6634" s="279">
        <f t="shared" si="270"/>
        <v>24</v>
      </c>
      <c r="E6634" s="279">
        <f t="shared" si="271"/>
        <v>2</v>
      </c>
      <c r="F6634" s="281" t="str">
        <f t="shared" si="269"/>
        <v/>
      </c>
      <c r="G6634" s="282"/>
      <c r="H6634" s="280"/>
      <c r="I6634" s="280"/>
      <c r="J6634" s="280"/>
    </row>
    <row r="6635" spans="1:10" ht="14.4" x14ac:dyDescent="0.3">
      <c r="A6635" s="290" t="str">
        <f t="shared" si="268"/>
        <v>2/2018</v>
      </c>
      <c r="B6635" s="284">
        <v>43156</v>
      </c>
      <c r="C6635" s="296" t="s">
        <v>5837</v>
      </c>
      <c r="D6635" s="279">
        <f t="shared" si="270"/>
        <v>25</v>
      </c>
      <c r="E6635" s="279">
        <f t="shared" si="271"/>
        <v>2</v>
      </c>
      <c r="F6635" s="281" t="str">
        <f t="shared" si="269"/>
        <v/>
      </c>
      <c r="G6635" s="282"/>
      <c r="H6635" s="280"/>
      <c r="I6635" s="280"/>
      <c r="J6635" s="280"/>
    </row>
    <row r="6636" spans="1:10" ht="14.4" x14ac:dyDescent="0.3">
      <c r="A6636" s="290" t="str">
        <f t="shared" si="268"/>
        <v>2/2018</v>
      </c>
      <c r="B6636" s="284">
        <v>43157</v>
      </c>
      <c r="C6636" s="296">
        <v>231</v>
      </c>
      <c r="D6636" s="279">
        <f t="shared" si="270"/>
        <v>26</v>
      </c>
      <c r="E6636" s="279">
        <f t="shared" si="271"/>
        <v>2</v>
      </c>
      <c r="F6636" s="281" t="str">
        <f t="shared" si="269"/>
        <v/>
      </c>
      <c r="G6636" s="282"/>
      <c r="H6636" s="280"/>
      <c r="I6636" s="280"/>
      <c r="J6636" s="280"/>
    </row>
    <row r="6637" spans="1:10" ht="14.4" x14ac:dyDescent="0.3">
      <c r="A6637" s="290" t="str">
        <f t="shared" si="268"/>
        <v>2/2018</v>
      </c>
      <c r="B6637" s="284">
        <v>43158</v>
      </c>
      <c r="C6637" s="296">
        <v>229</v>
      </c>
      <c r="D6637" s="279">
        <f t="shared" si="270"/>
        <v>27</v>
      </c>
      <c r="E6637" s="279">
        <f t="shared" si="271"/>
        <v>2</v>
      </c>
      <c r="F6637" s="281" t="str">
        <f t="shared" si="269"/>
        <v/>
      </c>
      <c r="G6637" s="282"/>
      <c r="H6637" s="280"/>
      <c r="I6637" s="280"/>
      <c r="J6637" s="280"/>
    </row>
    <row r="6638" spans="1:10" ht="14.4" x14ac:dyDescent="0.3">
      <c r="A6638" s="290" t="str">
        <f t="shared" si="268"/>
        <v>2/2018</v>
      </c>
      <c r="B6638" s="284">
        <v>43159</v>
      </c>
      <c r="C6638" s="296">
        <v>236</v>
      </c>
      <c r="D6638" s="279">
        <f t="shared" si="270"/>
        <v>28</v>
      </c>
      <c r="E6638" s="279">
        <f t="shared" si="271"/>
        <v>2</v>
      </c>
      <c r="F6638" s="281">
        <f t="shared" si="269"/>
        <v>2.3599999999999999E-2</v>
      </c>
      <c r="G6638" s="282"/>
      <c r="H6638" s="280"/>
      <c r="I6638" s="280"/>
      <c r="J6638" s="280"/>
    </row>
    <row r="6639" spans="1:10" ht="14.4" x14ac:dyDescent="0.3">
      <c r="A6639" s="290" t="str">
        <f t="shared" si="268"/>
        <v>3/2018</v>
      </c>
      <c r="B6639" s="284">
        <v>43160</v>
      </c>
      <c r="C6639" s="296">
        <v>243</v>
      </c>
      <c r="D6639" s="279">
        <f t="shared" si="270"/>
        <v>1</v>
      </c>
      <c r="E6639" s="279">
        <f t="shared" si="271"/>
        <v>3</v>
      </c>
      <c r="F6639" s="281" t="str">
        <f t="shared" si="269"/>
        <v/>
      </c>
      <c r="G6639" s="282"/>
      <c r="H6639" s="280"/>
      <c r="I6639" s="280"/>
      <c r="J6639" s="280"/>
    </row>
    <row r="6640" spans="1:10" ht="14.4" x14ac:dyDescent="0.3">
      <c r="A6640" s="290" t="str">
        <f t="shared" si="268"/>
        <v>3/2018</v>
      </c>
      <c r="B6640" s="284">
        <v>43161</v>
      </c>
      <c r="C6640" s="296">
        <v>240</v>
      </c>
      <c r="D6640" s="279">
        <f t="shared" si="270"/>
        <v>2</v>
      </c>
      <c r="E6640" s="279">
        <f t="shared" si="271"/>
        <v>3</v>
      </c>
      <c r="F6640" s="281" t="str">
        <f t="shared" si="269"/>
        <v/>
      </c>
      <c r="G6640" s="282"/>
      <c r="H6640" s="280"/>
      <c r="I6640" s="280"/>
      <c r="J6640" s="280"/>
    </row>
    <row r="6641" spans="1:10" ht="14.4" x14ac:dyDescent="0.3">
      <c r="A6641" s="290" t="str">
        <f t="shared" si="268"/>
        <v>3/2018</v>
      </c>
      <c r="B6641" s="284">
        <v>43162</v>
      </c>
      <c r="C6641" s="296" t="s">
        <v>5837</v>
      </c>
      <c r="D6641" s="279">
        <f t="shared" si="270"/>
        <v>3</v>
      </c>
      <c r="E6641" s="279">
        <f t="shared" si="271"/>
        <v>3</v>
      </c>
      <c r="F6641" s="281" t="str">
        <f t="shared" si="269"/>
        <v/>
      </c>
      <c r="G6641" s="282"/>
      <c r="H6641" s="280"/>
      <c r="I6641" s="280"/>
      <c r="J6641" s="280"/>
    </row>
    <row r="6642" spans="1:10" ht="14.4" x14ac:dyDescent="0.3">
      <c r="A6642" s="290" t="str">
        <f t="shared" si="268"/>
        <v>3/2018</v>
      </c>
      <c r="B6642" s="284">
        <v>43163</v>
      </c>
      <c r="C6642" s="296" t="s">
        <v>5837</v>
      </c>
      <c r="D6642" s="279">
        <f t="shared" si="270"/>
        <v>4</v>
      </c>
      <c r="E6642" s="279">
        <f t="shared" si="271"/>
        <v>3</v>
      </c>
      <c r="F6642" s="281" t="str">
        <f t="shared" si="269"/>
        <v/>
      </c>
      <c r="G6642" s="282"/>
      <c r="H6642" s="280"/>
      <c r="I6642" s="280"/>
      <c r="J6642" s="280"/>
    </row>
    <row r="6643" spans="1:10" ht="14.4" x14ac:dyDescent="0.3">
      <c r="A6643" s="290" t="str">
        <f t="shared" si="268"/>
        <v>3/2018</v>
      </c>
      <c r="B6643" s="284">
        <v>43164</v>
      </c>
      <c r="C6643" s="296">
        <v>237</v>
      </c>
      <c r="D6643" s="279">
        <f t="shared" si="270"/>
        <v>5</v>
      </c>
      <c r="E6643" s="279">
        <f t="shared" si="271"/>
        <v>3</v>
      </c>
      <c r="F6643" s="281" t="str">
        <f t="shared" si="269"/>
        <v/>
      </c>
      <c r="G6643" s="282"/>
      <c r="H6643" s="280"/>
      <c r="I6643" s="280"/>
      <c r="J6643" s="280"/>
    </row>
    <row r="6644" spans="1:10" ht="14.4" x14ac:dyDescent="0.3">
      <c r="A6644" s="290" t="str">
        <f t="shared" si="268"/>
        <v>3/2018</v>
      </c>
      <c r="B6644" s="284">
        <v>43165</v>
      </c>
      <c r="C6644" s="296">
        <v>235</v>
      </c>
      <c r="D6644" s="279">
        <f t="shared" si="270"/>
        <v>6</v>
      </c>
      <c r="E6644" s="279">
        <f t="shared" si="271"/>
        <v>3</v>
      </c>
      <c r="F6644" s="281" t="str">
        <f t="shared" si="269"/>
        <v/>
      </c>
      <c r="G6644" s="282"/>
      <c r="H6644" s="280"/>
      <c r="I6644" s="280"/>
      <c r="J6644" s="280"/>
    </row>
    <row r="6645" spans="1:10" ht="14.4" x14ac:dyDescent="0.3">
      <c r="A6645" s="290" t="str">
        <f t="shared" si="268"/>
        <v>3/2018</v>
      </c>
      <c r="B6645" s="284">
        <v>43166</v>
      </c>
      <c r="C6645" s="296">
        <v>239</v>
      </c>
      <c r="D6645" s="279">
        <f t="shared" si="270"/>
        <v>7</v>
      </c>
      <c r="E6645" s="279">
        <f t="shared" si="271"/>
        <v>3</v>
      </c>
      <c r="F6645" s="281" t="str">
        <f t="shared" si="269"/>
        <v/>
      </c>
      <c r="G6645" s="282"/>
      <c r="H6645" s="280"/>
      <c r="I6645" s="280"/>
      <c r="J6645" s="280"/>
    </row>
    <row r="6646" spans="1:10" ht="14.4" x14ac:dyDescent="0.3">
      <c r="A6646" s="290" t="str">
        <f t="shared" si="268"/>
        <v>3/2018</v>
      </c>
      <c r="B6646" s="284">
        <v>43167</v>
      </c>
      <c r="C6646" s="296">
        <v>242</v>
      </c>
      <c r="D6646" s="279">
        <f t="shared" si="270"/>
        <v>8</v>
      </c>
      <c r="E6646" s="279">
        <f t="shared" si="271"/>
        <v>3</v>
      </c>
      <c r="F6646" s="281" t="str">
        <f t="shared" si="269"/>
        <v/>
      </c>
      <c r="G6646" s="282"/>
      <c r="H6646" s="280"/>
      <c r="I6646" s="280"/>
      <c r="J6646" s="280"/>
    </row>
    <row r="6647" spans="1:10" ht="14.4" x14ac:dyDescent="0.3">
      <c r="A6647" s="290" t="str">
        <f t="shared" si="268"/>
        <v>3/2018</v>
      </c>
      <c r="B6647" s="284">
        <v>43168</v>
      </c>
      <c r="C6647" s="296">
        <v>233</v>
      </c>
      <c r="D6647" s="279">
        <f t="shared" si="270"/>
        <v>9</v>
      </c>
      <c r="E6647" s="279">
        <f t="shared" si="271"/>
        <v>3</v>
      </c>
      <c r="F6647" s="281" t="str">
        <f t="shared" si="269"/>
        <v/>
      </c>
      <c r="G6647" s="282"/>
      <c r="H6647" s="280"/>
      <c r="I6647" s="280"/>
      <c r="J6647" s="280"/>
    </row>
    <row r="6648" spans="1:10" ht="14.4" x14ac:dyDescent="0.3">
      <c r="A6648" s="290" t="str">
        <f t="shared" si="268"/>
        <v>3/2018</v>
      </c>
      <c r="B6648" s="284">
        <v>43169</v>
      </c>
      <c r="C6648" s="296" t="s">
        <v>5837</v>
      </c>
      <c r="D6648" s="279">
        <f t="shared" si="270"/>
        <v>10</v>
      </c>
      <c r="E6648" s="279">
        <f t="shared" si="271"/>
        <v>3</v>
      </c>
      <c r="F6648" s="281" t="str">
        <f t="shared" si="269"/>
        <v/>
      </c>
      <c r="G6648" s="282"/>
      <c r="H6648" s="280"/>
      <c r="I6648" s="280"/>
      <c r="J6648" s="280"/>
    </row>
    <row r="6649" spans="1:10" ht="14.4" x14ac:dyDescent="0.3">
      <c r="A6649" s="290" t="str">
        <f t="shared" si="268"/>
        <v>3/2018</v>
      </c>
      <c r="B6649" s="284">
        <v>43170</v>
      </c>
      <c r="C6649" s="296" t="s">
        <v>5837</v>
      </c>
      <c r="D6649" s="279">
        <f t="shared" si="270"/>
        <v>11</v>
      </c>
      <c r="E6649" s="279">
        <f t="shared" si="271"/>
        <v>3</v>
      </c>
      <c r="F6649" s="281" t="str">
        <f t="shared" si="269"/>
        <v/>
      </c>
      <c r="G6649" s="282"/>
      <c r="H6649" s="280"/>
      <c r="I6649" s="280"/>
      <c r="J6649" s="280"/>
    </row>
    <row r="6650" spans="1:10" ht="14.4" x14ac:dyDescent="0.3">
      <c r="A6650" s="290" t="str">
        <f t="shared" si="268"/>
        <v>3/2018</v>
      </c>
      <c r="B6650" s="284">
        <v>43171</v>
      </c>
      <c r="C6650" s="296">
        <v>235</v>
      </c>
      <c r="D6650" s="279">
        <f t="shared" si="270"/>
        <v>12</v>
      </c>
      <c r="E6650" s="279">
        <f t="shared" si="271"/>
        <v>3</v>
      </c>
      <c r="F6650" s="281" t="str">
        <f t="shared" si="269"/>
        <v/>
      </c>
      <c r="G6650" s="282"/>
      <c r="H6650" s="280"/>
      <c r="I6650" s="280"/>
      <c r="J6650" s="280"/>
    </row>
    <row r="6651" spans="1:10" ht="14.4" x14ac:dyDescent="0.3">
      <c r="A6651" s="290" t="str">
        <f t="shared" si="268"/>
        <v>3/2018</v>
      </c>
      <c r="B6651" s="284">
        <v>43172</v>
      </c>
      <c r="C6651" s="296">
        <v>243</v>
      </c>
      <c r="D6651" s="279">
        <f t="shared" si="270"/>
        <v>13</v>
      </c>
      <c r="E6651" s="279">
        <f t="shared" si="271"/>
        <v>3</v>
      </c>
      <c r="F6651" s="281" t="str">
        <f t="shared" si="269"/>
        <v/>
      </c>
      <c r="G6651" s="282"/>
      <c r="H6651" s="280"/>
      <c r="I6651" s="280"/>
      <c r="J6651" s="280"/>
    </row>
    <row r="6652" spans="1:10" ht="14.4" x14ac:dyDescent="0.3">
      <c r="A6652" s="290" t="str">
        <f t="shared" si="268"/>
        <v>3/2018</v>
      </c>
      <c r="B6652" s="284">
        <v>43173</v>
      </c>
      <c r="C6652" s="296">
        <v>245</v>
      </c>
      <c r="D6652" s="279">
        <f t="shared" si="270"/>
        <v>14</v>
      </c>
      <c r="E6652" s="279">
        <f t="shared" si="271"/>
        <v>3</v>
      </c>
      <c r="F6652" s="281" t="str">
        <f t="shared" si="269"/>
        <v/>
      </c>
      <c r="G6652" s="282"/>
      <c r="H6652" s="280"/>
      <c r="I6652" s="280"/>
      <c r="J6652" s="280"/>
    </row>
    <row r="6653" spans="1:10" ht="14.4" x14ac:dyDescent="0.3">
      <c r="A6653" s="290" t="str">
        <f t="shared" si="268"/>
        <v>3/2018</v>
      </c>
      <c r="B6653" s="284">
        <v>43174</v>
      </c>
      <c r="C6653" s="296">
        <v>247</v>
      </c>
      <c r="D6653" s="279">
        <f t="shared" si="270"/>
        <v>15</v>
      </c>
      <c r="E6653" s="279">
        <f t="shared" si="271"/>
        <v>3</v>
      </c>
      <c r="F6653" s="281" t="str">
        <f t="shared" si="269"/>
        <v/>
      </c>
      <c r="G6653" s="282"/>
      <c r="H6653" s="280"/>
      <c r="I6653" s="280"/>
      <c r="J6653" s="280"/>
    </row>
    <row r="6654" spans="1:10" ht="14.4" x14ac:dyDescent="0.3">
      <c r="A6654" s="290" t="str">
        <f t="shared" si="268"/>
        <v>3/2018</v>
      </c>
      <c r="B6654" s="284">
        <v>43175</v>
      </c>
      <c r="C6654" s="296">
        <v>244</v>
      </c>
      <c r="D6654" s="279">
        <f t="shared" si="270"/>
        <v>16</v>
      </c>
      <c r="E6654" s="279">
        <f t="shared" si="271"/>
        <v>3</v>
      </c>
      <c r="F6654" s="281" t="str">
        <f t="shared" si="269"/>
        <v/>
      </c>
      <c r="G6654" s="282"/>
      <c r="H6654" s="280"/>
      <c r="I6654" s="280"/>
      <c r="J6654" s="280"/>
    </row>
    <row r="6655" spans="1:10" ht="14.4" x14ac:dyDescent="0.3">
      <c r="A6655" s="290" t="str">
        <f t="shared" si="268"/>
        <v>3/2018</v>
      </c>
      <c r="B6655" s="284">
        <v>43176</v>
      </c>
      <c r="C6655" s="296" t="s">
        <v>5837</v>
      </c>
      <c r="D6655" s="279">
        <f t="shared" si="270"/>
        <v>17</v>
      </c>
      <c r="E6655" s="279">
        <f t="shared" si="271"/>
        <v>3</v>
      </c>
      <c r="F6655" s="281" t="str">
        <f t="shared" si="269"/>
        <v/>
      </c>
      <c r="G6655" s="282"/>
      <c r="H6655" s="280"/>
      <c r="I6655" s="280"/>
      <c r="J6655" s="280"/>
    </row>
    <row r="6656" spans="1:10" ht="14.4" x14ac:dyDescent="0.3">
      <c r="A6656" s="290" t="str">
        <f t="shared" si="268"/>
        <v>3/2018</v>
      </c>
      <c r="B6656" s="284">
        <v>43177</v>
      </c>
      <c r="C6656" s="296" t="s">
        <v>5837</v>
      </c>
      <c r="D6656" s="279">
        <f t="shared" si="270"/>
        <v>18</v>
      </c>
      <c r="E6656" s="279">
        <f t="shared" si="271"/>
        <v>3</v>
      </c>
      <c r="F6656" s="281" t="str">
        <f t="shared" si="269"/>
        <v/>
      </c>
      <c r="G6656" s="282"/>
      <c r="H6656" s="280"/>
      <c r="I6656" s="280"/>
      <c r="J6656" s="280"/>
    </row>
    <row r="6657" spans="1:10" ht="14.4" x14ac:dyDescent="0.3">
      <c r="A6657" s="290" t="str">
        <f t="shared" si="268"/>
        <v>3/2018</v>
      </c>
      <c r="B6657" s="284">
        <v>43178</v>
      </c>
      <c r="C6657" s="296">
        <v>249</v>
      </c>
      <c r="D6657" s="279">
        <f t="shared" si="270"/>
        <v>19</v>
      </c>
      <c r="E6657" s="279">
        <f t="shared" si="271"/>
        <v>3</v>
      </c>
      <c r="F6657" s="281" t="str">
        <f t="shared" si="269"/>
        <v/>
      </c>
      <c r="G6657" s="282"/>
      <c r="H6657" s="280"/>
      <c r="I6657" s="280"/>
      <c r="J6657" s="280"/>
    </row>
    <row r="6658" spans="1:10" ht="14.4" x14ac:dyDescent="0.3">
      <c r="A6658" s="290" t="str">
        <f t="shared" si="268"/>
        <v>3/2018</v>
      </c>
      <c r="B6658" s="284">
        <v>43179</v>
      </c>
      <c r="C6658" s="296">
        <v>246</v>
      </c>
      <c r="D6658" s="279">
        <f t="shared" si="270"/>
        <v>20</v>
      </c>
      <c r="E6658" s="279">
        <f t="shared" si="271"/>
        <v>3</v>
      </c>
      <c r="F6658" s="281" t="str">
        <f t="shared" si="269"/>
        <v/>
      </c>
      <c r="G6658" s="282"/>
      <c r="H6658" s="280"/>
      <c r="I6658" s="280"/>
      <c r="J6658" s="280"/>
    </row>
    <row r="6659" spans="1:10" ht="14.4" x14ac:dyDescent="0.3">
      <c r="A6659" s="290" t="str">
        <f t="shared" si="268"/>
        <v>3/2018</v>
      </c>
      <c r="B6659" s="284">
        <v>43180</v>
      </c>
      <c r="C6659" s="296">
        <v>246</v>
      </c>
      <c r="D6659" s="279">
        <f t="shared" si="270"/>
        <v>21</v>
      </c>
      <c r="E6659" s="279">
        <f t="shared" si="271"/>
        <v>3</v>
      </c>
      <c r="F6659" s="281" t="str">
        <f t="shared" si="269"/>
        <v/>
      </c>
      <c r="G6659" s="282"/>
      <c r="H6659" s="280"/>
      <c r="I6659" s="280"/>
      <c r="J6659" s="280"/>
    </row>
    <row r="6660" spans="1:10" ht="14.4" x14ac:dyDescent="0.3">
      <c r="A6660" s="290" t="str">
        <f t="shared" si="268"/>
        <v>3/2018</v>
      </c>
      <c r="B6660" s="284">
        <v>43181</v>
      </c>
      <c r="C6660" s="296">
        <v>250</v>
      </c>
      <c r="D6660" s="279">
        <f t="shared" si="270"/>
        <v>22</v>
      </c>
      <c r="E6660" s="279">
        <f t="shared" si="271"/>
        <v>3</v>
      </c>
      <c r="F6660" s="281" t="str">
        <f t="shared" si="269"/>
        <v/>
      </c>
      <c r="G6660" s="282"/>
      <c r="H6660" s="280"/>
      <c r="I6660" s="280"/>
      <c r="J6660" s="280"/>
    </row>
    <row r="6661" spans="1:10" ht="14.4" x14ac:dyDescent="0.3">
      <c r="A6661" s="290" t="str">
        <f t="shared" si="268"/>
        <v>3/2018</v>
      </c>
      <c r="B6661" s="284">
        <v>43182</v>
      </c>
      <c r="C6661" s="296">
        <v>252</v>
      </c>
      <c r="D6661" s="279">
        <f t="shared" si="270"/>
        <v>23</v>
      </c>
      <c r="E6661" s="279">
        <f t="shared" si="271"/>
        <v>3</v>
      </c>
      <c r="F6661" s="281" t="str">
        <f t="shared" si="269"/>
        <v/>
      </c>
      <c r="G6661" s="282"/>
      <c r="H6661" s="280"/>
      <c r="I6661" s="280"/>
      <c r="J6661" s="280"/>
    </row>
    <row r="6662" spans="1:10" ht="14.4" x14ac:dyDescent="0.3">
      <c r="A6662" s="290" t="str">
        <f t="shared" ref="A6662:A6725" si="272">CONCATENATE(MONTH(B6662),"/",YEAR(B6662))</f>
        <v>3/2018</v>
      </c>
      <c r="B6662" s="284">
        <v>43183</v>
      </c>
      <c r="C6662" s="296" t="s">
        <v>5837</v>
      </c>
      <c r="D6662" s="279">
        <f t="shared" si="270"/>
        <v>24</v>
      </c>
      <c r="E6662" s="279">
        <f t="shared" si="271"/>
        <v>3</v>
      </c>
      <c r="F6662" s="281" t="str">
        <f t="shared" si="269"/>
        <v/>
      </c>
      <c r="G6662" s="282"/>
      <c r="H6662" s="280"/>
      <c r="I6662" s="280"/>
      <c r="J6662" s="280"/>
    </row>
    <row r="6663" spans="1:10" ht="14.4" x14ac:dyDescent="0.3">
      <c r="A6663" s="290" t="str">
        <f t="shared" si="272"/>
        <v>3/2018</v>
      </c>
      <c r="B6663" s="284">
        <v>43184</v>
      </c>
      <c r="C6663" s="296" t="s">
        <v>5837</v>
      </c>
      <c r="D6663" s="279">
        <f t="shared" si="270"/>
        <v>25</v>
      </c>
      <c r="E6663" s="279">
        <f t="shared" si="271"/>
        <v>3</v>
      </c>
      <c r="F6663" s="281" t="str">
        <f t="shared" si="269"/>
        <v/>
      </c>
      <c r="G6663" s="282"/>
      <c r="H6663" s="280"/>
      <c r="I6663" s="280"/>
      <c r="J6663" s="280"/>
    </row>
    <row r="6664" spans="1:10" ht="14.4" x14ac:dyDescent="0.3">
      <c r="A6664" s="290" t="str">
        <f t="shared" si="272"/>
        <v>3/2018</v>
      </c>
      <c r="B6664" s="284">
        <v>43185</v>
      </c>
      <c r="C6664" s="296">
        <v>248</v>
      </c>
      <c r="D6664" s="279">
        <f t="shared" si="270"/>
        <v>26</v>
      </c>
      <c r="E6664" s="279">
        <f t="shared" si="271"/>
        <v>3</v>
      </c>
      <c r="F6664" s="281" t="str">
        <f t="shared" si="269"/>
        <v/>
      </c>
      <c r="G6664" s="282"/>
      <c r="H6664" s="280"/>
      <c r="I6664" s="280"/>
      <c r="J6664" s="280"/>
    </row>
    <row r="6665" spans="1:10" ht="14.4" x14ac:dyDescent="0.3">
      <c r="A6665" s="290" t="str">
        <f t="shared" si="272"/>
        <v>3/2018</v>
      </c>
      <c r="B6665" s="284">
        <v>43186</v>
      </c>
      <c r="C6665" s="296">
        <v>251</v>
      </c>
      <c r="D6665" s="279">
        <f t="shared" si="270"/>
        <v>27</v>
      </c>
      <c r="E6665" s="279">
        <f t="shared" si="271"/>
        <v>3</v>
      </c>
      <c r="F6665" s="281" t="str">
        <f t="shared" si="269"/>
        <v/>
      </c>
      <c r="G6665" s="282"/>
      <c r="H6665" s="280"/>
      <c r="I6665" s="280"/>
      <c r="J6665" s="280"/>
    </row>
    <row r="6666" spans="1:10" ht="14.4" x14ac:dyDescent="0.3">
      <c r="A6666" s="290" t="str">
        <f t="shared" si="272"/>
        <v>3/2018</v>
      </c>
      <c r="B6666" s="284">
        <v>43187</v>
      </c>
      <c r="C6666" s="296">
        <v>250</v>
      </c>
      <c r="D6666" s="279">
        <f t="shared" si="270"/>
        <v>28</v>
      </c>
      <c r="E6666" s="279">
        <f t="shared" si="271"/>
        <v>3</v>
      </c>
      <c r="F6666" s="281" t="str">
        <f t="shared" si="269"/>
        <v/>
      </c>
      <c r="G6666" s="282"/>
      <c r="H6666" s="280"/>
      <c r="I6666" s="280"/>
      <c r="J6666" s="280"/>
    </row>
    <row r="6667" spans="1:10" ht="14.4" x14ac:dyDescent="0.3">
      <c r="A6667" s="290" t="str">
        <f t="shared" si="272"/>
        <v>3/2018</v>
      </c>
      <c r="B6667" s="284">
        <v>43188</v>
      </c>
      <c r="C6667" s="296">
        <v>248</v>
      </c>
      <c r="D6667" s="279">
        <f t="shared" si="270"/>
        <v>29</v>
      </c>
      <c r="E6667" s="279">
        <f t="shared" si="271"/>
        <v>3</v>
      </c>
      <c r="F6667" s="281" t="str">
        <f t="shared" si="269"/>
        <v/>
      </c>
      <c r="G6667" s="282"/>
      <c r="H6667" s="280"/>
      <c r="I6667" s="280"/>
      <c r="J6667" s="280"/>
    </row>
    <row r="6668" spans="1:10" ht="14.4" x14ac:dyDescent="0.3">
      <c r="A6668" s="290" t="str">
        <f t="shared" si="272"/>
        <v>3/2018</v>
      </c>
      <c r="B6668" s="284">
        <v>43189</v>
      </c>
      <c r="C6668" s="296" t="s">
        <v>5837</v>
      </c>
      <c r="D6668" s="279">
        <f t="shared" si="270"/>
        <v>30</v>
      </c>
      <c r="E6668" s="279">
        <f t="shared" si="271"/>
        <v>3</v>
      </c>
      <c r="F6668" s="281" t="str">
        <f t="shared" si="269"/>
        <v/>
      </c>
      <c r="G6668" s="282"/>
      <c r="H6668" s="280"/>
      <c r="I6668" s="280"/>
      <c r="J6668" s="280"/>
    </row>
    <row r="6669" spans="1:10" ht="14.4" x14ac:dyDescent="0.3">
      <c r="A6669" s="290" t="str">
        <f t="shared" si="272"/>
        <v>3/2018</v>
      </c>
      <c r="B6669" s="284">
        <v>43190</v>
      </c>
      <c r="C6669" s="296" t="s">
        <v>5837</v>
      </c>
      <c r="D6669" s="279">
        <f t="shared" si="270"/>
        <v>31</v>
      </c>
      <c r="E6669" s="279">
        <f t="shared" si="271"/>
        <v>3</v>
      </c>
      <c r="F6669" s="281">
        <f t="shared" si="269"/>
        <v>2.4799999999999999E-2</v>
      </c>
      <c r="G6669" s="282"/>
      <c r="H6669" s="280"/>
      <c r="I6669" s="280"/>
      <c r="J6669" s="280"/>
    </row>
    <row r="6670" spans="1:10" ht="14.4" x14ac:dyDescent="0.3">
      <c r="A6670" s="290" t="str">
        <f t="shared" si="272"/>
        <v>4/2018</v>
      </c>
      <c r="B6670" s="284">
        <v>43191</v>
      </c>
      <c r="C6670" s="296" t="s">
        <v>5837</v>
      </c>
      <c r="D6670" s="279">
        <f t="shared" si="270"/>
        <v>1</v>
      </c>
      <c r="E6670" s="279">
        <f t="shared" si="271"/>
        <v>4</v>
      </c>
      <c r="F6670" s="281" t="str">
        <f t="shared" si="269"/>
        <v/>
      </c>
      <c r="G6670" s="282"/>
      <c r="H6670" s="280"/>
      <c r="I6670" s="280"/>
      <c r="J6670" s="280"/>
    </row>
    <row r="6671" spans="1:10" ht="14.4" x14ac:dyDescent="0.3">
      <c r="A6671" s="290" t="str">
        <f t="shared" si="272"/>
        <v>4/2018</v>
      </c>
      <c r="B6671" s="284">
        <v>43192</v>
      </c>
      <c r="C6671" s="296">
        <v>251</v>
      </c>
      <c r="D6671" s="279">
        <f t="shared" si="270"/>
        <v>2</v>
      </c>
      <c r="E6671" s="279">
        <f t="shared" si="271"/>
        <v>4</v>
      </c>
      <c r="F6671" s="281" t="str">
        <f t="shared" si="269"/>
        <v/>
      </c>
      <c r="G6671" s="282"/>
      <c r="H6671" s="280"/>
      <c r="I6671" s="280"/>
      <c r="J6671" s="280"/>
    </row>
    <row r="6672" spans="1:10" ht="14.4" x14ac:dyDescent="0.3">
      <c r="A6672" s="290" t="str">
        <f t="shared" si="272"/>
        <v>4/2018</v>
      </c>
      <c r="B6672" s="284">
        <v>43193</v>
      </c>
      <c r="C6672" s="296">
        <v>243</v>
      </c>
      <c r="D6672" s="279">
        <f t="shared" si="270"/>
        <v>3</v>
      </c>
      <c r="E6672" s="279">
        <f t="shared" si="271"/>
        <v>4</v>
      </c>
      <c r="F6672" s="281" t="str">
        <f t="shared" si="269"/>
        <v/>
      </c>
      <c r="G6672" s="282"/>
      <c r="H6672" s="280"/>
      <c r="I6672" s="280"/>
      <c r="J6672" s="280"/>
    </row>
    <row r="6673" spans="1:10" ht="14.4" x14ac:dyDescent="0.3">
      <c r="A6673" s="290" t="str">
        <f t="shared" si="272"/>
        <v>4/2018</v>
      </c>
      <c r="B6673" s="284">
        <v>43194</v>
      </c>
      <c r="C6673" s="296">
        <v>244</v>
      </c>
      <c r="D6673" s="279">
        <f t="shared" si="270"/>
        <v>4</v>
      </c>
      <c r="E6673" s="279">
        <f t="shared" si="271"/>
        <v>4</v>
      </c>
      <c r="F6673" s="281" t="str">
        <f t="shared" si="269"/>
        <v/>
      </c>
      <c r="G6673" s="282"/>
      <c r="H6673" s="280"/>
      <c r="I6673" s="280"/>
      <c r="J6673" s="280"/>
    </row>
    <row r="6674" spans="1:10" ht="14.4" x14ac:dyDescent="0.3">
      <c r="A6674" s="290" t="str">
        <f t="shared" si="272"/>
        <v>4/2018</v>
      </c>
      <c r="B6674" s="284">
        <v>43195</v>
      </c>
      <c r="C6674" s="296">
        <v>239</v>
      </c>
      <c r="D6674" s="279">
        <f t="shared" si="270"/>
        <v>5</v>
      </c>
      <c r="E6674" s="279">
        <f t="shared" si="271"/>
        <v>4</v>
      </c>
      <c r="F6674" s="281" t="str">
        <f t="shared" ref="F6674:F6737" si="273">IF(D6674=(D6675-1),"",IF(AND(C6674="",C6673="",C6672=""),C6671/10000,(IF(AND(C6674="",C6673=""),C6672/10000,IF(C6674="",C6673/10000,C6674/10000)))))</f>
        <v/>
      </c>
      <c r="G6674" s="282"/>
      <c r="H6674" s="280"/>
      <c r="I6674" s="280"/>
      <c r="J6674" s="280"/>
    </row>
    <row r="6675" spans="1:10" ht="14.4" x14ac:dyDescent="0.3">
      <c r="A6675" s="290" t="str">
        <f t="shared" si="272"/>
        <v>4/2018</v>
      </c>
      <c r="B6675" s="284">
        <v>43196</v>
      </c>
      <c r="C6675" s="296">
        <v>247</v>
      </c>
      <c r="D6675" s="279">
        <f t="shared" si="270"/>
        <v>6</v>
      </c>
      <c r="E6675" s="279">
        <f t="shared" si="271"/>
        <v>4</v>
      </c>
      <c r="F6675" s="281" t="str">
        <f t="shared" si="273"/>
        <v/>
      </c>
      <c r="G6675" s="282"/>
      <c r="H6675" s="280"/>
      <c r="I6675" s="280"/>
      <c r="J6675" s="280"/>
    </row>
    <row r="6676" spans="1:10" ht="14.4" x14ac:dyDescent="0.3">
      <c r="A6676" s="290" t="str">
        <f t="shared" si="272"/>
        <v>4/2018</v>
      </c>
      <c r="B6676" s="284">
        <v>43197</v>
      </c>
      <c r="C6676" s="296" t="s">
        <v>5837</v>
      </c>
      <c r="D6676" s="279">
        <f t="shared" si="270"/>
        <v>7</v>
      </c>
      <c r="E6676" s="279">
        <f t="shared" si="271"/>
        <v>4</v>
      </c>
      <c r="F6676" s="281" t="str">
        <f t="shared" si="273"/>
        <v/>
      </c>
      <c r="G6676" s="282"/>
      <c r="H6676" s="280"/>
      <c r="I6676" s="280"/>
      <c r="J6676" s="280"/>
    </row>
    <row r="6677" spans="1:10" ht="14.4" x14ac:dyDescent="0.3">
      <c r="A6677" s="290" t="str">
        <f t="shared" si="272"/>
        <v>4/2018</v>
      </c>
      <c r="B6677" s="284">
        <v>43198</v>
      </c>
      <c r="C6677" s="296" t="s">
        <v>5837</v>
      </c>
      <c r="D6677" s="279">
        <f t="shared" si="270"/>
        <v>8</v>
      </c>
      <c r="E6677" s="279">
        <f t="shared" si="271"/>
        <v>4</v>
      </c>
      <c r="F6677" s="281" t="str">
        <f t="shared" si="273"/>
        <v/>
      </c>
      <c r="G6677" s="282"/>
      <c r="H6677" s="280"/>
      <c r="I6677" s="280"/>
      <c r="J6677" s="280"/>
    </row>
    <row r="6678" spans="1:10" ht="14.4" x14ac:dyDescent="0.3">
      <c r="A6678" s="290" t="str">
        <f t="shared" si="272"/>
        <v>4/2018</v>
      </c>
      <c r="B6678" s="284">
        <v>43199</v>
      </c>
      <c r="C6678" s="296">
        <v>247</v>
      </c>
      <c r="D6678" s="279">
        <f t="shared" si="270"/>
        <v>9</v>
      </c>
      <c r="E6678" s="279">
        <f t="shared" si="271"/>
        <v>4</v>
      </c>
      <c r="F6678" s="281" t="str">
        <f t="shared" si="273"/>
        <v/>
      </c>
      <c r="G6678" s="282"/>
      <c r="H6678" s="280"/>
      <c r="I6678" s="280"/>
      <c r="J6678" s="280"/>
    </row>
    <row r="6679" spans="1:10" ht="14.4" x14ac:dyDescent="0.3">
      <c r="A6679" s="290" t="str">
        <f t="shared" si="272"/>
        <v>4/2018</v>
      </c>
      <c r="B6679" s="284">
        <v>43200</v>
      </c>
      <c r="C6679" s="296">
        <v>246</v>
      </c>
      <c r="D6679" s="279">
        <f t="shared" si="270"/>
        <v>10</v>
      </c>
      <c r="E6679" s="279">
        <f t="shared" si="271"/>
        <v>4</v>
      </c>
      <c r="F6679" s="281" t="str">
        <f t="shared" si="273"/>
        <v/>
      </c>
      <c r="G6679" s="282"/>
      <c r="H6679" s="280"/>
      <c r="I6679" s="280"/>
      <c r="J6679" s="280"/>
    </row>
    <row r="6680" spans="1:10" ht="14.4" x14ac:dyDescent="0.3">
      <c r="A6680" s="290" t="str">
        <f t="shared" si="272"/>
        <v>4/2018</v>
      </c>
      <c r="B6680" s="284">
        <v>43201</v>
      </c>
      <c r="C6680" s="296">
        <v>246</v>
      </c>
      <c r="D6680" s="279">
        <f t="shared" si="270"/>
        <v>11</v>
      </c>
      <c r="E6680" s="279">
        <f t="shared" si="271"/>
        <v>4</v>
      </c>
      <c r="F6680" s="281" t="str">
        <f t="shared" si="273"/>
        <v/>
      </c>
      <c r="G6680" s="282"/>
      <c r="H6680" s="280"/>
      <c r="I6680" s="280"/>
      <c r="J6680" s="280"/>
    </row>
    <row r="6681" spans="1:10" ht="14.4" x14ac:dyDescent="0.3">
      <c r="A6681" s="290" t="str">
        <f t="shared" si="272"/>
        <v>4/2018</v>
      </c>
      <c r="B6681" s="284">
        <v>43202</v>
      </c>
      <c r="C6681" s="296">
        <v>244</v>
      </c>
      <c r="D6681" s="279">
        <f t="shared" si="270"/>
        <v>12</v>
      </c>
      <c r="E6681" s="279">
        <f t="shared" si="271"/>
        <v>4</v>
      </c>
      <c r="F6681" s="281" t="str">
        <f t="shared" si="273"/>
        <v/>
      </c>
      <c r="G6681" s="282"/>
      <c r="H6681" s="280"/>
      <c r="I6681" s="280"/>
      <c r="J6681" s="280"/>
    </row>
    <row r="6682" spans="1:10" ht="14.4" x14ac:dyDescent="0.3">
      <c r="A6682" s="290" t="str">
        <f t="shared" si="272"/>
        <v>4/2018</v>
      </c>
      <c r="B6682" s="284">
        <v>43203</v>
      </c>
      <c r="C6682" s="296">
        <v>245</v>
      </c>
      <c r="D6682" s="279">
        <f t="shared" si="270"/>
        <v>13</v>
      </c>
      <c r="E6682" s="279">
        <f t="shared" si="271"/>
        <v>4</v>
      </c>
      <c r="F6682" s="281" t="str">
        <f t="shared" si="273"/>
        <v/>
      </c>
      <c r="G6682" s="282"/>
      <c r="H6682" s="280"/>
      <c r="I6682" s="280"/>
      <c r="J6682" s="280"/>
    </row>
    <row r="6683" spans="1:10" ht="14.4" x14ac:dyDescent="0.3">
      <c r="A6683" s="290" t="str">
        <f t="shared" si="272"/>
        <v>4/2018</v>
      </c>
      <c r="B6683" s="284">
        <v>43204</v>
      </c>
      <c r="C6683" s="296" t="s">
        <v>5837</v>
      </c>
      <c r="D6683" s="279">
        <f t="shared" si="270"/>
        <v>14</v>
      </c>
      <c r="E6683" s="279">
        <f t="shared" si="271"/>
        <v>4</v>
      </c>
      <c r="F6683" s="281" t="str">
        <f t="shared" si="273"/>
        <v/>
      </c>
      <c r="G6683" s="282"/>
      <c r="H6683" s="280"/>
      <c r="I6683" s="280"/>
      <c r="J6683" s="280"/>
    </row>
    <row r="6684" spans="1:10" ht="14.4" x14ac:dyDescent="0.3">
      <c r="A6684" s="290" t="str">
        <f t="shared" si="272"/>
        <v>4/2018</v>
      </c>
      <c r="B6684" s="284">
        <v>43205</v>
      </c>
      <c r="C6684" s="296" t="s">
        <v>5837</v>
      </c>
      <c r="D6684" s="279">
        <f t="shared" si="270"/>
        <v>15</v>
      </c>
      <c r="E6684" s="279">
        <f t="shared" si="271"/>
        <v>4</v>
      </c>
      <c r="F6684" s="281" t="str">
        <f t="shared" si="273"/>
        <v/>
      </c>
      <c r="G6684" s="282"/>
      <c r="H6684" s="280"/>
      <c r="I6684" s="280"/>
      <c r="J6684" s="280"/>
    </row>
    <row r="6685" spans="1:10" ht="14.4" x14ac:dyDescent="0.3">
      <c r="A6685" s="290" t="str">
        <f t="shared" si="272"/>
        <v>4/2018</v>
      </c>
      <c r="B6685" s="284">
        <v>43206</v>
      </c>
      <c r="C6685" s="296">
        <v>248</v>
      </c>
      <c r="D6685" s="279">
        <f t="shared" si="270"/>
        <v>16</v>
      </c>
      <c r="E6685" s="279">
        <f t="shared" si="271"/>
        <v>4</v>
      </c>
      <c r="F6685" s="281" t="str">
        <f t="shared" si="273"/>
        <v/>
      </c>
      <c r="G6685" s="282"/>
      <c r="H6685" s="280"/>
      <c r="I6685" s="280"/>
      <c r="J6685" s="280"/>
    </row>
    <row r="6686" spans="1:10" ht="14.4" x14ac:dyDescent="0.3">
      <c r="A6686" s="290" t="str">
        <f t="shared" si="272"/>
        <v>4/2018</v>
      </c>
      <c r="B6686" s="284">
        <v>43207</v>
      </c>
      <c r="C6686" s="296">
        <v>247</v>
      </c>
      <c r="D6686" s="279">
        <f t="shared" si="270"/>
        <v>17</v>
      </c>
      <c r="E6686" s="279">
        <f t="shared" si="271"/>
        <v>4</v>
      </c>
      <c r="F6686" s="281" t="str">
        <f t="shared" si="273"/>
        <v/>
      </c>
      <c r="G6686" s="282"/>
      <c r="H6686" s="280"/>
      <c r="I6686" s="280"/>
      <c r="J6686" s="280"/>
    </row>
    <row r="6687" spans="1:10" ht="14.4" x14ac:dyDescent="0.3">
      <c r="A6687" s="290" t="str">
        <f t="shared" si="272"/>
        <v>4/2018</v>
      </c>
      <c r="B6687" s="284">
        <v>43208</v>
      </c>
      <c r="C6687" s="296">
        <v>244</v>
      </c>
      <c r="D6687" s="279">
        <f t="shared" si="270"/>
        <v>18</v>
      </c>
      <c r="E6687" s="279">
        <f t="shared" si="271"/>
        <v>4</v>
      </c>
      <c r="F6687" s="281" t="str">
        <f t="shared" si="273"/>
        <v/>
      </c>
      <c r="G6687" s="282"/>
      <c r="H6687" s="280"/>
      <c r="I6687" s="280"/>
      <c r="J6687" s="280"/>
    </row>
    <row r="6688" spans="1:10" ht="14.4" x14ac:dyDescent="0.3">
      <c r="A6688" s="290" t="str">
        <f t="shared" si="272"/>
        <v>4/2018</v>
      </c>
      <c r="B6688" s="284">
        <v>43209</v>
      </c>
      <c r="C6688" s="296">
        <v>245</v>
      </c>
      <c r="D6688" s="279">
        <f t="shared" si="270"/>
        <v>19</v>
      </c>
      <c r="E6688" s="279">
        <f t="shared" si="271"/>
        <v>4</v>
      </c>
      <c r="F6688" s="281" t="str">
        <f t="shared" si="273"/>
        <v/>
      </c>
      <c r="G6688" s="282"/>
      <c r="H6688" s="280"/>
      <c r="I6688" s="280"/>
      <c r="J6688" s="280"/>
    </row>
    <row r="6689" spans="1:10" ht="14.4" x14ac:dyDescent="0.3">
      <c r="A6689" s="290" t="str">
        <f t="shared" si="272"/>
        <v>4/2018</v>
      </c>
      <c r="B6689" s="284">
        <v>43210</v>
      </c>
      <c r="C6689" s="296">
        <v>243</v>
      </c>
      <c r="D6689" s="279">
        <f t="shared" si="270"/>
        <v>20</v>
      </c>
      <c r="E6689" s="279">
        <f t="shared" si="271"/>
        <v>4</v>
      </c>
      <c r="F6689" s="281" t="str">
        <f t="shared" si="273"/>
        <v/>
      </c>
      <c r="G6689" s="282"/>
      <c r="H6689" s="280"/>
      <c r="I6689" s="280"/>
      <c r="J6689" s="280"/>
    </row>
    <row r="6690" spans="1:10" ht="14.4" x14ac:dyDescent="0.3">
      <c r="A6690" s="290" t="str">
        <f t="shared" si="272"/>
        <v>4/2018</v>
      </c>
      <c r="B6690" s="284">
        <v>43211</v>
      </c>
      <c r="C6690" s="296" t="s">
        <v>5837</v>
      </c>
      <c r="D6690" s="279">
        <f t="shared" si="270"/>
        <v>21</v>
      </c>
      <c r="E6690" s="279">
        <f t="shared" si="271"/>
        <v>4</v>
      </c>
      <c r="F6690" s="281" t="str">
        <f t="shared" si="273"/>
        <v/>
      </c>
      <c r="G6690" s="282"/>
      <c r="H6690" s="280"/>
      <c r="I6690" s="280"/>
      <c r="J6690" s="280"/>
    </row>
    <row r="6691" spans="1:10" ht="14.4" x14ac:dyDescent="0.3">
      <c r="A6691" s="290" t="str">
        <f t="shared" si="272"/>
        <v>4/2018</v>
      </c>
      <c r="B6691" s="284">
        <v>43212</v>
      </c>
      <c r="C6691" s="296" t="s">
        <v>5837</v>
      </c>
      <c r="D6691" s="279">
        <f t="shared" si="270"/>
        <v>22</v>
      </c>
      <c r="E6691" s="279">
        <f t="shared" si="271"/>
        <v>4</v>
      </c>
      <c r="F6691" s="281" t="str">
        <f t="shared" si="273"/>
        <v/>
      </c>
      <c r="G6691" s="282"/>
      <c r="H6691" s="280"/>
      <c r="I6691" s="280"/>
      <c r="J6691" s="280"/>
    </row>
    <row r="6692" spans="1:10" ht="14.4" x14ac:dyDescent="0.3">
      <c r="A6692" s="290" t="str">
        <f t="shared" si="272"/>
        <v>4/2018</v>
      </c>
      <c r="B6692" s="284">
        <v>43213</v>
      </c>
      <c r="C6692" s="296">
        <v>243</v>
      </c>
      <c r="D6692" s="279">
        <f t="shared" si="270"/>
        <v>23</v>
      </c>
      <c r="E6692" s="279">
        <f t="shared" si="271"/>
        <v>4</v>
      </c>
      <c r="F6692" s="281" t="str">
        <f t="shared" si="273"/>
        <v/>
      </c>
      <c r="G6692" s="282"/>
      <c r="H6692" s="280"/>
      <c r="I6692" s="280"/>
      <c r="J6692" s="280"/>
    </row>
    <row r="6693" spans="1:10" ht="14.4" x14ac:dyDescent="0.3">
      <c r="A6693" s="290" t="str">
        <f t="shared" si="272"/>
        <v>4/2018</v>
      </c>
      <c r="B6693" s="284">
        <v>43214</v>
      </c>
      <c r="C6693" s="296">
        <v>242</v>
      </c>
      <c r="D6693" s="279">
        <f t="shared" si="270"/>
        <v>24</v>
      </c>
      <c r="E6693" s="279">
        <f t="shared" si="271"/>
        <v>4</v>
      </c>
      <c r="F6693" s="281" t="str">
        <f t="shared" si="273"/>
        <v/>
      </c>
      <c r="G6693" s="282"/>
      <c r="H6693" s="280"/>
      <c r="I6693" s="280"/>
      <c r="J6693" s="280"/>
    </row>
    <row r="6694" spans="1:10" ht="14.4" x14ac:dyDescent="0.3">
      <c r="A6694" s="290" t="str">
        <f t="shared" si="272"/>
        <v>4/2018</v>
      </c>
      <c r="B6694" s="284">
        <v>43215</v>
      </c>
      <c r="C6694" s="296">
        <v>243</v>
      </c>
      <c r="D6694" s="279">
        <f t="shared" si="270"/>
        <v>25</v>
      </c>
      <c r="E6694" s="279">
        <f t="shared" si="271"/>
        <v>4</v>
      </c>
      <c r="F6694" s="281" t="str">
        <f t="shared" si="273"/>
        <v/>
      </c>
      <c r="G6694" s="282"/>
      <c r="H6694" s="280"/>
      <c r="I6694" s="280"/>
      <c r="J6694" s="280"/>
    </row>
    <row r="6695" spans="1:10" ht="14.4" x14ac:dyDescent="0.3">
      <c r="A6695" s="290" t="str">
        <f t="shared" si="272"/>
        <v>4/2018</v>
      </c>
      <c r="B6695" s="284">
        <v>43216</v>
      </c>
      <c r="C6695" s="296">
        <v>244</v>
      </c>
      <c r="D6695" s="279">
        <f t="shared" si="270"/>
        <v>26</v>
      </c>
      <c r="E6695" s="279">
        <f t="shared" si="271"/>
        <v>4</v>
      </c>
      <c r="F6695" s="281" t="str">
        <f t="shared" si="273"/>
        <v/>
      </c>
      <c r="G6695" s="282"/>
      <c r="H6695" s="280"/>
      <c r="I6695" s="280"/>
      <c r="J6695" s="280"/>
    </row>
    <row r="6696" spans="1:10" ht="14.4" x14ac:dyDescent="0.3">
      <c r="A6696" s="290" t="str">
        <f t="shared" si="272"/>
        <v>4/2018</v>
      </c>
      <c r="B6696" s="284">
        <v>43217</v>
      </c>
      <c r="C6696" s="296">
        <v>249</v>
      </c>
      <c r="D6696" s="279">
        <f t="shared" si="270"/>
        <v>27</v>
      </c>
      <c r="E6696" s="279">
        <f t="shared" si="271"/>
        <v>4</v>
      </c>
      <c r="F6696" s="281" t="str">
        <f t="shared" si="273"/>
        <v/>
      </c>
      <c r="G6696" s="282"/>
      <c r="H6696" s="280"/>
      <c r="I6696" s="280"/>
      <c r="J6696" s="280"/>
    </row>
    <row r="6697" spans="1:10" ht="14.4" x14ac:dyDescent="0.3">
      <c r="A6697" s="290" t="str">
        <f t="shared" si="272"/>
        <v>4/2018</v>
      </c>
      <c r="B6697" s="284">
        <v>43218</v>
      </c>
      <c r="C6697" s="296" t="s">
        <v>5837</v>
      </c>
      <c r="D6697" s="279">
        <f t="shared" si="270"/>
        <v>28</v>
      </c>
      <c r="E6697" s="279">
        <f t="shared" si="271"/>
        <v>4</v>
      </c>
      <c r="F6697" s="281" t="str">
        <f t="shared" si="273"/>
        <v/>
      </c>
      <c r="G6697" s="282"/>
      <c r="H6697" s="280"/>
      <c r="I6697" s="280"/>
      <c r="J6697" s="280"/>
    </row>
    <row r="6698" spans="1:10" ht="14.4" x14ac:dyDescent="0.3">
      <c r="A6698" s="290" t="str">
        <f t="shared" si="272"/>
        <v>4/2018</v>
      </c>
      <c r="B6698" s="284">
        <v>43219</v>
      </c>
      <c r="C6698" s="296" t="s">
        <v>5837</v>
      </c>
      <c r="D6698" s="279">
        <f t="shared" si="270"/>
        <v>29</v>
      </c>
      <c r="E6698" s="279">
        <f t="shared" si="271"/>
        <v>4</v>
      </c>
      <c r="F6698" s="281" t="str">
        <f t="shared" si="273"/>
        <v/>
      </c>
      <c r="G6698" s="282"/>
      <c r="H6698" s="280"/>
      <c r="I6698" s="280"/>
      <c r="J6698" s="280"/>
    </row>
    <row r="6699" spans="1:10" ht="14.4" x14ac:dyDescent="0.3">
      <c r="A6699" s="290" t="str">
        <f t="shared" si="272"/>
        <v>4/2018</v>
      </c>
      <c r="B6699" s="284">
        <v>43220</v>
      </c>
      <c r="C6699" s="296">
        <v>250</v>
      </c>
      <c r="D6699" s="279">
        <f t="shared" si="270"/>
        <v>30</v>
      </c>
      <c r="E6699" s="279">
        <f t="shared" si="271"/>
        <v>4</v>
      </c>
      <c r="F6699" s="281">
        <f t="shared" si="273"/>
        <v>2.5000000000000001E-2</v>
      </c>
      <c r="G6699" s="282"/>
      <c r="H6699" s="280"/>
      <c r="I6699" s="280"/>
      <c r="J6699" s="280"/>
    </row>
    <row r="6700" spans="1:10" ht="14.4" x14ac:dyDescent="0.3">
      <c r="A6700" s="290" t="str">
        <f t="shared" si="272"/>
        <v>5/2018</v>
      </c>
      <c r="B6700" s="284">
        <v>43221</v>
      </c>
      <c r="C6700" s="296">
        <v>250</v>
      </c>
      <c r="D6700" s="279">
        <f t="shared" si="270"/>
        <v>1</v>
      </c>
      <c r="E6700" s="279">
        <f t="shared" si="271"/>
        <v>5</v>
      </c>
      <c r="F6700" s="281" t="str">
        <f t="shared" si="273"/>
        <v/>
      </c>
      <c r="G6700" s="282"/>
      <c r="H6700" s="280"/>
      <c r="I6700" s="280"/>
      <c r="J6700" s="280"/>
    </row>
    <row r="6701" spans="1:10" ht="14.4" x14ac:dyDescent="0.3">
      <c r="A6701" s="290" t="str">
        <f t="shared" si="272"/>
        <v>5/2018</v>
      </c>
      <c r="B6701" s="284">
        <v>43222</v>
      </c>
      <c r="C6701" s="296">
        <v>256</v>
      </c>
      <c r="D6701" s="279">
        <f t="shared" si="270"/>
        <v>2</v>
      </c>
      <c r="E6701" s="279">
        <f t="shared" si="271"/>
        <v>5</v>
      </c>
      <c r="F6701" s="281" t="str">
        <f t="shared" si="273"/>
        <v/>
      </c>
      <c r="G6701" s="282"/>
      <c r="H6701" s="280"/>
      <c r="I6701" s="280"/>
      <c r="J6701" s="280"/>
    </row>
    <row r="6702" spans="1:10" ht="14.4" x14ac:dyDescent="0.3">
      <c r="A6702" s="290" t="str">
        <f t="shared" si="272"/>
        <v>5/2018</v>
      </c>
      <c r="B6702" s="284">
        <v>43223</v>
      </c>
      <c r="C6702" s="296">
        <v>263</v>
      </c>
      <c r="D6702" s="279">
        <f t="shared" si="270"/>
        <v>3</v>
      </c>
      <c r="E6702" s="279">
        <f t="shared" si="271"/>
        <v>5</v>
      </c>
      <c r="F6702" s="281" t="str">
        <f t="shared" si="273"/>
        <v/>
      </c>
      <c r="G6702" s="282"/>
      <c r="H6702" s="280"/>
      <c r="I6702" s="280"/>
      <c r="J6702" s="280"/>
    </row>
    <row r="6703" spans="1:10" ht="14.4" x14ac:dyDescent="0.3">
      <c r="A6703" s="290" t="str">
        <f t="shared" si="272"/>
        <v>5/2018</v>
      </c>
      <c r="B6703" s="284">
        <v>43224</v>
      </c>
      <c r="C6703" s="296">
        <v>261</v>
      </c>
      <c r="D6703" s="279">
        <f t="shared" si="270"/>
        <v>4</v>
      </c>
      <c r="E6703" s="279">
        <f t="shared" si="271"/>
        <v>5</v>
      </c>
      <c r="F6703" s="281" t="str">
        <f t="shared" si="273"/>
        <v/>
      </c>
      <c r="G6703" s="282"/>
      <c r="H6703" s="280"/>
      <c r="I6703" s="280"/>
      <c r="J6703" s="280"/>
    </row>
    <row r="6704" spans="1:10" ht="14.4" x14ac:dyDescent="0.3">
      <c r="A6704" s="290" t="str">
        <f t="shared" si="272"/>
        <v>5/2018</v>
      </c>
      <c r="B6704" s="284">
        <v>43225</v>
      </c>
      <c r="C6704" s="296" t="s">
        <v>5837</v>
      </c>
      <c r="D6704" s="279">
        <f t="shared" si="270"/>
        <v>5</v>
      </c>
      <c r="E6704" s="279">
        <f t="shared" si="271"/>
        <v>5</v>
      </c>
      <c r="F6704" s="281" t="str">
        <f t="shared" si="273"/>
        <v/>
      </c>
      <c r="G6704" s="282"/>
      <c r="H6704" s="280"/>
      <c r="I6704" s="280"/>
      <c r="J6704" s="280"/>
    </row>
    <row r="6705" spans="1:10" ht="14.4" x14ac:dyDescent="0.3">
      <c r="A6705" s="290" t="str">
        <f t="shared" si="272"/>
        <v>5/2018</v>
      </c>
      <c r="B6705" s="284">
        <v>43226</v>
      </c>
      <c r="C6705" s="296" t="s">
        <v>5837</v>
      </c>
      <c r="D6705" s="279">
        <f t="shared" si="270"/>
        <v>6</v>
      </c>
      <c r="E6705" s="279">
        <f t="shared" si="271"/>
        <v>5</v>
      </c>
      <c r="F6705" s="281" t="str">
        <f t="shared" si="273"/>
        <v/>
      </c>
      <c r="G6705" s="282"/>
      <c r="H6705" s="280"/>
      <c r="I6705" s="280"/>
      <c r="J6705" s="280"/>
    </row>
    <row r="6706" spans="1:10" ht="14.4" x14ac:dyDescent="0.3">
      <c r="A6706" s="290" t="str">
        <f t="shared" si="272"/>
        <v>5/2018</v>
      </c>
      <c r="B6706" s="284">
        <v>43227</v>
      </c>
      <c r="C6706" s="296">
        <v>262</v>
      </c>
      <c r="D6706" s="279">
        <f t="shared" si="270"/>
        <v>7</v>
      </c>
      <c r="E6706" s="279">
        <f t="shared" si="271"/>
        <v>5</v>
      </c>
      <c r="F6706" s="281" t="str">
        <f t="shared" si="273"/>
        <v/>
      </c>
      <c r="G6706" s="282"/>
      <c r="H6706" s="280"/>
      <c r="I6706" s="280"/>
      <c r="J6706" s="280"/>
    </row>
    <row r="6707" spans="1:10" ht="14.4" x14ac:dyDescent="0.3">
      <c r="A6707" s="290" t="str">
        <f t="shared" si="272"/>
        <v>5/2018</v>
      </c>
      <c r="B6707" s="284">
        <v>43228</v>
      </c>
      <c r="C6707" s="296">
        <v>269</v>
      </c>
      <c r="D6707" s="279">
        <f t="shared" si="270"/>
        <v>8</v>
      </c>
      <c r="E6707" s="279">
        <f t="shared" si="271"/>
        <v>5</v>
      </c>
      <c r="F6707" s="281" t="str">
        <f t="shared" si="273"/>
        <v/>
      </c>
      <c r="G6707" s="282"/>
      <c r="H6707" s="280"/>
      <c r="I6707" s="280"/>
      <c r="J6707" s="280"/>
    </row>
    <row r="6708" spans="1:10" ht="14.4" x14ac:dyDescent="0.3">
      <c r="A6708" s="290" t="str">
        <f t="shared" si="272"/>
        <v>5/2018</v>
      </c>
      <c r="B6708" s="284">
        <v>43229</v>
      </c>
      <c r="C6708" s="296">
        <v>264</v>
      </c>
      <c r="D6708" s="279">
        <f t="shared" si="270"/>
        <v>9</v>
      </c>
      <c r="E6708" s="279">
        <f t="shared" si="271"/>
        <v>5</v>
      </c>
      <c r="F6708" s="281" t="str">
        <f t="shared" si="273"/>
        <v/>
      </c>
      <c r="G6708" s="282"/>
      <c r="H6708" s="280"/>
      <c r="I6708" s="280"/>
      <c r="J6708" s="280"/>
    </row>
    <row r="6709" spans="1:10" ht="14.4" x14ac:dyDescent="0.3">
      <c r="A6709" s="290" t="str">
        <f t="shared" si="272"/>
        <v>5/2018</v>
      </c>
      <c r="B6709" s="284">
        <v>43230</v>
      </c>
      <c r="C6709" s="296">
        <v>252</v>
      </c>
      <c r="D6709" s="279">
        <f t="shared" si="270"/>
        <v>10</v>
      </c>
      <c r="E6709" s="279">
        <f t="shared" si="271"/>
        <v>5</v>
      </c>
      <c r="F6709" s="281" t="str">
        <f t="shared" si="273"/>
        <v/>
      </c>
      <c r="G6709" s="282"/>
      <c r="H6709" s="280"/>
      <c r="I6709" s="280"/>
      <c r="J6709" s="280"/>
    </row>
    <row r="6710" spans="1:10" ht="14.4" x14ac:dyDescent="0.3">
      <c r="A6710" s="290" t="str">
        <f t="shared" si="272"/>
        <v>5/2018</v>
      </c>
      <c r="B6710" s="284">
        <v>43231</v>
      </c>
      <c r="C6710" s="296">
        <v>254</v>
      </c>
      <c r="D6710" s="279">
        <f t="shared" si="270"/>
        <v>11</v>
      </c>
      <c r="E6710" s="279">
        <f t="shared" si="271"/>
        <v>5</v>
      </c>
      <c r="F6710" s="281" t="str">
        <f t="shared" si="273"/>
        <v/>
      </c>
      <c r="G6710" s="282"/>
      <c r="H6710" s="280"/>
      <c r="I6710" s="280"/>
      <c r="J6710" s="280"/>
    </row>
    <row r="6711" spans="1:10" ht="14.4" x14ac:dyDescent="0.3">
      <c r="A6711" s="290" t="str">
        <f t="shared" si="272"/>
        <v>5/2018</v>
      </c>
      <c r="B6711" s="284">
        <v>43232</v>
      </c>
      <c r="C6711" s="296" t="s">
        <v>5837</v>
      </c>
      <c r="D6711" s="279">
        <f t="shared" si="270"/>
        <v>12</v>
      </c>
      <c r="E6711" s="279">
        <f t="shared" si="271"/>
        <v>5</v>
      </c>
      <c r="F6711" s="281" t="str">
        <f t="shared" si="273"/>
        <v/>
      </c>
      <c r="G6711" s="282"/>
      <c r="H6711" s="280"/>
      <c r="I6711" s="280"/>
      <c r="J6711" s="280"/>
    </row>
    <row r="6712" spans="1:10" ht="14.4" x14ac:dyDescent="0.3">
      <c r="A6712" s="290" t="str">
        <f t="shared" si="272"/>
        <v>5/2018</v>
      </c>
      <c r="B6712" s="284">
        <v>43233</v>
      </c>
      <c r="C6712" s="296" t="s">
        <v>5837</v>
      </c>
      <c r="D6712" s="279">
        <f t="shared" si="270"/>
        <v>13</v>
      </c>
      <c r="E6712" s="279">
        <f t="shared" si="271"/>
        <v>5</v>
      </c>
      <c r="F6712" s="281" t="str">
        <f t="shared" si="273"/>
        <v/>
      </c>
      <c r="G6712" s="282"/>
      <c r="H6712" s="280"/>
      <c r="I6712" s="280"/>
      <c r="J6712" s="280"/>
    </row>
    <row r="6713" spans="1:10" ht="14.4" x14ac:dyDescent="0.3">
      <c r="A6713" s="290" t="str">
        <f t="shared" si="272"/>
        <v>5/2018</v>
      </c>
      <c r="B6713" s="284">
        <v>43234</v>
      </c>
      <c r="C6713" s="296">
        <v>255</v>
      </c>
      <c r="D6713" s="279">
        <f t="shared" si="270"/>
        <v>14</v>
      </c>
      <c r="E6713" s="279">
        <f t="shared" si="271"/>
        <v>5</v>
      </c>
      <c r="F6713" s="281" t="str">
        <f t="shared" si="273"/>
        <v/>
      </c>
      <c r="G6713" s="282"/>
      <c r="H6713" s="280"/>
      <c r="I6713" s="280"/>
      <c r="J6713" s="280"/>
    </row>
    <row r="6714" spans="1:10" ht="14.4" x14ac:dyDescent="0.3">
      <c r="A6714" s="290" t="str">
        <f t="shared" si="272"/>
        <v>5/2018</v>
      </c>
      <c r="B6714" s="284">
        <v>43235</v>
      </c>
      <c r="C6714" s="296">
        <v>260</v>
      </c>
      <c r="D6714" s="279">
        <f t="shared" si="270"/>
        <v>15</v>
      </c>
      <c r="E6714" s="279">
        <f t="shared" si="271"/>
        <v>5</v>
      </c>
      <c r="F6714" s="281" t="str">
        <f t="shared" si="273"/>
        <v/>
      </c>
      <c r="G6714" s="282"/>
      <c r="H6714" s="280"/>
      <c r="I6714" s="280"/>
      <c r="J6714" s="280"/>
    </row>
    <row r="6715" spans="1:10" ht="14.4" x14ac:dyDescent="0.3">
      <c r="A6715" s="290" t="str">
        <f t="shared" si="272"/>
        <v>5/2018</v>
      </c>
      <c r="B6715" s="284">
        <v>43236</v>
      </c>
      <c r="C6715" s="296">
        <v>257</v>
      </c>
      <c r="D6715" s="279">
        <f t="shared" si="270"/>
        <v>16</v>
      </c>
      <c r="E6715" s="279">
        <f t="shared" si="271"/>
        <v>5</v>
      </c>
      <c r="F6715" s="281" t="str">
        <f t="shared" si="273"/>
        <v/>
      </c>
      <c r="G6715" s="282"/>
      <c r="H6715" s="280"/>
      <c r="I6715" s="280"/>
      <c r="J6715" s="280"/>
    </row>
    <row r="6716" spans="1:10" ht="14.4" x14ac:dyDescent="0.3">
      <c r="A6716" s="290" t="str">
        <f t="shared" si="272"/>
        <v>5/2018</v>
      </c>
      <c r="B6716" s="284">
        <v>43237</v>
      </c>
      <c r="C6716" s="296">
        <v>261</v>
      </c>
      <c r="D6716" s="279">
        <f t="shared" si="270"/>
        <v>17</v>
      </c>
      <c r="E6716" s="279">
        <f t="shared" si="271"/>
        <v>5</v>
      </c>
      <c r="F6716" s="281" t="str">
        <f t="shared" si="273"/>
        <v/>
      </c>
      <c r="G6716" s="282"/>
      <c r="H6716" s="280"/>
      <c r="I6716" s="280"/>
      <c r="J6716" s="280"/>
    </row>
    <row r="6717" spans="1:10" ht="14.4" x14ac:dyDescent="0.3">
      <c r="A6717" s="290" t="str">
        <f t="shared" si="272"/>
        <v>5/2018</v>
      </c>
      <c r="B6717" s="284">
        <v>43238</v>
      </c>
      <c r="C6717" s="296">
        <v>274</v>
      </c>
      <c r="D6717" s="279">
        <f t="shared" si="270"/>
        <v>18</v>
      </c>
      <c r="E6717" s="279">
        <f t="shared" si="271"/>
        <v>5</v>
      </c>
      <c r="F6717" s="281" t="str">
        <f t="shared" si="273"/>
        <v/>
      </c>
      <c r="G6717" s="282"/>
      <c r="H6717" s="280"/>
      <c r="I6717" s="280"/>
      <c r="J6717" s="280"/>
    </row>
    <row r="6718" spans="1:10" ht="14.4" x14ac:dyDescent="0.3">
      <c r="A6718" s="290" t="str">
        <f t="shared" si="272"/>
        <v>5/2018</v>
      </c>
      <c r="B6718" s="284">
        <v>43239</v>
      </c>
      <c r="C6718" s="296" t="s">
        <v>5837</v>
      </c>
      <c r="D6718" s="279">
        <f t="shared" si="270"/>
        <v>19</v>
      </c>
      <c r="E6718" s="279">
        <f t="shared" si="271"/>
        <v>5</v>
      </c>
      <c r="F6718" s="281" t="str">
        <f t="shared" si="273"/>
        <v/>
      </c>
      <c r="G6718" s="282"/>
      <c r="H6718" s="280"/>
      <c r="I6718" s="280"/>
      <c r="J6718" s="280"/>
    </row>
    <row r="6719" spans="1:10" ht="14.4" x14ac:dyDescent="0.3">
      <c r="A6719" s="290" t="str">
        <f t="shared" si="272"/>
        <v>5/2018</v>
      </c>
      <c r="B6719" s="284">
        <v>43240</v>
      </c>
      <c r="C6719" s="296" t="s">
        <v>5837</v>
      </c>
      <c r="D6719" s="279">
        <f t="shared" si="270"/>
        <v>20</v>
      </c>
      <c r="E6719" s="279">
        <f t="shared" si="271"/>
        <v>5</v>
      </c>
      <c r="F6719" s="281" t="str">
        <f t="shared" si="273"/>
        <v/>
      </c>
      <c r="G6719" s="282"/>
      <c r="H6719" s="280"/>
      <c r="I6719" s="280"/>
      <c r="J6719" s="280"/>
    </row>
    <row r="6720" spans="1:10" ht="14.4" x14ac:dyDescent="0.3">
      <c r="A6720" s="290" t="str">
        <f t="shared" si="272"/>
        <v>5/2018</v>
      </c>
      <c r="B6720" s="284">
        <v>43241</v>
      </c>
      <c r="C6720" s="296">
        <v>270</v>
      </c>
      <c r="D6720" s="279">
        <f t="shared" si="270"/>
        <v>21</v>
      </c>
      <c r="E6720" s="279">
        <f t="shared" si="271"/>
        <v>5</v>
      </c>
      <c r="F6720" s="281" t="str">
        <f t="shared" si="273"/>
        <v/>
      </c>
      <c r="G6720" s="282"/>
      <c r="H6720" s="280"/>
      <c r="I6720" s="280"/>
      <c r="J6720" s="280"/>
    </row>
    <row r="6721" spans="1:10" ht="14.4" x14ac:dyDescent="0.3">
      <c r="A6721" s="290" t="str">
        <f t="shared" si="272"/>
        <v>5/2018</v>
      </c>
      <c r="B6721" s="284">
        <v>43242</v>
      </c>
      <c r="C6721" s="296">
        <v>265</v>
      </c>
      <c r="D6721" s="279">
        <f t="shared" si="270"/>
        <v>22</v>
      </c>
      <c r="E6721" s="279">
        <f t="shared" si="271"/>
        <v>5</v>
      </c>
      <c r="F6721" s="281" t="str">
        <f t="shared" si="273"/>
        <v/>
      </c>
      <c r="G6721" s="282"/>
      <c r="H6721" s="280"/>
      <c r="I6721" s="280"/>
      <c r="J6721" s="280"/>
    </row>
    <row r="6722" spans="1:10" ht="14.4" x14ac:dyDescent="0.3">
      <c r="A6722" s="290" t="str">
        <f t="shared" si="272"/>
        <v>5/2018</v>
      </c>
      <c r="B6722" s="284">
        <v>43243</v>
      </c>
      <c r="C6722" s="296">
        <v>265</v>
      </c>
      <c r="D6722" s="279">
        <f t="shared" si="270"/>
        <v>23</v>
      </c>
      <c r="E6722" s="279">
        <f t="shared" si="271"/>
        <v>5</v>
      </c>
      <c r="F6722" s="281" t="str">
        <f t="shared" si="273"/>
        <v/>
      </c>
      <c r="G6722" s="282"/>
      <c r="H6722" s="280"/>
      <c r="I6722" s="280"/>
      <c r="J6722" s="280"/>
    </row>
    <row r="6723" spans="1:10" ht="14.4" x14ac:dyDescent="0.3">
      <c r="A6723" s="290" t="str">
        <f t="shared" si="272"/>
        <v>5/2018</v>
      </c>
      <c r="B6723" s="284">
        <v>43244</v>
      </c>
      <c r="C6723" s="296">
        <v>268</v>
      </c>
      <c r="D6723" s="279">
        <f t="shared" si="270"/>
        <v>24</v>
      </c>
      <c r="E6723" s="279">
        <f t="shared" si="271"/>
        <v>5</v>
      </c>
      <c r="F6723" s="281" t="str">
        <f t="shared" si="273"/>
        <v/>
      </c>
      <c r="G6723" s="282"/>
      <c r="H6723" s="280"/>
      <c r="I6723" s="280"/>
      <c r="J6723" s="280"/>
    </row>
    <row r="6724" spans="1:10" ht="14.4" x14ac:dyDescent="0.3">
      <c r="A6724" s="290" t="str">
        <f t="shared" si="272"/>
        <v>5/2018</v>
      </c>
      <c r="B6724" s="284">
        <v>43245</v>
      </c>
      <c r="C6724" s="296">
        <v>271</v>
      </c>
      <c r="D6724" s="279">
        <f t="shared" si="270"/>
        <v>25</v>
      </c>
      <c r="E6724" s="279">
        <f t="shared" si="271"/>
        <v>5</v>
      </c>
      <c r="F6724" s="281" t="str">
        <f t="shared" si="273"/>
        <v/>
      </c>
      <c r="G6724" s="282"/>
      <c r="H6724" s="280"/>
      <c r="I6724" s="280"/>
      <c r="J6724" s="280"/>
    </row>
    <row r="6725" spans="1:10" ht="14.4" x14ac:dyDescent="0.3">
      <c r="A6725" s="290" t="str">
        <f t="shared" si="272"/>
        <v>5/2018</v>
      </c>
      <c r="B6725" s="284">
        <v>43246</v>
      </c>
      <c r="C6725" s="296" t="s">
        <v>5837</v>
      </c>
      <c r="D6725" s="279">
        <f t="shared" si="270"/>
        <v>26</v>
      </c>
      <c r="E6725" s="279">
        <f t="shared" si="271"/>
        <v>5</v>
      </c>
      <c r="F6725" s="281" t="str">
        <f t="shared" si="273"/>
        <v/>
      </c>
      <c r="G6725" s="282"/>
      <c r="H6725" s="280"/>
      <c r="I6725" s="280"/>
      <c r="J6725" s="280"/>
    </row>
    <row r="6726" spans="1:10" ht="14.4" x14ac:dyDescent="0.3">
      <c r="A6726" s="290" t="str">
        <f t="shared" ref="A6726:A6789" si="274">CONCATENATE(MONTH(B6726),"/",YEAR(B6726))</f>
        <v>5/2018</v>
      </c>
      <c r="B6726" s="284">
        <v>43247</v>
      </c>
      <c r="C6726" s="296" t="s">
        <v>5837</v>
      </c>
      <c r="D6726" s="279">
        <f t="shared" si="270"/>
        <v>27</v>
      </c>
      <c r="E6726" s="279">
        <f t="shared" si="271"/>
        <v>5</v>
      </c>
      <c r="F6726" s="281" t="str">
        <f t="shared" si="273"/>
        <v/>
      </c>
      <c r="G6726" s="282"/>
      <c r="H6726" s="280"/>
      <c r="I6726" s="280"/>
      <c r="J6726" s="280"/>
    </row>
    <row r="6727" spans="1:10" ht="14.4" x14ac:dyDescent="0.3">
      <c r="A6727" s="290" t="str">
        <f t="shared" si="274"/>
        <v>5/2018</v>
      </c>
      <c r="B6727" s="284">
        <v>43248</v>
      </c>
      <c r="C6727" s="296">
        <v>271</v>
      </c>
      <c r="D6727" s="279">
        <f t="shared" si="270"/>
        <v>28</v>
      </c>
      <c r="E6727" s="279">
        <f t="shared" si="271"/>
        <v>5</v>
      </c>
      <c r="F6727" s="281" t="str">
        <f t="shared" si="273"/>
        <v/>
      </c>
      <c r="G6727" s="282"/>
      <c r="H6727" s="280"/>
      <c r="I6727" s="280"/>
      <c r="J6727" s="280"/>
    </row>
    <row r="6728" spans="1:10" ht="14.4" x14ac:dyDescent="0.3">
      <c r="A6728" s="290" t="str">
        <f t="shared" si="274"/>
        <v>5/2018</v>
      </c>
      <c r="B6728" s="284">
        <v>43249</v>
      </c>
      <c r="C6728" s="296">
        <v>297</v>
      </c>
      <c r="D6728" s="279">
        <f t="shared" si="270"/>
        <v>29</v>
      </c>
      <c r="E6728" s="279">
        <f t="shared" si="271"/>
        <v>5</v>
      </c>
      <c r="F6728" s="281" t="str">
        <f t="shared" si="273"/>
        <v/>
      </c>
      <c r="G6728" s="282"/>
      <c r="H6728" s="280"/>
      <c r="I6728" s="280"/>
      <c r="J6728" s="280"/>
    </row>
    <row r="6729" spans="1:10" ht="14.4" x14ac:dyDescent="0.3">
      <c r="A6729" s="290" t="str">
        <f t="shared" si="274"/>
        <v>5/2018</v>
      </c>
      <c r="B6729" s="284">
        <v>43250</v>
      </c>
      <c r="C6729" s="296">
        <v>295</v>
      </c>
      <c r="D6729" s="279">
        <f t="shared" si="270"/>
        <v>30</v>
      </c>
      <c r="E6729" s="279">
        <f t="shared" si="271"/>
        <v>5</v>
      </c>
      <c r="F6729" s="281" t="str">
        <f t="shared" si="273"/>
        <v/>
      </c>
      <c r="G6729" s="282"/>
      <c r="H6729" s="280"/>
      <c r="I6729" s="280"/>
      <c r="J6729" s="280"/>
    </row>
    <row r="6730" spans="1:10" ht="14.4" x14ac:dyDescent="0.3">
      <c r="A6730" s="290" t="str">
        <f t="shared" si="274"/>
        <v>5/2018</v>
      </c>
      <c r="B6730" s="284">
        <v>43251</v>
      </c>
      <c r="C6730" s="296">
        <v>307</v>
      </c>
      <c r="D6730" s="279">
        <f t="shared" si="270"/>
        <v>31</v>
      </c>
      <c r="E6730" s="279">
        <f t="shared" si="271"/>
        <v>5</v>
      </c>
      <c r="F6730" s="281">
        <f t="shared" si="273"/>
        <v>3.0700000000000002E-2</v>
      </c>
      <c r="G6730" s="282"/>
      <c r="H6730" s="280"/>
      <c r="I6730" s="280"/>
      <c r="J6730" s="280"/>
    </row>
    <row r="6731" spans="1:10" ht="14.4" x14ac:dyDescent="0.3">
      <c r="A6731" s="290" t="str">
        <f t="shared" si="274"/>
        <v>6/2018</v>
      </c>
      <c r="B6731" s="284">
        <v>43252</v>
      </c>
      <c r="C6731" s="296">
        <v>309</v>
      </c>
      <c r="D6731" s="279">
        <f t="shared" si="270"/>
        <v>1</v>
      </c>
      <c r="E6731" s="279">
        <f t="shared" si="271"/>
        <v>6</v>
      </c>
      <c r="F6731" s="281" t="str">
        <f t="shared" si="273"/>
        <v/>
      </c>
      <c r="G6731" s="282"/>
      <c r="H6731" s="280"/>
      <c r="I6731" s="280"/>
      <c r="J6731" s="280"/>
    </row>
    <row r="6732" spans="1:10" ht="14.4" x14ac:dyDescent="0.3">
      <c r="A6732" s="290" t="str">
        <f t="shared" si="274"/>
        <v>6/2018</v>
      </c>
      <c r="B6732" s="284">
        <v>43253</v>
      </c>
      <c r="C6732" s="296" t="s">
        <v>5837</v>
      </c>
      <c r="D6732" s="279">
        <f t="shared" si="270"/>
        <v>2</v>
      </c>
      <c r="E6732" s="279">
        <f t="shared" si="271"/>
        <v>6</v>
      </c>
      <c r="F6732" s="281" t="str">
        <f t="shared" si="273"/>
        <v/>
      </c>
      <c r="G6732" s="282"/>
      <c r="H6732" s="280"/>
      <c r="I6732" s="280"/>
      <c r="J6732" s="280"/>
    </row>
    <row r="6733" spans="1:10" ht="14.4" x14ac:dyDescent="0.3">
      <c r="A6733" s="290" t="str">
        <f t="shared" si="274"/>
        <v>6/2018</v>
      </c>
      <c r="B6733" s="284">
        <v>43254</v>
      </c>
      <c r="C6733" s="296" t="s">
        <v>5837</v>
      </c>
      <c r="D6733" s="279">
        <f t="shared" si="270"/>
        <v>3</v>
      </c>
      <c r="E6733" s="279">
        <f t="shared" si="271"/>
        <v>6</v>
      </c>
      <c r="F6733" s="281" t="str">
        <f t="shared" si="273"/>
        <v/>
      </c>
      <c r="G6733" s="282"/>
      <c r="H6733" s="280"/>
      <c r="I6733" s="280"/>
      <c r="J6733" s="280"/>
    </row>
    <row r="6734" spans="1:10" ht="14.4" x14ac:dyDescent="0.3">
      <c r="A6734" s="290" t="str">
        <f t="shared" si="274"/>
        <v>6/2018</v>
      </c>
      <c r="B6734" s="284">
        <v>43255</v>
      </c>
      <c r="C6734" s="296">
        <v>300</v>
      </c>
      <c r="D6734" s="279">
        <f t="shared" si="270"/>
        <v>4</v>
      </c>
      <c r="E6734" s="279">
        <f t="shared" si="271"/>
        <v>6</v>
      </c>
      <c r="F6734" s="281" t="str">
        <f t="shared" si="273"/>
        <v/>
      </c>
      <c r="G6734" s="282"/>
      <c r="H6734" s="280"/>
      <c r="I6734" s="280"/>
      <c r="J6734" s="280"/>
    </row>
    <row r="6735" spans="1:10" ht="14.4" x14ac:dyDescent="0.3">
      <c r="A6735" s="290" t="str">
        <f t="shared" si="274"/>
        <v>6/2018</v>
      </c>
      <c r="B6735" s="284">
        <v>43256</v>
      </c>
      <c r="C6735" s="296">
        <v>304</v>
      </c>
      <c r="D6735" s="279">
        <f t="shared" si="270"/>
        <v>5</v>
      </c>
      <c r="E6735" s="279">
        <f t="shared" si="271"/>
        <v>6</v>
      </c>
      <c r="F6735" s="281" t="str">
        <f t="shared" si="273"/>
        <v/>
      </c>
      <c r="G6735" s="282"/>
      <c r="H6735" s="280"/>
      <c r="I6735" s="280"/>
      <c r="J6735" s="280"/>
    </row>
    <row r="6736" spans="1:10" ht="14.4" x14ac:dyDescent="0.3">
      <c r="A6736" s="290" t="str">
        <f t="shared" si="274"/>
        <v>6/2018</v>
      </c>
      <c r="B6736" s="284">
        <v>43257</v>
      </c>
      <c r="C6736" s="296">
        <v>311</v>
      </c>
      <c r="D6736" s="279">
        <f t="shared" si="270"/>
        <v>6</v>
      </c>
      <c r="E6736" s="279">
        <f t="shared" si="271"/>
        <v>6</v>
      </c>
      <c r="F6736" s="281" t="str">
        <f t="shared" si="273"/>
        <v/>
      </c>
      <c r="G6736" s="282"/>
      <c r="H6736" s="280"/>
      <c r="I6736" s="280"/>
      <c r="J6736" s="280"/>
    </row>
    <row r="6737" spans="1:10" ht="14.4" x14ac:dyDescent="0.3">
      <c r="A6737" s="290" t="str">
        <f t="shared" si="274"/>
        <v>6/2018</v>
      </c>
      <c r="B6737" s="284">
        <v>43258</v>
      </c>
      <c r="C6737" s="296">
        <v>330</v>
      </c>
      <c r="D6737" s="279">
        <f t="shared" si="270"/>
        <v>7</v>
      </c>
      <c r="E6737" s="279">
        <f t="shared" si="271"/>
        <v>6</v>
      </c>
      <c r="F6737" s="281" t="str">
        <f t="shared" si="273"/>
        <v/>
      </c>
      <c r="G6737" s="282"/>
      <c r="H6737" s="280"/>
      <c r="I6737" s="280"/>
      <c r="J6737" s="280"/>
    </row>
    <row r="6738" spans="1:10" ht="14.4" x14ac:dyDescent="0.3">
      <c r="A6738" s="290" t="str">
        <f t="shared" si="274"/>
        <v>6/2018</v>
      </c>
      <c r="B6738" s="284">
        <v>43259</v>
      </c>
      <c r="C6738" s="296">
        <v>325</v>
      </c>
      <c r="D6738" s="279">
        <f t="shared" si="270"/>
        <v>8</v>
      </c>
      <c r="E6738" s="279">
        <f t="shared" si="271"/>
        <v>6</v>
      </c>
      <c r="F6738" s="281" t="str">
        <f t="shared" ref="F6738:F6801" si="275">IF(D6738=(D6739-1),"",IF(AND(C6738="",C6737="",C6736=""),C6735/10000,(IF(AND(C6738="",C6737=""),C6736/10000,IF(C6738="",C6737/10000,C6738/10000)))))</f>
        <v/>
      </c>
      <c r="G6738" s="282"/>
      <c r="H6738" s="280"/>
      <c r="I6738" s="280"/>
      <c r="J6738" s="280"/>
    </row>
    <row r="6739" spans="1:10" ht="14.4" x14ac:dyDescent="0.3">
      <c r="A6739" s="290" t="str">
        <f t="shared" si="274"/>
        <v>6/2018</v>
      </c>
      <c r="B6739" s="284">
        <v>43260</v>
      </c>
      <c r="C6739" s="296" t="s">
        <v>5837</v>
      </c>
      <c r="D6739" s="279">
        <f t="shared" si="270"/>
        <v>9</v>
      </c>
      <c r="E6739" s="279">
        <f t="shared" si="271"/>
        <v>6</v>
      </c>
      <c r="F6739" s="281" t="str">
        <f t="shared" si="275"/>
        <v/>
      </c>
      <c r="G6739" s="282"/>
      <c r="H6739" s="280"/>
      <c r="I6739" s="280"/>
      <c r="J6739" s="280"/>
    </row>
    <row r="6740" spans="1:10" ht="14.4" x14ac:dyDescent="0.3">
      <c r="A6740" s="290" t="str">
        <f t="shared" si="274"/>
        <v>6/2018</v>
      </c>
      <c r="B6740" s="284">
        <v>43261</v>
      </c>
      <c r="C6740" s="296" t="s">
        <v>5837</v>
      </c>
      <c r="D6740" s="279">
        <f t="shared" si="270"/>
        <v>10</v>
      </c>
      <c r="E6740" s="279">
        <f t="shared" si="271"/>
        <v>6</v>
      </c>
      <c r="F6740" s="281" t="str">
        <f t="shared" si="275"/>
        <v/>
      </c>
      <c r="G6740" s="282"/>
      <c r="H6740" s="280"/>
      <c r="I6740" s="280"/>
      <c r="J6740" s="280"/>
    </row>
    <row r="6741" spans="1:10" ht="14.4" x14ac:dyDescent="0.3">
      <c r="A6741" s="290" t="str">
        <f t="shared" si="274"/>
        <v>6/2018</v>
      </c>
      <c r="B6741" s="284">
        <v>43262</v>
      </c>
      <c r="C6741" s="296">
        <v>330</v>
      </c>
      <c r="D6741" s="279">
        <f t="shared" si="270"/>
        <v>11</v>
      </c>
      <c r="E6741" s="279">
        <f t="shared" si="271"/>
        <v>6</v>
      </c>
      <c r="F6741" s="281" t="str">
        <f t="shared" si="275"/>
        <v/>
      </c>
      <c r="G6741" s="282"/>
      <c r="H6741" s="280"/>
      <c r="I6741" s="280"/>
      <c r="J6741" s="280"/>
    </row>
    <row r="6742" spans="1:10" ht="14.4" x14ac:dyDescent="0.3">
      <c r="A6742" s="290" t="str">
        <f t="shared" si="274"/>
        <v>6/2018</v>
      </c>
      <c r="B6742" s="284">
        <v>43263</v>
      </c>
      <c r="C6742" s="296">
        <v>332</v>
      </c>
      <c r="D6742" s="279">
        <f t="shared" si="270"/>
        <v>12</v>
      </c>
      <c r="E6742" s="279">
        <f t="shared" si="271"/>
        <v>6</v>
      </c>
      <c r="F6742" s="281" t="str">
        <f t="shared" si="275"/>
        <v/>
      </c>
      <c r="G6742" s="282"/>
      <c r="H6742" s="280"/>
      <c r="I6742" s="280"/>
      <c r="J6742" s="280"/>
    </row>
    <row r="6743" spans="1:10" ht="14.4" x14ac:dyDescent="0.3">
      <c r="A6743" s="290" t="str">
        <f t="shared" si="274"/>
        <v>6/2018</v>
      </c>
      <c r="B6743" s="284">
        <v>43264</v>
      </c>
      <c r="C6743" s="296">
        <v>330</v>
      </c>
      <c r="D6743" s="279">
        <f t="shared" si="270"/>
        <v>13</v>
      </c>
      <c r="E6743" s="279">
        <f t="shared" si="271"/>
        <v>6</v>
      </c>
      <c r="F6743" s="281" t="str">
        <f t="shared" si="275"/>
        <v/>
      </c>
      <c r="G6743" s="282"/>
      <c r="H6743" s="280"/>
      <c r="I6743" s="280"/>
      <c r="J6743" s="280"/>
    </row>
    <row r="6744" spans="1:10" ht="14.4" x14ac:dyDescent="0.3">
      <c r="A6744" s="290" t="str">
        <f t="shared" si="274"/>
        <v>6/2018</v>
      </c>
      <c r="B6744" s="284">
        <v>43265</v>
      </c>
      <c r="C6744" s="296">
        <v>334</v>
      </c>
      <c r="D6744" s="279">
        <f t="shared" si="270"/>
        <v>14</v>
      </c>
      <c r="E6744" s="279">
        <f t="shared" si="271"/>
        <v>6</v>
      </c>
      <c r="F6744" s="281" t="str">
        <f t="shared" si="275"/>
        <v/>
      </c>
      <c r="G6744" s="282"/>
      <c r="H6744" s="280"/>
      <c r="I6744" s="280"/>
      <c r="J6744" s="280"/>
    </row>
    <row r="6745" spans="1:10" ht="14.4" x14ac:dyDescent="0.3">
      <c r="A6745" s="290" t="str">
        <f t="shared" si="274"/>
        <v>6/2018</v>
      </c>
      <c r="B6745" s="284">
        <v>43266</v>
      </c>
      <c r="C6745" s="296">
        <v>333</v>
      </c>
      <c r="D6745" s="279">
        <f t="shared" si="270"/>
        <v>15</v>
      </c>
      <c r="E6745" s="279">
        <f t="shared" si="271"/>
        <v>6</v>
      </c>
      <c r="F6745" s="281" t="str">
        <f t="shared" si="275"/>
        <v/>
      </c>
      <c r="G6745" s="282"/>
      <c r="H6745" s="280"/>
      <c r="I6745" s="280"/>
      <c r="J6745" s="280"/>
    </row>
    <row r="6746" spans="1:10" ht="14.4" x14ac:dyDescent="0.3">
      <c r="A6746" s="290" t="str">
        <f t="shared" si="274"/>
        <v>6/2018</v>
      </c>
      <c r="B6746" s="284">
        <v>43267</v>
      </c>
      <c r="C6746" s="296" t="s">
        <v>5837</v>
      </c>
      <c r="D6746" s="279">
        <f t="shared" si="270"/>
        <v>16</v>
      </c>
      <c r="E6746" s="279">
        <f t="shared" si="271"/>
        <v>6</v>
      </c>
      <c r="F6746" s="281" t="str">
        <f t="shared" si="275"/>
        <v/>
      </c>
      <c r="G6746" s="282"/>
      <c r="H6746" s="280"/>
      <c r="I6746" s="280"/>
      <c r="J6746" s="280"/>
    </row>
    <row r="6747" spans="1:10" ht="14.4" x14ac:dyDescent="0.3">
      <c r="A6747" s="290" t="str">
        <f t="shared" si="274"/>
        <v>6/2018</v>
      </c>
      <c r="B6747" s="284">
        <v>43268</v>
      </c>
      <c r="C6747" s="296" t="s">
        <v>5837</v>
      </c>
      <c r="D6747" s="279">
        <f t="shared" si="270"/>
        <v>17</v>
      </c>
      <c r="E6747" s="279">
        <f t="shared" si="271"/>
        <v>6</v>
      </c>
      <c r="F6747" s="281" t="str">
        <f t="shared" si="275"/>
        <v/>
      </c>
      <c r="G6747" s="282"/>
      <c r="H6747" s="280"/>
      <c r="I6747" s="280"/>
      <c r="J6747" s="280"/>
    </row>
    <row r="6748" spans="1:10" ht="14.4" x14ac:dyDescent="0.3">
      <c r="A6748" s="290" t="str">
        <f t="shared" si="274"/>
        <v>6/2018</v>
      </c>
      <c r="B6748" s="284">
        <v>43269</v>
      </c>
      <c r="C6748" s="296">
        <v>343</v>
      </c>
      <c r="D6748" s="279">
        <f t="shared" si="270"/>
        <v>18</v>
      </c>
      <c r="E6748" s="279">
        <f t="shared" si="271"/>
        <v>6</v>
      </c>
      <c r="F6748" s="281" t="str">
        <f t="shared" si="275"/>
        <v/>
      </c>
      <c r="G6748" s="282"/>
      <c r="H6748" s="280"/>
      <c r="I6748" s="280"/>
      <c r="J6748" s="280"/>
    </row>
    <row r="6749" spans="1:10" ht="14.4" x14ac:dyDescent="0.3">
      <c r="A6749" s="290" t="str">
        <f t="shared" si="274"/>
        <v>6/2018</v>
      </c>
      <c r="B6749" s="284">
        <v>43270</v>
      </c>
      <c r="C6749" s="296">
        <v>345</v>
      </c>
      <c r="D6749" s="279">
        <f t="shared" si="270"/>
        <v>19</v>
      </c>
      <c r="E6749" s="279">
        <f t="shared" si="271"/>
        <v>6</v>
      </c>
      <c r="F6749" s="281" t="str">
        <f t="shared" si="275"/>
        <v/>
      </c>
      <c r="G6749" s="282"/>
      <c r="H6749" s="280"/>
      <c r="I6749" s="280"/>
      <c r="J6749" s="280"/>
    </row>
    <row r="6750" spans="1:10" ht="14.4" x14ac:dyDescent="0.3">
      <c r="A6750" s="290" t="str">
        <f t="shared" si="274"/>
        <v>6/2018</v>
      </c>
      <c r="B6750" s="284">
        <v>43271</v>
      </c>
      <c r="C6750" s="296">
        <v>333</v>
      </c>
      <c r="D6750" s="279">
        <f t="shared" si="270"/>
        <v>20</v>
      </c>
      <c r="E6750" s="279">
        <f t="shared" si="271"/>
        <v>6</v>
      </c>
      <c r="F6750" s="281" t="str">
        <f t="shared" si="275"/>
        <v/>
      </c>
      <c r="G6750" s="282"/>
      <c r="H6750" s="280"/>
      <c r="I6750" s="280"/>
      <c r="J6750" s="280"/>
    </row>
    <row r="6751" spans="1:10" ht="14.4" x14ac:dyDescent="0.3">
      <c r="A6751" s="290" t="str">
        <f t="shared" si="274"/>
        <v>6/2018</v>
      </c>
      <c r="B6751" s="284">
        <v>43272</v>
      </c>
      <c r="C6751" s="296">
        <v>325</v>
      </c>
      <c r="D6751" s="279">
        <f t="shared" si="270"/>
        <v>21</v>
      </c>
      <c r="E6751" s="279">
        <f t="shared" si="271"/>
        <v>6</v>
      </c>
      <c r="F6751" s="281" t="str">
        <f t="shared" si="275"/>
        <v/>
      </c>
      <c r="G6751" s="282"/>
      <c r="H6751" s="280"/>
      <c r="I6751" s="280"/>
      <c r="J6751" s="280"/>
    </row>
    <row r="6752" spans="1:10" ht="14.4" x14ac:dyDescent="0.3">
      <c r="A6752" s="290" t="str">
        <f t="shared" si="274"/>
        <v>6/2018</v>
      </c>
      <c r="B6752" s="284">
        <v>43273</v>
      </c>
      <c r="C6752" s="296">
        <v>318</v>
      </c>
      <c r="D6752" s="279">
        <f t="shared" si="270"/>
        <v>22</v>
      </c>
      <c r="E6752" s="279">
        <f t="shared" si="271"/>
        <v>6</v>
      </c>
      <c r="F6752" s="281" t="str">
        <f t="shared" si="275"/>
        <v/>
      </c>
      <c r="G6752" s="282"/>
      <c r="H6752" s="280"/>
      <c r="I6752" s="280"/>
      <c r="J6752" s="280"/>
    </row>
    <row r="6753" spans="1:10" ht="14.4" x14ac:dyDescent="0.3">
      <c r="A6753" s="290" t="str">
        <f t="shared" si="274"/>
        <v>6/2018</v>
      </c>
      <c r="B6753" s="284">
        <v>43274</v>
      </c>
      <c r="C6753" s="296" t="s">
        <v>5837</v>
      </c>
      <c r="D6753" s="279">
        <f t="shared" si="270"/>
        <v>23</v>
      </c>
      <c r="E6753" s="279">
        <f t="shared" si="271"/>
        <v>6</v>
      </c>
      <c r="F6753" s="281" t="str">
        <f t="shared" si="275"/>
        <v/>
      </c>
      <c r="G6753" s="282"/>
      <c r="H6753" s="280"/>
      <c r="I6753" s="280"/>
      <c r="J6753" s="280"/>
    </row>
    <row r="6754" spans="1:10" ht="14.4" x14ac:dyDescent="0.3">
      <c r="A6754" s="290" t="str">
        <f t="shared" si="274"/>
        <v>6/2018</v>
      </c>
      <c r="B6754" s="284">
        <v>43275</v>
      </c>
      <c r="C6754" s="296" t="s">
        <v>5837</v>
      </c>
      <c r="D6754" s="279">
        <f t="shared" si="270"/>
        <v>24</v>
      </c>
      <c r="E6754" s="279">
        <f t="shared" si="271"/>
        <v>6</v>
      </c>
      <c r="F6754" s="281" t="str">
        <f t="shared" si="275"/>
        <v/>
      </c>
      <c r="G6754" s="282"/>
      <c r="H6754" s="280"/>
      <c r="I6754" s="280"/>
      <c r="J6754" s="280"/>
    </row>
    <row r="6755" spans="1:10" ht="14.4" x14ac:dyDescent="0.3">
      <c r="A6755" s="290" t="str">
        <f t="shared" si="274"/>
        <v>6/2018</v>
      </c>
      <c r="B6755" s="284">
        <v>43276</v>
      </c>
      <c r="C6755" s="296">
        <v>323</v>
      </c>
      <c r="D6755" s="279">
        <f t="shared" si="270"/>
        <v>25</v>
      </c>
      <c r="E6755" s="279">
        <f t="shared" si="271"/>
        <v>6</v>
      </c>
      <c r="F6755" s="281" t="str">
        <f t="shared" si="275"/>
        <v/>
      </c>
      <c r="G6755" s="282"/>
      <c r="H6755" s="280"/>
      <c r="I6755" s="280"/>
      <c r="J6755" s="280"/>
    </row>
    <row r="6756" spans="1:10" ht="14.4" x14ac:dyDescent="0.3">
      <c r="A6756" s="290" t="str">
        <f t="shared" si="274"/>
        <v>6/2018</v>
      </c>
      <c r="B6756" s="284">
        <v>43277</v>
      </c>
      <c r="C6756" s="296">
        <v>320</v>
      </c>
      <c r="D6756" s="279">
        <f t="shared" si="270"/>
        <v>26</v>
      </c>
      <c r="E6756" s="279">
        <f t="shared" si="271"/>
        <v>6</v>
      </c>
      <c r="F6756" s="281" t="str">
        <f t="shared" si="275"/>
        <v/>
      </c>
      <c r="G6756" s="282"/>
      <c r="H6756" s="280"/>
      <c r="I6756" s="280"/>
      <c r="J6756" s="280"/>
    </row>
    <row r="6757" spans="1:10" ht="14.4" x14ac:dyDescent="0.3">
      <c r="A6757" s="290" t="str">
        <f t="shared" si="274"/>
        <v>6/2018</v>
      </c>
      <c r="B6757" s="284">
        <v>43278</v>
      </c>
      <c r="C6757" s="296">
        <v>332</v>
      </c>
      <c r="D6757" s="279">
        <f t="shared" si="270"/>
        <v>27</v>
      </c>
      <c r="E6757" s="279">
        <f t="shared" si="271"/>
        <v>6</v>
      </c>
      <c r="F6757" s="281" t="str">
        <f t="shared" si="275"/>
        <v/>
      </c>
      <c r="G6757" s="282"/>
      <c r="H6757" s="280"/>
      <c r="I6757" s="280"/>
      <c r="J6757" s="280"/>
    </row>
    <row r="6758" spans="1:10" ht="14.4" x14ac:dyDescent="0.3">
      <c r="A6758" s="290" t="str">
        <f t="shared" si="274"/>
        <v>6/2018</v>
      </c>
      <c r="B6758" s="284">
        <v>43279</v>
      </c>
      <c r="C6758" s="296">
        <v>332</v>
      </c>
      <c r="D6758" s="279">
        <f t="shared" si="270"/>
        <v>28</v>
      </c>
      <c r="E6758" s="279">
        <f t="shared" si="271"/>
        <v>6</v>
      </c>
      <c r="F6758" s="281" t="str">
        <f t="shared" si="275"/>
        <v/>
      </c>
      <c r="G6758" s="282"/>
      <c r="H6758" s="280"/>
      <c r="I6758" s="280"/>
      <c r="J6758" s="280"/>
    </row>
    <row r="6759" spans="1:10" ht="14.4" x14ac:dyDescent="0.3">
      <c r="A6759" s="290" t="str">
        <f t="shared" si="274"/>
        <v>6/2018</v>
      </c>
      <c r="B6759" s="284">
        <v>43280</v>
      </c>
      <c r="C6759" s="296">
        <v>332</v>
      </c>
      <c r="D6759" s="279">
        <f t="shared" si="270"/>
        <v>29</v>
      </c>
      <c r="E6759" s="279">
        <f t="shared" si="271"/>
        <v>6</v>
      </c>
      <c r="F6759" s="281" t="str">
        <f t="shared" si="275"/>
        <v/>
      </c>
      <c r="G6759" s="282"/>
      <c r="H6759" s="280"/>
      <c r="I6759" s="280"/>
      <c r="J6759" s="280"/>
    </row>
    <row r="6760" spans="1:10" ht="14.4" x14ac:dyDescent="0.3">
      <c r="A6760" s="290" t="str">
        <f t="shared" si="274"/>
        <v>6/2018</v>
      </c>
      <c r="B6760" s="284">
        <v>43281</v>
      </c>
      <c r="C6760" s="296" t="s">
        <v>5837</v>
      </c>
      <c r="D6760" s="279">
        <f t="shared" si="270"/>
        <v>30</v>
      </c>
      <c r="E6760" s="279">
        <f t="shared" si="271"/>
        <v>6</v>
      </c>
      <c r="F6760" s="281">
        <f t="shared" si="275"/>
        <v>3.32E-2</v>
      </c>
      <c r="G6760" s="282"/>
      <c r="H6760" s="280"/>
      <c r="I6760" s="280"/>
      <c r="J6760" s="280"/>
    </row>
    <row r="6761" spans="1:10" ht="14.4" x14ac:dyDescent="0.3">
      <c r="A6761" s="290" t="str">
        <f t="shared" si="274"/>
        <v>7/2018</v>
      </c>
      <c r="B6761" s="284">
        <v>43282</v>
      </c>
      <c r="C6761" s="296" t="s">
        <v>5837</v>
      </c>
      <c r="D6761" s="279">
        <f t="shared" si="270"/>
        <v>1</v>
      </c>
      <c r="E6761" s="279">
        <f t="shared" si="271"/>
        <v>7</v>
      </c>
      <c r="F6761" s="281" t="str">
        <f t="shared" si="275"/>
        <v/>
      </c>
      <c r="G6761" s="282"/>
      <c r="H6761" s="280"/>
      <c r="I6761" s="280"/>
      <c r="J6761" s="280"/>
    </row>
    <row r="6762" spans="1:10" ht="14.4" x14ac:dyDescent="0.3">
      <c r="A6762" s="290" t="str">
        <f t="shared" si="274"/>
        <v>7/2018</v>
      </c>
      <c r="B6762" s="284">
        <v>43283</v>
      </c>
      <c r="C6762" s="296">
        <v>331</v>
      </c>
      <c r="D6762" s="279">
        <f t="shared" si="270"/>
        <v>2</v>
      </c>
      <c r="E6762" s="279">
        <f t="shared" si="271"/>
        <v>7</v>
      </c>
      <c r="F6762" s="281" t="str">
        <f t="shared" si="275"/>
        <v/>
      </c>
      <c r="G6762" s="282"/>
      <c r="H6762" s="280"/>
      <c r="I6762" s="280"/>
      <c r="J6762" s="280"/>
    </row>
    <row r="6763" spans="1:10" ht="14.4" x14ac:dyDescent="0.3">
      <c r="A6763" s="290" t="str">
        <f t="shared" si="274"/>
        <v>7/2018</v>
      </c>
      <c r="B6763" s="284">
        <v>43284</v>
      </c>
      <c r="C6763" s="296">
        <v>327</v>
      </c>
      <c r="D6763" s="279">
        <f t="shared" si="270"/>
        <v>3</v>
      </c>
      <c r="E6763" s="279">
        <f t="shared" si="271"/>
        <v>7</v>
      </c>
      <c r="F6763" s="281" t="str">
        <f t="shared" si="275"/>
        <v/>
      </c>
      <c r="G6763" s="282"/>
      <c r="H6763" s="280"/>
      <c r="I6763" s="280"/>
      <c r="J6763" s="280"/>
    </row>
    <row r="6764" spans="1:10" ht="14.4" x14ac:dyDescent="0.3">
      <c r="A6764" s="290" t="str">
        <f t="shared" si="274"/>
        <v>7/2018</v>
      </c>
      <c r="B6764" s="284">
        <v>43285</v>
      </c>
      <c r="C6764" s="296">
        <v>327</v>
      </c>
      <c r="D6764" s="279">
        <f t="shared" si="270"/>
        <v>4</v>
      </c>
      <c r="E6764" s="279">
        <f t="shared" si="271"/>
        <v>7</v>
      </c>
      <c r="F6764" s="281" t="str">
        <f t="shared" si="275"/>
        <v/>
      </c>
      <c r="G6764" s="282"/>
      <c r="H6764" s="280"/>
      <c r="I6764" s="280"/>
      <c r="J6764" s="280"/>
    </row>
    <row r="6765" spans="1:10" ht="14.4" x14ac:dyDescent="0.3">
      <c r="A6765" s="290" t="str">
        <f t="shared" si="274"/>
        <v>7/2018</v>
      </c>
      <c r="B6765" s="284">
        <v>43286</v>
      </c>
      <c r="C6765" s="296">
        <v>319</v>
      </c>
      <c r="D6765" s="279">
        <f t="shared" si="270"/>
        <v>5</v>
      </c>
      <c r="E6765" s="279">
        <f t="shared" si="271"/>
        <v>7</v>
      </c>
      <c r="F6765" s="281" t="str">
        <f t="shared" si="275"/>
        <v/>
      </c>
      <c r="G6765" s="282"/>
      <c r="H6765" s="280"/>
      <c r="I6765" s="280"/>
      <c r="J6765" s="280"/>
    </row>
    <row r="6766" spans="1:10" ht="14.4" x14ac:dyDescent="0.3">
      <c r="A6766" s="290" t="str">
        <f t="shared" si="274"/>
        <v>7/2018</v>
      </c>
      <c r="B6766" s="284">
        <v>43287</v>
      </c>
      <c r="C6766" s="296">
        <v>312</v>
      </c>
      <c r="D6766" s="279">
        <f t="shared" si="270"/>
        <v>6</v>
      </c>
      <c r="E6766" s="279">
        <f t="shared" si="271"/>
        <v>7</v>
      </c>
      <c r="F6766" s="281" t="str">
        <f t="shared" si="275"/>
        <v/>
      </c>
      <c r="G6766" s="282"/>
      <c r="H6766" s="280"/>
      <c r="I6766" s="280"/>
      <c r="J6766" s="280"/>
    </row>
    <row r="6767" spans="1:10" ht="14.4" x14ac:dyDescent="0.3">
      <c r="A6767" s="290" t="str">
        <f t="shared" si="274"/>
        <v>7/2018</v>
      </c>
      <c r="B6767" s="284">
        <v>43288</v>
      </c>
      <c r="C6767" s="296" t="s">
        <v>5837</v>
      </c>
      <c r="D6767" s="279">
        <f t="shared" si="270"/>
        <v>7</v>
      </c>
      <c r="E6767" s="279">
        <f t="shared" si="271"/>
        <v>7</v>
      </c>
      <c r="F6767" s="281" t="str">
        <f t="shared" si="275"/>
        <v/>
      </c>
      <c r="G6767" s="282"/>
      <c r="H6767" s="280"/>
      <c r="I6767" s="280"/>
      <c r="J6767" s="280"/>
    </row>
    <row r="6768" spans="1:10" ht="14.4" x14ac:dyDescent="0.3">
      <c r="A6768" s="290" t="str">
        <f t="shared" si="274"/>
        <v>7/2018</v>
      </c>
      <c r="B6768" s="284">
        <v>43289</v>
      </c>
      <c r="C6768" s="296" t="s">
        <v>5837</v>
      </c>
      <c r="D6768" s="279">
        <f t="shared" si="270"/>
        <v>8</v>
      </c>
      <c r="E6768" s="279">
        <f t="shared" si="271"/>
        <v>7</v>
      </c>
      <c r="F6768" s="281" t="str">
        <f t="shared" si="275"/>
        <v/>
      </c>
      <c r="G6768" s="282"/>
      <c r="H6768" s="280"/>
      <c r="I6768" s="280"/>
      <c r="J6768" s="280"/>
    </row>
    <row r="6769" spans="1:10" ht="14.4" x14ac:dyDescent="0.3">
      <c r="A6769" s="290" t="str">
        <f t="shared" si="274"/>
        <v>7/2018</v>
      </c>
      <c r="B6769" s="284">
        <v>43290</v>
      </c>
      <c r="C6769" s="296">
        <v>303</v>
      </c>
      <c r="D6769" s="279">
        <f t="shared" si="270"/>
        <v>9</v>
      </c>
      <c r="E6769" s="279">
        <f t="shared" si="271"/>
        <v>7</v>
      </c>
      <c r="F6769" s="281" t="str">
        <f t="shared" si="275"/>
        <v/>
      </c>
      <c r="G6769" s="282"/>
      <c r="H6769" s="280"/>
      <c r="I6769" s="280"/>
      <c r="J6769" s="280"/>
    </row>
    <row r="6770" spans="1:10" ht="14.4" x14ac:dyDescent="0.3">
      <c r="A6770" s="290" t="str">
        <f t="shared" si="274"/>
        <v>7/2018</v>
      </c>
      <c r="B6770" s="284">
        <v>43291</v>
      </c>
      <c r="C6770" s="296">
        <v>296</v>
      </c>
      <c r="D6770" s="279">
        <f t="shared" si="270"/>
        <v>10</v>
      </c>
      <c r="E6770" s="279">
        <f t="shared" si="271"/>
        <v>7</v>
      </c>
      <c r="F6770" s="281" t="str">
        <f t="shared" si="275"/>
        <v/>
      </c>
      <c r="G6770" s="282"/>
      <c r="H6770" s="280"/>
      <c r="I6770" s="280"/>
      <c r="J6770" s="280"/>
    </row>
    <row r="6771" spans="1:10" ht="14.4" x14ac:dyDescent="0.3">
      <c r="A6771" s="290" t="str">
        <f t="shared" si="274"/>
        <v>7/2018</v>
      </c>
      <c r="B6771" s="284">
        <v>43292</v>
      </c>
      <c r="C6771" s="296">
        <v>301</v>
      </c>
      <c r="D6771" s="279">
        <f t="shared" si="270"/>
        <v>11</v>
      </c>
      <c r="E6771" s="279">
        <f t="shared" si="271"/>
        <v>7</v>
      </c>
      <c r="F6771" s="281" t="str">
        <f t="shared" si="275"/>
        <v/>
      </c>
      <c r="G6771" s="282"/>
      <c r="H6771" s="280"/>
      <c r="I6771" s="280"/>
      <c r="J6771" s="280"/>
    </row>
    <row r="6772" spans="1:10" ht="14.4" x14ac:dyDescent="0.3">
      <c r="A6772" s="290" t="str">
        <f t="shared" si="274"/>
        <v>7/2018</v>
      </c>
      <c r="B6772" s="284">
        <v>43293</v>
      </c>
      <c r="C6772" s="296">
        <v>299</v>
      </c>
      <c r="D6772" s="279">
        <f t="shared" si="270"/>
        <v>12</v>
      </c>
      <c r="E6772" s="279">
        <f t="shared" si="271"/>
        <v>7</v>
      </c>
      <c r="F6772" s="281" t="str">
        <f t="shared" si="275"/>
        <v/>
      </c>
      <c r="G6772" s="282"/>
      <c r="H6772" s="280"/>
      <c r="I6772" s="280"/>
      <c r="J6772" s="280"/>
    </row>
    <row r="6773" spans="1:10" ht="14.4" x14ac:dyDescent="0.3">
      <c r="A6773" s="290" t="str">
        <f t="shared" si="274"/>
        <v>7/2018</v>
      </c>
      <c r="B6773" s="284">
        <v>43294</v>
      </c>
      <c r="C6773" s="296">
        <v>298</v>
      </c>
      <c r="D6773" s="279">
        <f t="shared" si="270"/>
        <v>13</v>
      </c>
      <c r="E6773" s="279">
        <f t="shared" si="271"/>
        <v>7</v>
      </c>
      <c r="F6773" s="281" t="str">
        <f t="shared" si="275"/>
        <v/>
      </c>
      <c r="G6773" s="282"/>
      <c r="H6773" s="280"/>
      <c r="I6773" s="280"/>
      <c r="J6773" s="280"/>
    </row>
    <row r="6774" spans="1:10" ht="14.4" x14ac:dyDescent="0.3">
      <c r="A6774" s="290" t="str">
        <f t="shared" si="274"/>
        <v>7/2018</v>
      </c>
      <c r="B6774" s="284">
        <v>43295</v>
      </c>
      <c r="C6774" s="296" t="s">
        <v>5837</v>
      </c>
      <c r="D6774" s="279">
        <f t="shared" si="270"/>
        <v>14</v>
      </c>
      <c r="E6774" s="279">
        <f t="shared" si="271"/>
        <v>7</v>
      </c>
      <c r="F6774" s="281" t="str">
        <f t="shared" si="275"/>
        <v/>
      </c>
      <c r="G6774" s="282"/>
      <c r="H6774" s="280"/>
      <c r="I6774" s="280"/>
      <c r="J6774" s="280"/>
    </row>
    <row r="6775" spans="1:10" ht="14.4" x14ac:dyDescent="0.3">
      <c r="A6775" s="290" t="str">
        <f t="shared" si="274"/>
        <v>7/2018</v>
      </c>
      <c r="B6775" s="284">
        <v>43296</v>
      </c>
      <c r="C6775" s="296" t="s">
        <v>5837</v>
      </c>
      <c r="D6775" s="279">
        <f t="shared" si="270"/>
        <v>15</v>
      </c>
      <c r="E6775" s="279">
        <f t="shared" si="271"/>
        <v>7</v>
      </c>
      <c r="F6775" s="281" t="str">
        <f t="shared" si="275"/>
        <v/>
      </c>
      <c r="G6775" s="282"/>
      <c r="H6775" s="280"/>
      <c r="I6775" s="280"/>
      <c r="J6775" s="280"/>
    </row>
    <row r="6776" spans="1:10" ht="14.4" x14ac:dyDescent="0.3">
      <c r="A6776" s="290" t="str">
        <f t="shared" si="274"/>
        <v>7/2018</v>
      </c>
      <c r="B6776" s="284">
        <v>43297</v>
      </c>
      <c r="C6776" s="296">
        <v>295</v>
      </c>
      <c r="D6776" s="279">
        <f t="shared" si="270"/>
        <v>16</v>
      </c>
      <c r="E6776" s="279">
        <f t="shared" si="271"/>
        <v>7</v>
      </c>
      <c r="F6776" s="281" t="str">
        <f t="shared" si="275"/>
        <v/>
      </c>
      <c r="G6776" s="282"/>
      <c r="H6776" s="280"/>
      <c r="I6776" s="280"/>
      <c r="J6776" s="280"/>
    </row>
    <row r="6777" spans="1:10" ht="14.4" x14ac:dyDescent="0.3">
      <c r="A6777" s="290" t="str">
        <f t="shared" si="274"/>
        <v>7/2018</v>
      </c>
      <c r="B6777" s="284">
        <v>43298</v>
      </c>
      <c r="C6777" s="296">
        <v>295</v>
      </c>
      <c r="D6777" s="279">
        <f t="shared" si="270"/>
        <v>17</v>
      </c>
      <c r="E6777" s="279">
        <f t="shared" si="271"/>
        <v>7</v>
      </c>
      <c r="F6777" s="281" t="str">
        <f t="shared" si="275"/>
        <v/>
      </c>
      <c r="G6777" s="282"/>
      <c r="H6777" s="280"/>
      <c r="I6777" s="280"/>
      <c r="J6777" s="280"/>
    </row>
    <row r="6778" spans="1:10" ht="14.4" x14ac:dyDescent="0.3">
      <c r="A6778" s="290" t="str">
        <f t="shared" si="274"/>
        <v>7/2018</v>
      </c>
      <c r="B6778" s="284">
        <v>43299</v>
      </c>
      <c r="C6778" s="296">
        <v>292</v>
      </c>
      <c r="D6778" s="279">
        <f t="shared" si="270"/>
        <v>18</v>
      </c>
      <c r="E6778" s="279">
        <f t="shared" si="271"/>
        <v>7</v>
      </c>
      <c r="F6778" s="281" t="str">
        <f t="shared" si="275"/>
        <v/>
      </c>
      <c r="G6778" s="282"/>
      <c r="H6778" s="280"/>
      <c r="I6778" s="280"/>
      <c r="J6778" s="280"/>
    </row>
    <row r="6779" spans="1:10" ht="14.4" x14ac:dyDescent="0.3">
      <c r="A6779" s="290" t="str">
        <f t="shared" si="274"/>
        <v>7/2018</v>
      </c>
      <c r="B6779" s="284">
        <v>43300</v>
      </c>
      <c r="C6779" s="296">
        <v>297</v>
      </c>
      <c r="D6779" s="279">
        <f t="shared" si="270"/>
        <v>19</v>
      </c>
      <c r="E6779" s="279">
        <f t="shared" si="271"/>
        <v>7</v>
      </c>
      <c r="F6779" s="281" t="str">
        <f t="shared" si="275"/>
        <v/>
      </c>
      <c r="G6779" s="282"/>
      <c r="H6779" s="280"/>
      <c r="I6779" s="280"/>
      <c r="J6779" s="280"/>
    </row>
    <row r="6780" spans="1:10" ht="14.4" x14ac:dyDescent="0.3">
      <c r="A6780" s="290" t="str">
        <f t="shared" si="274"/>
        <v>7/2018</v>
      </c>
      <c r="B6780" s="284">
        <v>43301</v>
      </c>
      <c r="C6780" s="296">
        <v>280</v>
      </c>
      <c r="D6780" s="279">
        <f t="shared" si="270"/>
        <v>20</v>
      </c>
      <c r="E6780" s="279">
        <f t="shared" si="271"/>
        <v>7</v>
      </c>
      <c r="F6780" s="281" t="str">
        <f t="shared" si="275"/>
        <v/>
      </c>
      <c r="G6780" s="282"/>
      <c r="H6780" s="280"/>
      <c r="I6780" s="280"/>
      <c r="J6780" s="280"/>
    </row>
    <row r="6781" spans="1:10" ht="14.4" x14ac:dyDescent="0.3">
      <c r="A6781" s="290" t="str">
        <f t="shared" si="274"/>
        <v>7/2018</v>
      </c>
      <c r="B6781" s="284">
        <v>43302</v>
      </c>
      <c r="C6781" s="296" t="s">
        <v>5837</v>
      </c>
      <c r="D6781" s="279">
        <f t="shared" si="270"/>
        <v>21</v>
      </c>
      <c r="E6781" s="279">
        <f t="shared" si="271"/>
        <v>7</v>
      </c>
      <c r="F6781" s="281" t="str">
        <f t="shared" si="275"/>
        <v/>
      </c>
      <c r="G6781" s="282"/>
      <c r="H6781" s="280"/>
      <c r="I6781" s="280"/>
      <c r="J6781" s="280"/>
    </row>
    <row r="6782" spans="1:10" ht="14.4" x14ac:dyDescent="0.3">
      <c r="A6782" s="290" t="str">
        <f t="shared" si="274"/>
        <v>7/2018</v>
      </c>
      <c r="B6782" s="284">
        <v>43303</v>
      </c>
      <c r="C6782" s="296" t="s">
        <v>5837</v>
      </c>
      <c r="D6782" s="279">
        <f t="shared" si="270"/>
        <v>22</v>
      </c>
      <c r="E6782" s="279">
        <f t="shared" si="271"/>
        <v>7</v>
      </c>
      <c r="F6782" s="281" t="str">
        <f t="shared" si="275"/>
        <v/>
      </c>
      <c r="G6782" s="282"/>
      <c r="H6782" s="280"/>
      <c r="I6782" s="280"/>
      <c r="J6782" s="280"/>
    </row>
    <row r="6783" spans="1:10" ht="14.4" x14ac:dyDescent="0.3">
      <c r="A6783" s="290" t="str">
        <f t="shared" si="274"/>
        <v>7/2018</v>
      </c>
      <c r="B6783" s="284">
        <v>43304</v>
      </c>
      <c r="C6783" s="296">
        <v>277</v>
      </c>
      <c r="D6783" s="279">
        <f t="shared" si="270"/>
        <v>23</v>
      </c>
      <c r="E6783" s="279">
        <f t="shared" si="271"/>
        <v>7</v>
      </c>
      <c r="F6783" s="281" t="str">
        <f t="shared" si="275"/>
        <v/>
      </c>
      <c r="G6783" s="282"/>
      <c r="H6783" s="280"/>
      <c r="I6783" s="280"/>
      <c r="J6783" s="280"/>
    </row>
    <row r="6784" spans="1:10" ht="14.4" x14ac:dyDescent="0.3">
      <c r="A6784" s="290" t="str">
        <f t="shared" si="274"/>
        <v>7/2018</v>
      </c>
      <c r="B6784" s="284">
        <v>43305</v>
      </c>
      <c r="C6784" s="296">
        <v>276</v>
      </c>
      <c r="D6784" s="279">
        <f t="shared" si="270"/>
        <v>24</v>
      </c>
      <c r="E6784" s="279">
        <f t="shared" si="271"/>
        <v>7</v>
      </c>
      <c r="F6784" s="281" t="str">
        <f t="shared" si="275"/>
        <v/>
      </c>
      <c r="G6784" s="282"/>
      <c r="H6784" s="280"/>
      <c r="I6784" s="280"/>
      <c r="J6784" s="280"/>
    </row>
    <row r="6785" spans="1:10" ht="14.4" x14ac:dyDescent="0.3">
      <c r="A6785" s="290" t="str">
        <f t="shared" si="274"/>
        <v>7/2018</v>
      </c>
      <c r="B6785" s="284">
        <v>43306</v>
      </c>
      <c r="C6785" s="296">
        <v>271</v>
      </c>
      <c r="D6785" s="279">
        <f t="shared" si="270"/>
        <v>25</v>
      </c>
      <c r="E6785" s="279">
        <f t="shared" si="271"/>
        <v>7</v>
      </c>
      <c r="F6785" s="281" t="str">
        <f t="shared" si="275"/>
        <v/>
      </c>
      <c r="G6785" s="282"/>
      <c r="H6785" s="280"/>
      <c r="I6785" s="280"/>
      <c r="J6785" s="280"/>
    </row>
    <row r="6786" spans="1:10" ht="14.4" x14ac:dyDescent="0.3">
      <c r="A6786" s="290" t="str">
        <f t="shared" si="274"/>
        <v>7/2018</v>
      </c>
      <c r="B6786" s="284">
        <v>43307</v>
      </c>
      <c r="C6786" s="296">
        <v>267</v>
      </c>
      <c r="D6786" s="279">
        <f t="shared" si="270"/>
        <v>26</v>
      </c>
      <c r="E6786" s="279">
        <f t="shared" si="271"/>
        <v>7</v>
      </c>
      <c r="F6786" s="281" t="str">
        <f t="shared" si="275"/>
        <v/>
      </c>
      <c r="G6786" s="282"/>
      <c r="H6786" s="280"/>
      <c r="I6786" s="280"/>
      <c r="J6786" s="280"/>
    </row>
    <row r="6787" spans="1:10" ht="14.4" x14ac:dyDescent="0.3">
      <c r="A6787" s="290" t="str">
        <f t="shared" si="274"/>
        <v>7/2018</v>
      </c>
      <c r="B6787" s="284">
        <v>43308</v>
      </c>
      <c r="C6787" s="296">
        <v>264</v>
      </c>
      <c r="D6787" s="279">
        <f t="shared" si="270"/>
        <v>27</v>
      </c>
      <c r="E6787" s="279">
        <f t="shared" si="271"/>
        <v>7</v>
      </c>
      <c r="F6787" s="281" t="str">
        <f t="shared" si="275"/>
        <v/>
      </c>
      <c r="G6787" s="282"/>
      <c r="H6787" s="280"/>
      <c r="I6787" s="280"/>
      <c r="J6787" s="280"/>
    </row>
    <row r="6788" spans="1:10" ht="14.4" x14ac:dyDescent="0.3">
      <c r="A6788" s="290" t="str">
        <f t="shared" si="274"/>
        <v>7/2018</v>
      </c>
      <c r="B6788" s="284">
        <v>43309</v>
      </c>
      <c r="C6788" s="296" t="s">
        <v>5837</v>
      </c>
      <c r="D6788" s="279">
        <f t="shared" si="270"/>
        <v>28</v>
      </c>
      <c r="E6788" s="279">
        <f t="shared" si="271"/>
        <v>7</v>
      </c>
      <c r="F6788" s="281" t="str">
        <f t="shared" si="275"/>
        <v/>
      </c>
      <c r="G6788" s="282"/>
      <c r="H6788" s="280"/>
      <c r="I6788" s="280"/>
      <c r="J6788" s="280"/>
    </row>
    <row r="6789" spans="1:10" ht="14.4" x14ac:dyDescent="0.3">
      <c r="A6789" s="290" t="str">
        <f t="shared" si="274"/>
        <v>7/2018</v>
      </c>
      <c r="B6789" s="284">
        <v>43310</v>
      </c>
      <c r="C6789" s="296" t="s">
        <v>5837</v>
      </c>
      <c r="D6789" s="279">
        <f t="shared" si="270"/>
        <v>29</v>
      </c>
      <c r="E6789" s="279">
        <f t="shared" si="271"/>
        <v>7</v>
      </c>
      <c r="F6789" s="281" t="str">
        <f t="shared" si="275"/>
        <v/>
      </c>
      <c r="G6789" s="282"/>
      <c r="H6789" s="280"/>
      <c r="I6789" s="280"/>
      <c r="J6789" s="280"/>
    </row>
    <row r="6790" spans="1:10" ht="14.4" x14ac:dyDescent="0.3">
      <c r="A6790" s="290" t="str">
        <f t="shared" ref="A6790:A6853" si="276">CONCATENATE(MONTH(B6790),"/",YEAR(B6790))</f>
        <v>7/2018</v>
      </c>
      <c r="B6790" s="284">
        <v>43311</v>
      </c>
      <c r="C6790" s="296">
        <v>266</v>
      </c>
      <c r="D6790" s="279">
        <f t="shared" si="270"/>
        <v>30</v>
      </c>
      <c r="E6790" s="279">
        <f t="shared" si="271"/>
        <v>7</v>
      </c>
      <c r="F6790" s="281" t="str">
        <f t="shared" si="275"/>
        <v/>
      </c>
      <c r="G6790" s="282"/>
      <c r="H6790" s="280"/>
      <c r="I6790" s="280"/>
      <c r="J6790" s="280"/>
    </row>
    <row r="6791" spans="1:10" ht="14.4" x14ac:dyDescent="0.3">
      <c r="A6791" s="290" t="str">
        <f t="shared" si="276"/>
        <v>7/2018</v>
      </c>
      <c r="B6791" s="284">
        <v>43312</v>
      </c>
      <c r="C6791" s="296">
        <v>267</v>
      </c>
      <c r="D6791" s="279">
        <f t="shared" si="270"/>
        <v>31</v>
      </c>
      <c r="E6791" s="279">
        <f t="shared" si="271"/>
        <v>7</v>
      </c>
      <c r="F6791" s="281">
        <f t="shared" si="275"/>
        <v>2.6700000000000002E-2</v>
      </c>
      <c r="G6791" s="282"/>
      <c r="H6791" s="280"/>
      <c r="I6791" s="280"/>
      <c r="J6791" s="280"/>
    </row>
    <row r="6792" spans="1:10" ht="14.4" x14ac:dyDescent="0.3">
      <c r="A6792" s="290" t="str">
        <f t="shared" si="276"/>
        <v>8/2018</v>
      </c>
      <c r="B6792" s="284">
        <v>43313</v>
      </c>
      <c r="C6792" s="296">
        <v>271</v>
      </c>
      <c r="D6792" s="279">
        <f t="shared" si="270"/>
        <v>1</v>
      </c>
      <c r="E6792" s="279">
        <f t="shared" si="271"/>
        <v>8</v>
      </c>
      <c r="F6792" s="281" t="str">
        <f t="shared" si="275"/>
        <v/>
      </c>
      <c r="G6792" s="282"/>
      <c r="H6792" s="280"/>
      <c r="I6792" s="280"/>
      <c r="J6792" s="280"/>
    </row>
    <row r="6793" spans="1:10" ht="14.4" x14ac:dyDescent="0.3">
      <c r="A6793" s="290" t="str">
        <f t="shared" si="276"/>
        <v>8/2018</v>
      </c>
      <c r="B6793" s="284">
        <v>43314</v>
      </c>
      <c r="C6793" s="296">
        <v>273</v>
      </c>
      <c r="D6793" s="279">
        <f t="shared" si="270"/>
        <v>2</v>
      </c>
      <c r="E6793" s="279">
        <f t="shared" si="271"/>
        <v>8</v>
      </c>
      <c r="F6793" s="281" t="str">
        <f t="shared" si="275"/>
        <v/>
      </c>
      <c r="G6793" s="282"/>
      <c r="H6793" s="280"/>
      <c r="I6793" s="280"/>
      <c r="J6793" s="280"/>
    </row>
    <row r="6794" spans="1:10" ht="14.4" x14ac:dyDescent="0.3">
      <c r="A6794" s="290" t="str">
        <f t="shared" si="276"/>
        <v>8/2018</v>
      </c>
      <c r="B6794" s="284">
        <v>43315</v>
      </c>
      <c r="C6794" s="296">
        <v>270</v>
      </c>
      <c r="D6794" s="279">
        <f t="shared" si="270"/>
        <v>3</v>
      </c>
      <c r="E6794" s="279">
        <f t="shared" si="271"/>
        <v>8</v>
      </c>
      <c r="F6794" s="281" t="str">
        <f t="shared" si="275"/>
        <v/>
      </c>
      <c r="G6794" s="282"/>
      <c r="H6794" s="280"/>
      <c r="I6794" s="280"/>
      <c r="J6794" s="280"/>
    </row>
    <row r="6795" spans="1:10" ht="14.4" x14ac:dyDescent="0.3">
      <c r="A6795" s="290" t="str">
        <f t="shared" si="276"/>
        <v>8/2018</v>
      </c>
      <c r="B6795" s="284">
        <v>43316</v>
      </c>
      <c r="C6795" s="296" t="s">
        <v>5837</v>
      </c>
      <c r="D6795" s="279">
        <f t="shared" si="270"/>
        <v>4</v>
      </c>
      <c r="E6795" s="279">
        <f t="shared" si="271"/>
        <v>8</v>
      </c>
      <c r="F6795" s="281" t="str">
        <f t="shared" si="275"/>
        <v/>
      </c>
      <c r="G6795" s="282"/>
      <c r="H6795" s="280"/>
      <c r="I6795" s="280"/>
      <c r="J6795" s="280"/>
    </row>
    <row r="6796" spans="1:10" ht="14.4" x14ac:dyDescent="0.3">
      <c r="A6796" s="290" t="str">
        <f t="shared" si="276"/>
        <v>8/2018</v>
      </c>
      <c r="B6796" s="284">
        <v>43317</v>
      </c>
      <c r="C6796" s="296" t="s">
        <v>5837</v>
      </c>
      <c r="D6796" s="279">
        <f t="shared" si="270"/>
        <v>5</v>
      </c>
      <c r="E6796" s="279">
        <f t="shared" si="271"/>
        <v>8</v>
      </c>
      <c r="F6796" s="281" t="str">
        <f t="shared" si="275"/>
        <v/>
      </c>
      <c r="G6796" s="282"/>
      <c r="H6796" s="280"/>
      <c r="I6796" s="280"/>
      <c r="J6796" s="280"/>
    </row>
    <row r="6797" spans="1:10" ht="14.4" x14ac:dyDescent="0.3">
      <c r="A6797" s="290" t="str">
        <f t="shared" si="276"/>
        <v>8/2018</v>
      </c>
      <c r="B6797" s="284">
        <v>43318</v>
      </c>
      <c r="C6797" s="296">
        <v>272</v>
      </c>
      <c r="D6797" s="279">
        <f t="shared" si="270"/>
        <v>6</v>
      </c>
      <c r="E6797" s="279">
        <f t="shared" si="271"/>
        <v>8</v>
      </c>
      <c r="F6797" s="281" t="str">
        <f t="shared" si="275"/>
        <v/>
      </c>
      <c r="G6797" s="282"/>
      <c r="H6797" s="280"/>
      <c r="I6797" s="280"/>
      <c r="J6797" s="280"/>
    </row>
    <row r="6798" spans="1:10" ht="14.4" x14ac:dyDescent="0.3">
      <c r="A6798" s="290" t="str">
        <f t="shared" si="276"/>
        <v>8/2018</v>
      </c>
      <c r="B6798" s="284">
        <v>43319</v>
      </c>
      <c r="C6798" s="296">
        <v>275</v>
      </c>
      <c r="D6798" s="279">
        <f t="shared" si="270"/>
        <v>7</v>
      </c>
      <c r="E6798" s="279">
        <f t="shared" si="271"/>
        <v>8</v>
      </c>
      <c r="F6798" s="281" t="str">
        <f t="shared" si="275"/>
        <v/>
      </c>
      <c r="G6798" s="282"/>
      <c r="H6798" s="280"/>
      <c r="I6798" s="280"/>
      <c r="J6798" s="280"/>
    </row>
    <row r="6799" spans="1:10" ht="14.4" x14ac:dyDescent="0.3">
      <c r="A6799" s="290" t="str">
        <f t="shared" si="276"/>
        <v>8/2018</v>
      </c>
      <c r="B6799" s="284">
        <v>43320</v>
      </c>
      <c r="C6799" s="296">
        <v>277</v>
      </c>
      <c r="D6799" s="279">
        <f t="shared" si="270"/>
        <v>8</v>
      </c>
      <c r="E6799" s="279">
        <f t="shared" si="271"/>
        <v>8</v>
      </c>
      <c r="F6799" s="281" t="str">
        <f t="shared" si="275"/>
        <v/>
      </c>
      <c r="G6799" s="282"/>
      <c r="H6799" s="280"/>
      <c r="I6799" s="280"/>
      <c r="J6799" s="280"/>
    </row>
    <row r="6800" spans="1:10" ht="14.4" x14ac:dyDescent="0.3">
      <c r="A6800" s="290" t="str">
        <f t="shared" si="276"/>
        <v>8/2018</v>
      </c>
      <c r="B6800" s="284">
        <v>43321</v>
      </c>
      <c r="C6800" s="296">
        <v>285</v>
      </c>
      <c r="D6800" s="279">
        <f t="shared" si="270"/>
        <v>9</v>
      </c>
      <c r="E6800" s="279">
        <f t="shared" si="271"/>
        <v>8</v>
      </c>
      <c r="F6800" s="281" t="str">
        <f t="shared" si="275"/>
        <v/>
      </c>
      <c r="G6800" s="282"/>
      <c r="H6800" s="280"/>
      <c r="I6800" s="280"/>
      <c r="J6800" s="280"/>
    </row>
    <row r="6801" spans="1:10" ht="14.4" x14ac:dyDescent="0.3">
      <c r="A6801" s="290" t="str">
        <f t="shared" si="276"/>
        <v>8/2018</v>
      </c>
      <c r="B6801" s="284">
        <v>43322</v>
      </c>
      <c r="C6801" s="296">
        <v>301</v>
      </c>
      <c r="D6801" s="279">
        <f t="shared" si="270"/>
        <v>10</v>
      </c>
      <c r="E6801" s="279">
        <f t="shared" si="271"/>
        <v>8</v>
      </c>
      <c r="F6801" s="281" t="str">
        <f t="shared" si="275"/>
        <v/>
      </c>
      <c r="G6801" s="282"/>
      <c r="H6801" s="280"/>
      <c r="I6801" s="280"/>
      <c r="J6801" s="280"/>
    </row>
    <row r="6802" spans="1:10" ht="14.4" x14ac:dyDescent="0.3">
      <c r="A6802" s="290" t="str">
        <f t="shared" si="276"/>
        <v>8/2018</v>
      </c>
      <c r="B6802" s="284">
        <v>43323</v>
      </c>
      <c r="C6802" s="296" t="s">
        <v>5837</v>
      </c>
      <c r="D6802" s="279">
        <f t="shared" si="270"/>
        <v>11</v>
      </c>
      <c r="E6802" s="279">
        <f t="shared" si="271"/>
        <v>8</v>
      </c>
      <c r="F6802" s="281" t="str">
        <f t="shared" ref="F6802:F6865" si="277">IF(D6802=(D6803-1),"",IF(AND(C6802="",C6801="",C6800=""),C6799/10000,(IF(AND(C6802="",C6801=""),C6800/10000,IF(C6802="",C6801/10000,C6802/10000)))))</f>
        <v/>
      </c>
      <c r="G6802" s="282"/>
      <c r="H6802" s="280"/>
      <c r="I6802" s="280"/>
      <c r="J6802" s="280"/>
    </row>
    <row r="6803" spans="1:10" ht="14.4" x14ac:dyDescent="0.3">
      <c r="A6803" s="290" t="str">
        <f t="shared" si="276"/>
        <v>8/2018</v>
      </c>
      <c r="B6803" s="284">
        <v>43324</v>
      </c>
      <c r="C6803" s="296" t="s">
        <v>5837</v>
      </c>
      <c r="D6803" s="279">
        <f t="shared" si="270"/>
        <v>12</v>
      </c>
      <c r="E6803" s="279">
        <f t="shared" si="271"/>
        <v>8</v>
      </c>
      <c r="F6803" s="281" t="str">
        <f t="shared" si="277"/>
        <v/>
      </c>
      <c r="G6803" s="282"/>
      <c r="H6803" s="280"/>
      <c r="I6803" s="280"/>
      <c r="J6803" s="280"/>
    </row>
    <row r="6804" spans="1:10" ht="14.4" x14ac:dyDescent="0.3">
      <c r="A6804" s="290" t="str">
        <f t="shared" si="276"/>
        <v>8/2018</v>
      </c>
      <c r="B6804" s="284">
        <v>43325</v>
      </c>
      <c r="C6804" s="296">
        <v>306</v>
      </c>
      <c r="D6804" s="279">
        <f t="shared" si="270"/>
        <v>13</v>
      </c>
      <c r="E6804" s="279">
        <f t="shared" si="271"/>
        <v>8</v>
      </c>
      <c r="F6804" s="281" t="str">
        <f t="shared" si="277"/>
        <v/>
      </c>
      <c r="G6804" s="282"/>
      <c r="H6804" s="280"/>
      <c r="I6804" s="280"/>
      <c r="J6804" s="280"/>
    </row>
    <row r="6805" spans="1:10" ht="14.4" x14ac:dyDescent="0.3">
      <c r="A6805" s="290" t="str">
        <f t="shared" si="276"/>
        <v>8/2018</v>
      </c>
      <c r="B6805" s="284">
        <v>43326</v>
      </c>
      <c r="C6805" s="296">
        <v>300</v>
      </c>
      <c r="D6805" s="279">
        <f t="shared" si="270"/>
        <v>14</v>
      </c>
      <c r="E6805" s="279">
        <f t="shared" si="271"/>
        <v>8</v>
      </c>
      <c r="F6805" s="281" t="str">
        <f t="shared" si="277"/>
        <v/>
      </c>
      <c r="G6805" s="282"/>
      <c r="H6805" s="280"/>
      <c r="I6805" s="280"/>
      <c r="J6805" s="280"/>
    </row>
    <row r="6806" spans="1:10" ht="14.4" x14ac:dyDescent="0.3">
      <c r="A6806" s="290" t="str">
        <f t="shared" si="276"/>
        <v>8/2018</v>
      </c>
      <c r="B6806" s="284">
        <v>43327</v>
      </c>
      <c r="C6806" s="296">
        <v>306</v>
      </c>
      <c r="D6806" s="279">
        <f t="shared" si="270"/>
        <v>15</v>
      </c>
      <c r="E6806" s="279">
        <f t="shared" si="271"/>
        <v>8</v>
      </c>
      <c r="F6806" s="281" t="str">
        <f t="shared" si="277"/>
        <v/>
      </c>
      <c r="G6806" s="282"/>
      <c r="H6806" s="280"/>
      <c r="I6806" s="280"/>
      <c r="J6806" s="280"/>
    </row>
    <row r="6807" spans="1:10" ht="14.4" x14ac:dyDescent="0.3">
      <c r="A6807" s="290" t="str">
        <f t="shared" si="276"/>
        <v>8/2018</v>
      </c>
      <c r="B6807" s="284">
        <v>43328</v>
      </c>
      <c r="C6807" s="296">
        <v>302</v>
      </c>
      <c r="D6807" s="279">
        <f t="shared" si="270"/>
        <v>16</v>
      </c>
      <c r="E6807" s="279">
        <f t="shared" si="271"/>
        <v>8</v>
      </c>
      <c r="F6807" s="281" t="str">
        <f t="shared" si="277"/>
        <v/>
      </c>
      <c r="G6807" s="282"/>
      <c r="H6807" s="280"/>
      <c r="I6807" s="280"/>
      <c r="J6807" s="280"/>
    </row>
    <row r="6808" spans="1:10" ht="14.4" x14ac:dyDescent="0.3">
      <c r="A6808" s="290" t="str">
        <f t="shared" si="276"/>
        <v>8/2018</v>
      </c>
      <c r="B6808" s="284">
        <v>43329</v>
      </c>
      <c r="C6808" s="296">
        <v>305</v>
      </c>
      <c r="D6808" s="279">
        <f t="shared" si="270"/>
        <v>17</v>
      </c>
      <c r="E6808" s="279">
        <f t="shared" si="271"/>
        <v>8</v>
      </c>
      <c r="F6808" s="281" t="str">
        <f t="shared" si="277"/>
        <v/>
      </c>
      <c r="G6808" s="282"/>
      <c r="H6808" s="280"/>
      <c r="I6808" s="280"/>
      <c r="J6808" s="280"/>
    </row>
    <row r="6809" spans="1:10" ht="14.4" x14ac:dyDescent="0.3">
      <c r="A6809" s="290" t="str">
        <f t="shared" si="276"/>
        <v>8/2018</v>
      </c>
      <c r="B6809" s="284">
        <v>43330</v>
      </c>
      <c r="C6809" s="296" t="s">
        <v>5837</v>
      </c>
      <c r="D6809" s="279">
        <f t="shared" si="270"/>
        <v>18</v>
      </c>
      <c r="E6809" s="279">
        <f t="shared" si="271"/>
        <v>8</v>
      </c>
      <c r="F6809" s="281" t="str">
        <f t="shared" si="277"/>
        <v/>
      </c>
      <c r="G6809" s="282"/>
      <c r="H6809" s="280"/>
      <c r="I6809" s="280"/>
      <c r="J6809" s="280"/>
    </row>
    <row r="6810" spans="1:10" ht="14.4" x14ac:dyDescent="0.3">
      <c r="A6810" s="290" t="str">
        <f t="shared" si="276"/>
        <v>8/2018</v>
      </c>
      <c r="B6810" s="284">
        <v>43331</v>
      </c>
      <c r="C6810" s="296" t="s">
        <v>5837</v>
      </c>
      <c r="D6810" s="279">
        <f t="shared" si="270"/>
        <v>19</v>
      </c>
      <c r="E6810" s="279">
        <f t="shared" si="271"/>
        <v>8</v>
      </c>
      <c r="F6810" s="281" t="str">
        <f t="shared" si="277"/>
        <v/>
      </c>
      <c r="G6810" s="282"/>
      <c r="H6810" s="280"/>
      <c r="I6810" s="280"/>
      <c r="J6810" s="280"/>
    </row>
    <row r="6811" spans="1:10" ht="14.4" x14ac:dyDescent="0.3">
      <c r="A6811" s="290" t="str">
        <f t="shared" si="276"/>
        <v>8/2018</v>
      </c>
      <c r="B6811" s="284">
        <v>43332</v>
      </c>
      <c r="C6811" s="296">
        <v>308</v>
      </c>
      <c r="D6811" s="279">
        <f t="shared" si="270"/>
        <v>20</v>
      </c>
      <c r="E6811" s="279">
        <f t="shared" si="271"/>
        <v>8</v>
      </c>
      <c r="F6811" s="281" t="str">
        <f t="shared" si="277"/>
        <v/>
      </c>
      <c r="G6811" s="282"/>
      <c r="H6811" s="280"/>
      <c r="I6811" s="280"/>
      <c r="J6811" s="280"/>
    </row>
    <row r="6812" spans="1:10" ht="14.4" x14ac:dyDescent="0.3">
      <c r="A6812" s="290" t="str">
        <f t="shared" si="276"/>
        <v>8/2018</v>
      </c>
      <c r="B6812" s="284">
        <v>43333</v>
      </c>
      <c r="C6812" s="296">
        <v>311</v>
      </c>
      <c r="D6812" s="279">
        <f t="shared" si="270"/>
        <v>21</v>
      </c>
      <c r="E6812" s="279">
        <f t="shared" si="271"/>
        <v>8</v>
      </c>
      <c r="F6812" s="281" t="str">
        <f t="shared" si="277"/>
        <v/>
      </c>
      <c r="G6812" s="282"/>
      <c r="H6812" s="280"/>
      <c r="I6812" s="280"/>
      <c r="J6812" s="280"/>
    </row>
    <row r="6813" spans="1:10" ht="14.4" x14ac:dyDescent="0.3">
      <c r="A6813" s="290" t="str">
        <f t="shared" si="276"/>
        <v>8/2018</v>
      </c>
      <c r="B6813" s="284">
        <v>43334</v>
      </c>
      <c r="C6813" s="296">
        <v>323</v>
      </c>
      <c r="D6813" s="279">
        <f t="shared" si="270"/>
        <v>22</v>
      </c>
      <c r="E6813" s="279">
        <f t="shared" si="271"/>
        <v>8</v>
      </c>
      <c r="F6813" s="281" t="str">
        <f t="shared" si="277"/>
        <v/>
      </c>
      <c r="G6813" s="282"/>
      <c r="H6813" s="280"/>
      <c r="I6813" s="280"/>
      <c r="J6813" s="280"/>
    </row>
    <row r="6814" spans="1:10" ht="14.4" x14ac:dyDescent="0.3">
      <c r="A6814" s="290" t="str">
        <f t="shared" si="276"/>
        <v>8/2018</v>
      </c>
      <c r="B6814" s="284">
        <v>43335</v>
      </c>
      <c r="C6814" s="296">
        <v>332</v>
      </c>
      <c r="D6814" s="279">
        <f t="shared" si="270"/>
        <v>23</v>
      </c>
      <c r="E6814" s="279">
        <f t="shared" si="271"/>
        <v>8</v>
      </c>
      <c r="F6814" s="281" t="str">
        <f t="shared" si="277"/>
        <v/>
      </c>
      <c r="G6814" s="282"/>
      <c r="H6814" s="280"/>
      <c r="I6814" s="280"/>
      <c r="J6814" s="280"/>
    </row>
    <row r="6815" spans="1:10" ht="14.4" x14ac:dyDescent="0.3">
      <c r="A6815" s="290" t="str">
        <f t="shared" si="276"/>
        <v>8/2018</v>
      </c>
      <c r="B6815" s="284">
        <v>43336</v>
      </c>
      <c r="C6815" s="296">
        <v>332</v>
      </c>
      <c r="D6815" s="279">
        <f t="shared" si="270"/>
        <v>24</v>
      </c>
      <c r="E6815" s="279">
        <f t="shared" si="271"/>
        <v>8</v>
      </c>
      <c r="F6815" s="281" t="str">
        <f t="shared" si="277"/>
        <v/>
      </c>
      <c r="G6815" s="282"/>
      <c r="H6815" s="280"/>
      <c r="I6815" s="280"/>
      <c r="J6815" s="280"/>
    </row>
    <row r="6816" spans="1:10" ht="14.4" x14ac:dyDescent="0.3">
      <c r="A6816" s="290" t="str">
        <f t="shared" si="276"/>
        <v>8/2018</v>
      </c>
      <c r="B6816" s="284">
        <v>43337</v>
      </c>
      <c r="C6816" s="296" t="s">
        <v>5837</v>
      </c>
      <c r="D6816" s="279">
        <f t="shared" si="270"/>
        <v>25</v>
      </c>
      <c r="E6816" s="279">
        <f t="shared" si="271"/>
        <v>8</v>
      </c>
      <c r="F6816" s="281" t="str">
        <f t="shared" si="277"/>
        <v/>
      </c>
      <c r="G6816" s="282"/>
      <c r="H6816" s="280"/>
      <c r="I6816" s="280"/>
      <c r="J6816" s="280"/>
    </row>
    <row r="6817" spans="1:10" ht="14.4" x14ac:dyDescent="0.3">
      <c r="A6817" s="290" t="str">
        <f t="shared" si="276"/>
        <v>8/2018</v>
      </c>
      <c r="B6817" s="284">
        <v>43338</v>
      </c>
      <c r="C6817" s="296" t="s">
        <v>5837</v>
      </c>
      <c r="D6817" s="279">
        <f t="shared" si="270"/>
        <v>26</v>
      </c>
      <c r="E6817" s="279">
        <f t="shared" si="271"/>
        <v>8</v>
      </c>
      <c r="F6817" s="281" t="str">
        <f t="shared" si="277"/>
        <v/>
      </c>
      <c r="G6817" s="282"/>
      <c r="H6817" s="280"/>
      <c r="I6817" s="280"/>
      <c r="J6817" s="280"/>
    </row>
    <row r="6818" spans="1:10" ht="14.4" x14ac:dyDescent="0.3">
      <c r="A6818" s="290" t="str">
        <f t="shared" si="276"/>
        <v>8/2018</v>
      </c>
      <c r="B6818" s="284">
        <v>43339</v>
      </c>
      <c r="C6818" s="296">
        <v>329</v>
      </c>
      <c r="D6818" s="279">
        <f t="shared" si="270"/>
        <v>27</v>
      </c>
      <c r="E6818" s="279">
        <f t="shared" si="271"/>
        <v>8</v>
      </c>
      <c r="F6818" s="281" t="str">
        <f t="shared" si="277"/>
        <v/>
      </c>
      <c r="G6818" s="282"/>
      <c r="H6818" s="280"/>
      <c r="I6818" s="280"/>
      <c r="J6818" s="280"/>
    </row>
    <row r="6819" spans="1:10" ht="14.4" x14ac:dyDescent="0.3">
      <c r="A6819" s="290" t="str">
        <f t="shared" si="276"/>
        <v>8/2018</v>
      </c>
      <c r="B6819" s="284">
        <v>43340</v>
      </c>
      <c r="C6819" s="296">
        <v>330</v>
      </c>
      <c r="D6819" s="279">
        <f t="shared" si="270"/>
        <v>28</v>
      </c>
      <c r="E6819" s="279">
        <f t="shared" si="271"/>
        <v>8</v>
      </c>
      <c r="F6819" s="281" t="str">
        <f t="shared" si="277"/>
        <v/>
      </c>
      <c r="G6819" s="282"/>
      <c r="H6819" s="280"/>
      <c r="I6819" s="280"/>
      <c r="J6819" s="280"/>
    </row>
    <row r="6820" spans="1:10" ht="14.4" x14ac:dyDescent="0.3">
      <c r="A6820" s="290" t="str">
        <f t="shared" si="276"/>
        <v>8/2018</v>
      </c>
      <c r="B6820" s="284">
        <v>43341</v>
      </c>
      <c r="C6820" s="296">
        <v>335</v>
      </c>
      <c r="D6820" s="279">
        <f t="shared" si="270"/>
        <v>29</v>
      </c>
      <c r="E6820" s="279">
        <f t="shared" si="271"/>
        <v>8</v>
      </c>
      <c r="F6820" s="281" t="str">
        <f t="shared" si="277"/>
        <v/>
      </c>
      <c r="G6820" s="282"/>
      <c r="H6820" s="280"/>
      <c r="I6820" s="280"/>
      <c r="J6820" s="280"/>
    </row>
    <row r="6821" spans="1:10" ht="14.4" x14ac:dyDescent="0.3">
      <c r="A6821" s="290" t="str">
        <f t="shared" si="276"/>
        <v>8/2018</v>
      </c>
      <c r="B6821" s="284">
        <v>43342</v>
      </c>
      <c r="C6821" s="296">
        <v>343</v>
      </c>
      <c r="D6821" s="279">
        <f t="shared" si="270"/>
        <v>30</v>
      </c>
      <c r="E6821" s="279">
        <f t="shared" si="271"/>
        <v>8</v>
      </c>
      <c r="F6821" s="281" t="str">
        <f t="shared" si="277"/>
        <v/>
      </c>
      <c r="G6821" s="282"/>
      <c r="H6821" s="280"/>
      <c r="I6821" s="280"/>
      <c r="J6821" s="280"/>
    </row>
    <row r="6822" spans="1:10" ht="14.4" x14ac:dyDescent="0.3">
      <c r="A6822" s="290" t="str">
        <f t="shared" si="276"/>
        <v>8/2018</v>
      </c>
      <c r="B6822" s="284">
        <v>43343</v>
      </c>
      <c r="C6822" s="296">
        <v>345</v>
      </c>
      <c r="D6822" s="279">
        <f t="shared" si="270"/>
        <v>31</v>
      </c>
      <c r="E6822" s="279">
        <f t="shared" si="271"/>
        <v>8</v>
      </c>
      <c r="F6822" s="281">
        <f t="shared" si="277"/>
        <v>3.4500000000000003E-2</v>
      </c>
      <c r="G6822" s="282"/>
      <c r="H6822" s="280"/>
      <c r="I6822" s="280"/>
      <c r="J6822" s="280"/>
    </row>
    <row r="6823" spans="1:10" ht="14.4" x14ac:dyDescent="0.3">
      <c r="A6823" s="290" t="str">
        <f t="shared" si="276"/>
        <v>9/2018</v>
      </c>
      <c r="B6823" s="284">
        <v>43344</v>
      </c>
      <c r="C6823" s="296" t="s">
        <v>5837</v>
      </c>
      <c r="D6823" s="279">
        <f t="shared" si="270"/>
        <v>1</v>
      </c>
      <c r="E6823" s="279">
        <f t="shared" si="271"/>
        <v>9</v>
      </c>
      <c r="F6823" s="281" t="str">
        <f t="shared" si="277"/>
        <v/>
      </c>
      <c r="G6823" s="282"/>
      <c r="H6823" s="280"/>
      <c r="I6823" s="280"/>
      <c r="J6823" s="280"/>
    </row>
    <row r="6824" spans="1:10" ht="14.4" x14ac:dyDescent="0.3">
      <c r="A6824" s="290" t="str">
        <f t="shared" si="276"/>
        <v>9/2018</v>
      </c>
      <c r="B6824" s="284">
        <v>43345</v>
      </c>
      <c r="C6824" s="296" t="s">
        <v>5837</v>
      </c>
      <c r="D6824" s="279">
        <f t="shared" si="270"/>
        <v>2</v>
      </c>
      <c r="E6824" s="279">
        <f t="shared" si="271"/>
        <v>9</v>
      </c>
      <c r="F6824" s="281" t="str">
        <f t="shared" si="277"/>
        <v/>
      </c>
      <c r="G6824" s="282"/>
      <c r="H6824" s="280"/>
      <c r="I6824" s="280"/>
      <c r="J6824" s="280"/>
    </row>
    <row r="6825" spans="1:10" ht="14.4" x14ac:dyDescent="0.3">
      <c r="A6825" s="290" t="str">
        <f t="shared" si="276"/>
        <v>9/2018</v>
      </c>
      <c r="B6825" s="284">
        <v>43346</v>
      </c>
      <c r="C6825" s="296">
        <v>345</v>
      </c>
      <c r="D6825" s="279">
        <f t="shared" si="270"/>
        <v>3</v>
      </c>
      <c r="E6825" s="279">
        <f t="shared" si="271"/>
        <v>9</v>
      </c>
      <c r="F6825" s="281" t="str">
        <f t="shared" si="277"/>
        <v/>
      </c>
      <c r="G6825" s="282"/>
      <c r="H6825" s="280"/>
      <c r="I6825" s="280"/>
      <c r="J6825" s="280"/>
    </row>
    <row r="6826" spans="1:10" ht="14.4" x14ac:dyDescent="0.3">
      <c r="A6826" s="290" t="str">
        <f t="shared" si="276"/>
        <v>9/2018</v>
      </c>
      <c r="B6826" s="284">
        <v>43347</v>
      </c>
      <c r="C6826" s="296">
        <v>349</v>
      </c>
      <c r="D6826" s="279">
        <f t="shared" si="270"/>
        <v>4</v>
      </c>
      <c r="E6826" s="279">
        <f t="shared" si="271"/>
        <v>9</v>
      </c>
      <c r="F6826" s="281" t="str">
        <f t="shared" si="277"/>
        <v/>
      </c>
      <c r="G6826" s="282"/>
      <c r="H6826" s="280"/>
      <c r="I6826" s="280"/>
      <c r="J6826" s="280"/>
    </row>
    <row r="6827" spans="1:10" ht="14.4" x14ac:dyDescent="0.3">
      <c r="A6827" s="290" t="str">
        <f t="shared" si="276"/>
        <v>9/2018</v>
      </c>
      <c r="B6827" s="284">
        <v>43348</v>
      </c>
      <c r="C6827" s="296">
        <v>338</v>
      </c>
      <c r="D6827" s="279">
        <f t="shared" si="270"/>
        <v>5</v>
      </c>
      <c r="E6827" s="279">
        <f t="shared" si="271"/>
        <v>9</v>
      </c>
      <c r="F6827" s="281" t="str">
        <f t="shared" si="277"/>
        <v/>
      </c>
      <c r="G6827" s="282"/>
      <c r="H6827" s="280"/>
      <c r="I6827" s="280"/>
      <c r="J6827" s="280"/>
    </row>
    <row r="6828" spans="1:10" ht="14.4" x14ac:dyDescent="0.3">
      <c r="A6828" s="290" t="str">
        <f t="shared" si="276"/>
        <v>9/2018</v>
      </c>
      <c r="B6828" s="284">
        <v>43349</v>
      </c>
      <c r="C6828" s="296">
        <v>332</v>
      </c>
      <c r="D6828" s="279">
        <f t="shared" si="270"/>
        <v>6</v>
      </c>
      <c r="E6828" s="279">
        <f t="shared" si="271"/>
        <v>9</v>
      </c>
      <c r="F6828" s="281" t="str">
        <f t="shared" si="277"/>
        <v/>
      </c>
      <c r="G6828" s="282"/>
      <c r="H6828" s="280"/>
      <c r="I6828" s="280"/>
      <c r="J6828" s="280"/>
    </row>
    <row r="6829" spans="1:10" ht="14.4" x14ac:dyDescent="0.3">
      <c r="A6829" s="290" t="str">
        <f t="shared" si="276"/>
        <v>9/2018</v>
      </c>
      <c r="B6829" s="284">
        <v>43350</v>
      </c>
      <c r="C6829" s="296">
        <v>323</v>
      </c>
      <c r="D6829" s="279">
        <f t="shared" si="270"/>
        <v>7</v>
      </c>
      <c r="E6829" s="279">
        <f t="shared" si="271"/>
        <v>9</v>
      </c>
      <c r="F6829" s="281" t="str">
        <f t="shared" si="277"/>
        <v/>
      </c>
      <c r="G6829" s="282"/>
      <c r="H6829" s="280"/>
      <c r="I6829" s="280"/>
      <c r="J6829" s="280"/>
    </row>
    <row r="6830" spans="1:10" ht="14.4" x14ac:dyDescent="0.3">
      <c r="A6830" s="290" t="str">
        <f t="shared" si="276"/>
        <v>9/2018</v>
      </c>
      <c r="B6830" s="284">
        <v>43351</v>
      </c>
      <c r="C6830" s="296" t="s">
        <v>5837</v>
      </c>
      <c r="D6830" s="279">
        <f t="shared" si="270"/>
        <v>8</v>
      </c>
      <c r="E6830" s="279">
        <f t="shared" si="271"/>
        <v>9</v>
      </c>
      <c r="F6830" s="281" t="str">
        <f t="shared" si="277"/>
        <v/>
      </c>
      <c r="G6830" s="282"/>
      <c r="H6830" s="280"/>
      <c r="I6830" s="280"/>
      <c r="J6830" s="280"/>
    </row>
    <row r="6831" spans="1:10" ht="14.4" x14ac:dyDescent="0.3">
      <c r="A6831" s="290" t="str">
        <f t="shared" si="276"/>
        <v>9/2018</v>
      </c>
      <c r="B6831" s="284">
        <v>43352</v>
      </c>
      <c r="C6831" s="296" t="s">
        <v>5837</v>
      </c>
      <c r="D6831" s="279">
        <f t="shared" si="270"/>
        <v>9</v>
      </c>
      <c r="E6831" s="279">
        <f t="shared" si="271"/>
        <v>9</v>
      </c>
      <c r="F6831" s="281" t="str">
        <f t="shared" si="277"/>
        <v/>
      </c>
      <c r="G6831" s="282"/>
      <c r="H6831" s="280"/>
      <c r="I6831" s="280"/>
      <c r="J6831" s="280"/>
    </row>
    <row r="6832" spans="1:10" ht="14.4" x14ac:dyDescent="0.3">
      <c r="A6832" s="290" t="str">
        <f t="shared" si="276"/>
        <v>9/2018</v>
      </c>
      <c r="B6832" s="284">
        <v>43353</v>
      </c>
      <c r="C6832" s="296">
        <v>329</v>
      </c>
      <c r="D6832" s="279">
        <f t="shared" si="270"/>
        <v>10</v>
      </c>
      <c r="E6832" s="279">
        <f t="shared" si="271"/>
        <v>9</v>
      </c>
      <c r="F6832" s="281" t="str">
        <f t="shared" si="277"/>
        <v/>
      </c>
      <c r="G6832" s="282"/>
      <c r="H6832" s="280"/>
      <c r="I6832" s="280"/>
      <c r="J6832" s="280"/>
    </row>
    <row r="6833" spans="1:10" ht="14.4" x14ac:dyDescent="0.3">
      <c r="A6833" s="290" t="str">
        <f t="shared" si="276"/>
        <v>9/2018</v>
      </c>
      <c r="B6833" s="284">
        <v>43354</v>
      </c>
      <c r="C6833" s="296">
        <v>336</v>
      </c>
      <c r="D6833" s="279">
        <f t="shared" si="270"/>
        <v>11</v>
      </c>
      <c r="E6833" s="279">
        <f t="shared" si="271"/>
        <v>9</v>
      </c>
      <c r="F6833" s="281" t="str">
        <f t="shared" si="277"/>
        <v/>
      </c>
      <c r="G6833" s="282"/>
      <c r="H6833" s="280"/>
      <c r="I6833" s="280"/>
      <c r="J6833" s="280"/>
    </row>
    <row r="6834" spans="1:10" ht="14.4" x14ac:dyDescent="0.3">
      <c r="A6834" s="290" t="str">
        <f t="shared" si="276"/>
        <v>9/2018</v>
      </c>
      <c r="B6834" s="284">
        <v>43355</v>
      </c>
      <c r="C6834" s="296">
        <v>332</v>
      </c>
      <c r="D6834" s="279">
        <f t="shared" si="270"/>
        <v>12</v>
      </c>
      <c r="E6834" s="279">
        <f t="shared" si="271"/>
        <v>9</v>
      </c>
      <c r="F6834" s="281" t="str">
        <f t="shared" si="277"/>
        <v/>
      </c>
      <c r="G6834" s="282"/>
      <c r="H6834" s="280"/>
      <c r="I6834" s="280"/>
      <c r="J6834" s="280"/>
    </row>
    <row r="6835" spans="1:10" ht="14.4" x14ac:dyDescent="0.3">
      <c r="A6835" s="290" t="str">
        <f t="shared" si="276"/>
        <v>9/2018</v>
      </c>
      <c r="B6835" s="284">
        <v>43356</v>
      </c>
      <c r="C6835" s="296">
        <v>334</v>
      </c>
      <c r="D6835" s="279">
        <f t="shared" si="270"/>
        <v>13</v>
      </c>
      <c r="E6835" s="279">
        <f t="shared" si="271"/>
        <v>9</v>
      </c>
      <c r="F6835" s="281" t="str">
        <f t="shared" si="277"/>
        <v/>
      </c>
      <c r="G6835" s="282"/>
      <c r="H6835" s="280"/>
      <c r="I6835" s="280"/>
      <c r="J6835" s="280"/>
    </row>
    <row r="6836" spans="1:10" ht="14.4" x14ac:dyDescent="0.3">
      <c r="A6836" s="290" t="str">
        <f t="shared" si="276"/>
        <v>9/2018</v>
      </c>
      <c r="B6836" s="284">
        <v>43357</v>
      </c>
      <c r="C6836" s="296">
        <v>334</v>
      </c>
      <c r="D6836" s="279">
        <f t="shared" si="270"/>
        <v>14</v>
      </c>
      <c r="E6836" s="279">
        <f t="shared" si="271"/>
        <v>9</v>
      </c>
      <c r="F6836" s="281" t="str">
        <f t="shared" si="277"/>
        <v/>
      </c>
      <c r="G6836" s="282"/>
      <c r="H6836" s="280"/>
      <c r="I6836" s="280"/>
      <c r="J6836" s="280"/>
    </row>
    <row r="6837" spans="1:10" ht="14.4" x14ac:dyDescent="0.3">
      <c r="A6837" s="290" t="str">
        <f t="shared" si="276"/>
        <v>9/2018</v>
      </c>
      <c r="B6837" s="284">
        <v>43358</v>
      </c>
      <c r="C6837" s="296" t="s">
        <v>5837</v>
      </c>
      <c r="D6837" s="279">
        <f t="shared" si="270"/>
        <v>15</v>
      </c>
      <c r="E6837" s="279">
        <f t="shared" si="271"/>
        <v>9</v>
      </c>
      <c r="F6837" s="281" t="str">
        <f t="shared" si="277"/>
        <v/>
      </c>
      <c r="G6837" s="282"/>
      <c r="H6837" s="280"/>
      <c r="I6837" s="280"/>
      <c r="J6837" s="280"/>
    </row>
    <row r="6838" spans="1:10" ht="14.4" x14ac:dyDescent="0.3">
      <c r="A6838" s="290" t="str">
        <f t="shared" si="276"/>
        <v>9/2018</v>
      </c>
      <c r="B6838" s="284">
        <v>43359</v>
      </c>
      <c r="C6838" s="296" t="s">
        <v>5837</v>
      </c>
      <c r="D6838" s="279">
        <f t="shared" si="270"/>
        <v>16</v>
      </c>
      <c r="E6838" s="279">
        <f t="shared" si="271"/>
        <v>9</v>
      </c>
      <c r="F6838" s="281" t="str">
        <f t="shared" si="277"/>
        <v/>
      </c>
      <c r="G6838" s="282"/>
      <c r="H6838" s="280"/>
      <c r="I6838" s="280"/>
      <c r="J6838" s="280"/>
    </row>
    <row r="6839" spans="1:10" ht="14.4" x14ac:dyDescent="0.3">
      <c r="A6839" s="290" t="str">
        <f t="shared" si="276"/>
        <v>9/2018</v>
      </c>
      <c r="B6839" s="284">
        <v>43360</v>
      </c>
      <c r="C6839" s="296">
        <v>337</v>
      </c>
      <c r="D6839" s="279">
        <f t="shared" si="270"/>
        <v>17</v>
      </c>
      <c r="E6839" s="279">
        <f t="shared" si="271"/>
        <v>9</v>
      </c>
      <c r="F6839" s="281" t="str">
        <f t="shared" si="277"/>
        <v/>
      </c>
      <c r="G6839" s="282"/>
      <c r="H6839" s="280"/>
      <c r="I6839" s="280"/>
      <c r="J6839" s="280"/>
    </row>
    <row r="6840" spans="1:10" ht="14.4" x14ac:dyDescent="0.3">
      <c r="A6840" s="290" t="str">
        <f t="shared" si="276"/>
        <v>9/2018</v>
      </c>
      <c r="B6840" s="284">
        <v>43361</v>
      </c>
      <c r="C6840" s="296">
        <v>335</v>
      </c>
      <c r="D6840" s="279">
        <f t="shared" si="270"/>
        <v>18</v>
      </c>
      <c r="E6840" s="279">
        <f t="shared" si="271"/>
        <v>9</v>
      </c>
      <c r="F6840" s="281" t="str">
        <f t="shared" si="277"/>
        <v/>
      </c>
      <c r="G6840" s="282"/>
      <c r="H6840" s="280"/>
      <c r="I6840" s="280"/>
      <c r="J6840" s="280"/>
    </row>
    <row r="6841" spans="1:10" ht="14.4" x14ac:dyDescent="0.3">
      <c r="A6841" s="290" t="str">
        <f t="shared" si="276"/>
        <v>9/2018</v>
      </c>
      <c r="B6841" s="284">
        <v>43362</v>
      </c>
      <c r="C6841" s="296">
        <v>328</v>
      </c>
      <c r="D6841" s="279">
        <f t="shared" si="270"/>
        <v>19</v>
      </c>
      <c r="E6841" s="279">
        <f t="shared" si="271"/>
        <v>9</v>
      </c>
      <c r="F6841" s="281" t="str">
        <f t="shared" si="277"/>
        <v/>
      </c>
      <c r="G6841" s="282"/>
      <c r="H6841" s="280"/>
      <c r="I6841" s="280"/>
      <c r="J6841" s="280"/>
    </row>
    <row r="6842" spans="1:10" ht="14.4" x14ac:dyDescent="0.3">
      <c r="A6842" s="290" t="str">
        <f t="shared" si="276"/>
        <v>9/2018</v>
      </c>
      <c r="B6842" s="284">
        <v>43363</v>
      </c>
      <c r="C6842" s="296">
        <v>309</v>
      </c>
      <c r="D6842" s="279">
        <f t="shared" si="270"/>
        <v>20</v>
      </c>
      <c r="E6842" s="279">
        <f t="shared" si="271"/>
        <v>9</v>
      </c>
      <c r="F6842" s="281" t="str">
        <f t="shared" si="277"/>
        <v/>
      </c>
      <c r="G6842" s="282"/>
      <c r="H6842" s="280"/>
      <c r="I6842" s="280"/>
      <c r="J6842" s="280"/>
    </row>
    <row r="6843" spans="1:10" ht="14.4" x14ac:dyDescent="0.3">
      <c r="A6843" s="290" t="str">
        <f t="shared" si="276"/>
        <v>9/2018</v>
      </c>
      <c r="B6843" s="284">
        <v>43364</v>
      </c>
      <c r="C6843" s="296">
        <v>287</v>
      </c>
      <c r="D6843" s="279">
        <f t="shared" si="270"/>
        <v>21</v>
      </c>
      <c r="E6843" s="279">
        <f t="shared" si="271"/>
        <v>9</v>
      </c>
      <c r="F6843" s="281" t="str">
        <f t="shared" si="277"/>
        <v/>
      </c>
      <c r="G6843" s="282"/>
      <c r="H6843" s="280"/>
      <c r="I6843" s="280"/>
      <c r="J6843" s="280"/>
    </row>
    <row r="6844" spans="1:10" ht="14.4" x14ac:dyDescent="0.3">
      <c r="A6844" s="290" t="str">
        <f t="shared" si="276"/>
        <v>9/2018</v>
      </c>
      <c r="B6844" s="284">
        <v>43365</v>
      </c>
      <c r="C6844" s="296" t="s">
        <v>5837</v>
      </c>
      <c r="D6844" s="279">
        <f t="shared" si="270"/>
        <v>22</v>
      </c>
      <c r="E6844" s="279">
        <f t="shared" si="271"/>
        <v>9</v>
      </c>
      <c r="F6844" s="281" t="str">
        <f t="shared" si="277"/>
        <v/>
      </c>
      <c r="G6844" s="282"/>
      <c r="H6844" s="280"/>
      <c r="I6844" s="280"/>
      <c r="J6844" s="280"/>
    </row>
    <row r="6845" spans="1:10" ht="14.4" x14ac:dyDescent="0.3">
      <c r="A6845" s="290" t="str">
        <f t="shared" si="276"/>
        <v>9/2018</v>
      </c>
      <c r="B6845" s="284">
        <v>43366</v>
      </c>
      <c r="C6845" s="296" t="s">
        <v>5837</v>
      </c>
      <c r="D6845" s="279">
        <f t="shared" si="270"/>
        <v>23</v>
      </c>
      <c r="E6845" s="279">
        <f t="shared" si="271"/>
        <v>9</v>
      </c>
      <c r="F6845" s="281" t="str">
        <f t="shared" si="277"/>
        <v/>
      </c>
      <c r="G6845" s="282"/>
      <c r="H6845" s="280"/>
      <c r="I6845" s="280"/>
      <c r="J6845" s="280"/>
    </row>
    <row r="6846" spans="1:10" ht="14.4" x14ac:dyDescent="0.3">
      <c r="A6846" s="290" t="str">
        <f t="shared" si="276"/>
        <v>9/2018</v>
      </c>
      <c r="B6846" s="284">
        <v>43367</v>
      </c>
      <c r="C6846" s="296">
        <v>293</v>
      </c>
      <c r="D6846" s="279">
        <f t="shared" si="270"/>
        <v>24</v>
      </c>
      <c r="E6846" s="279">
        <f t="shared" si="271"/>
        <v>9</v>
      </c>
      <c r="F6846" s="281" t="str">
        <f t="shared" si="277"/>
        <v/>
      </c>
      <c r="G6846" s="282"/>
      <c r="H6846" s="280"/>
      <c r="I6846" s="280"/>
      <c r="J6846" s="280"/>
    </row>
    <row r="6847" spans="1:10" ht="14.4" x14ac:dyDescent="0.3">
      <c r="A6847" s="290" t="str">
        <f t="shared" si="276"/>
        <v>9/2018</v>
      </c>
      <c r="B6847" s="284">
        <v>43368</v>
      </c>
      <c r="C6847" s="296">
        <v>295</v>
      </c>
      <c r="D6847" s="279">
        <f t="shared" si="270"/>
        <v>25</v>
      </c>
      <c r="E6847" s="279">
        <f t="shared" si="271"/>
        <v>9</v>
      </c>
      <c r="F6847" s="281" t="str">
        <f t="shared" si="277"/>
        <v/>
      </c>
      <c r="G6847" s="282"/>
      <c r="H6847" s="280"/>
      <c r="I6847" s="280"/>
      <c r="J6847" s="280"/>
    </row>
    <row r="6848" spans="1:10" ht="14.4" x14ac:dyDescent="0.3">
      <c r="A6848" s="290" t="str">
        <f t="shared" si="276"/>
        <v>9/2018</v>
      </c>
      <c r="B6848" s="284">
        <v>43369</v>
      </c>
      <c r="C6848" s="296">
        <v>294</v>
      </c>
      <c r="D6848" s="279">
        <f t="shared" si="270"/>
        <v>26</v>
      </c>
      <c r="E6848" s="279">
        <f t="shared" si="271"/>
        <v>9</v>
      </c>
      <c r="F6848" s="281" t="str">
        <f t="shared" si="277"/>
        <v/>
      </c>
      <c r="G6848" s="282"/>
      <c r="H6848" s="280"/>
      <c r="I6848" s="280"/>
      <c r="J6848" s="280"/>
    </row>
    <row r="6849" spans="1:10" ht="14.4" x14ac:dyDescent="0.3">
      <c r="A6849" s="290" t="str">
        <f t="shared" si="276"/>
        <v>9/2018</v>
      </c>
      <c r="B6849" s="284">
        <v>43370</v>
      </c>
      <c r="C6849" s="296">
        <v>291</v>
      </c>
      <c r="D6849" s="279">
        <f t="shared" si="270"/>
        <v>27</v>
      </c>
      <c r="E6849" s="279">
        <f t="shared" si="271"/>
        <v>9</v>
      </c>
      <c r="F6849" s="281" t="str">
        <f t="shared" si="277"/>
        <v/>
      </c>
      <c r="G6849" s="282"/>
      <c r="H6849" s="280"/>
      <c r="I6849" s="280"/>
      <c r="J6849" s="280"/>
    </row>
    <row r="6850" spans="1:10" ht="14.4" x14ac:dyDescent="0.3">
      <c r="A6850" s="290" t="str">
        <f t="shared" si="276"/>
        <v>9/2018</v>
      </c>
      <c r="B6850" s="284">
        <v>43371</v>
      </c>
      <c r="C6850" s="296">
        <v>293</v>
      </c>
      <c r="D6850" s="279">
        <f t="shared" si="270"/>
        <v>28</v>
      </c>
      <c r="E6850" s="279">
        <f t="shared" si="271"/>
        <v>9</v>
      </c>
      <c r="F6850" s="281" t="str">
        <f t="shared" si="277"/>
        <v/>
      </c>
      <c r="G6850" s="282"/>
      <c r="H6850" s="280"/>
      <c r="I6850" s="280"/>
      <c r="J6850" s="280"/>
    </row>
    <row r="6851" spans="1:10" ht="14.4" x14ac:dyDescent="0.3">
      <c r="A6851" s="290" t="str">
        <f t="shared" si="276"/>
        <v>9/2018</v>
      </c>
      <c r="B6851" s="284">
        <v>43372</v>
      </c>
      <c r="C6851" s="296" t="s">
        <v>5837</v>
      </c>
      <c r="D6851" s="279">
        <f t="shared" si="270"/>
        <v>29</v>
      </c>
      <c r="E6851" s="279">
        <f t="shared" si="271"/>
        <v>9</v>
      </c>
      <c r="F6851" s="281" t="str">
        <f t="shared" si="277"/>
        <v/>
      </c>
      <c r="G6851" s="282"/>
      <c r="H6851" s="280"/>
      <c r="I6851" s="280"/>
      <c r="J6851" s="280"/>
    </row>
    <row r="6852" spans="1:10" ht="14.4" x14ac:dyDescent="0.3">
      <c r="A6852" s="290" t="str">
        <f t="shared" si="276"/>
        <v>9/2018</v>
      </c>
      <c r="B6852" s="284">
        <v>43373</v>
      </c>
      <c r="C6852" s="296" t="s">
        <v>5837</v>
      </c>
      <c r="D6852" s="279">
        <f t="shared" si="270"/>
        <v>30</v>
      </c>
      <c r="E6852" s="279">
        <f t="shared" si="271"/>
        <v>9</v>
      </c>
      <c r="F6852" s="281">
        <f t="shared" si="277"/>
        <v>2.93E-2</v>
      </c>
      <c r="G6852" s="282"/>
      <c r="H6852" s="280"/>
      <c r="I6852" s="280"/>
      <c r="J6852" s="280"/>
    </row>
    <row r="6853" spans="1:10" ht="14.4" x14ac:dyDescent="0.3">
      <c r="A6853" s="290" t="str">
        <f t="shared" si="276"/>
        <v>10/2018</v>
      </c>
      <c r="B6853" s="284">
        <v>43374</v>
      </c>
      <c r="C6853" s="296">
        <v>296</v>
      </c>
      <c r="D6853" s="279">
        <f t="shared" si="270"/>
        <v>1</v>
      </c>
      <c r="E6853" s="279">
        <f t="shared" si="271"/>
        <v>10</v>
      </c>
      <c r="F6853" s="281" t="str">
        <f t="shared" si="277"/>
        <v/>
      </c>
      <c r="G6853" s="282"/>
      <c r="H6853" s="280"/>
      <c r="I6853" s="280"/>
      <c r="J6853" s="280"/>
    </row>
    <row r="6854" spans="1:10" ht="14.4" x14ac:dyDescent="0.3">
      <c r="A6854" s="290" t="str">
        <f t="shared" ref="A6854:A6917" si="278">CONCATENATE(MONTH(B6854),"/",YEAR(B6854))</f>
        <v>10/2018</v>
      </c>
      <c r="B6854" s="284">
        <v>43375</v>
      </c>
      <c r="C6854" s="296">
        <v>285</v>
      </c>
      <c r="D6854" s="279">
        <f t="shared" si="270"/>
        <v>2</v>
      </c>
      <c r="E6854" s="279">
        <f t="shared" si="271"/>
        <v>10</v>
      </c>
      <c r="F6854" s="281" t="str">
        <f t="shared" si="277"/>
        <v/>
      </c>
      <c r="G6854" s="282"/>
      <c r="H6854" s="280"/>
      <c r="I6854" s="280"/>
      <c r="J6854" s="280"/>
    </row>
    <row r="6855" spans="1:10" ht="14.4" x14ac:dyDescent="0.3">
      <c r="A6855" s="290" t="str">
        <f t="shared" si="278"/>
        <v>10/2018</v>
      </c>
      <c r="B6855" s="284">
        <v>43376</v>
      </c>
      <c r="C6855" s="296">
        <v>273</v>
      </c>
      <c r="D6855" s="279">
        <f t="shared" si="270"/>
        <v>3</v>
      </c>
      <c r="E6855" s="279">
        <f t="shared" si="271"/>
        <v>10</v>
      </c>
      <c r="F6855" s="281" t="str">
        <f t="shared" si="277"/>
        <v/>
      </c>
      <c r="G6855" s="282"/>
      <c r="H6855" s="280"/>
      <c r="I6855" s="280"/>
      <c r="J6855" s="280"/>
    </row>
    <row r="6856" spans="1:10" ht="14.4" x14ac:dyDescent="0.3">
      <c r="A6856" s="290" t="str">
        <f t="shared" si="278"/>
        <v>10/2018</v>
      </c>
      <c r="B6856" s="284">
        <v>43377</v>
      </c>
      <c r="C6856" s="296">
        <v>278</v>
      </c>
      <c r="D6856" s="279">
        <f t="shared" si="270"/>
        <v>4</v>
      </c>
      <c r="E6856" s="279">
        <f t="shared" si="271"/>
        <v>10</v>
      </c>
      <c r="F6856" s="281" t="str">
        <f t="shared" si="277"/>
        <v/>
      </c>
      <c r="G6856" s="282"/>
      <c r="H6856" s="280"/>
      <c r="I6856" s="280"/>
      <c r="J6856" s="280"/>
    </row>
    <row r="6857" spans="1:10" ht="14.4" x14ac:dyDescent="0.3">
      <c r="A6857" s="290" t="str">
        <f t="shared" si="278"/>
        <v>10/2018</v>
      </c>
      <c r="B6857" s="284">
        <v>43378</v>
      </c>
      <c r="C6857" s="296">
        <v>272</v>
      </c>
      <c r="D6857" s="279">
        <f t="shared" si="270"/>
        <v>5</v>
      </c>
      <c r="E6857" s="279">
        <f t="shared" si="271"/>
        <v>10</v>
      </c>
      <c r="F6857" s="281" t="str">
        <f t="shared" si="277"/>
        <v/>
      </c>
      <c r="G6857" s="282"/>
      <c r="H6857" s="280"/>
      <c r="I6857" s="280"/>
      <c r="J6857" s="280"/>
    </row>
    <row r="6858" spans="1:10" ht="14.4" x14ac:dyDescent="0.3">
      <c r="A6858" s="290" t="str">
        <f t="shared" si="278"/>
        <v>10/2018</v>
      </c>
      <c r="B6858" s="284">
        <v>43379</v>
      </c>
      <c r="C6858" s="296" t="s">
        <v>5837</v>
      </c>
      <c r="D6858" s="279">
        <f t="shared" si="270"/>
        <v>6</v>
      </c>
      <c r="E6858" s="279">
        <f t="shared" si="271"/>
        <v>10</v>
      </c>
      <c r="F6858" s="281" t="str">
        <f t="shared" si="277"/>
        <v/>
      </c>
      <c r="G6858" s="282"/>
      <c r="H6858" s="280"/>
      <c r="I6858" s="280"/>
      <c r="J6858" s="280"/>
    </row>
    <row r="6859" spans="1:10" ht="14.4" x14ac:dyDescent="0.3">
      <c r="A6859" s="290" t="str">
        <f t="shared" si="278"/>
        <v>10/2018</v>
      </c>
      <c r="B6859" s="284">
        <v>43380</v>
      </c>
      <c r="C6859" s="296" t="s">
        <v>5837</v>
      </c>
      <c r="D6859" s="279">
        <f t="shared" si="270"/>
        <v>7</v>
      </c>
      <c r="E6859" s="279">
        <f t="shared" si="271"/>
        <v>10</v>
      </c>
      <c r="F6859" s="281" t="str">
        <f t="shared" si="277"/>
        <v/>
      </c>
      <c r="G6859" s="282"/>
      <c r="H6859" s="280"/>
      <c r="I6859" s="280"/>
      <c r="J6859" s="280"/>
    </row>
    <row r="6860" spans="1:10" ht="14.4" x14ac:dyDescent="0.3">
      <c r="A6860" s="290" t="str">
        <f t="shared" si="278"/>
        <v>10/2018</v>
      </c>
      <c r="B6860" s="284">
        <v>43381</v>
      </c>
      <c r="C6860" s="296">
        <v>272</v>
      </c>
      <c r="D6860" s="279">
        <f t="shared" si="270"/>
        <v>8</v>
      </c>
      <c r="E6860" s="279">
        <f t="shared" si="271"/>
        <v>10</v>
      </c>
      <c r="F6860" s="281" t="str">
        <f t="shared" si="277"/>
        <v/>
      </c>
      <c r="G6860" s="282"/>
      <c r="H6860" s="280"/>
      <c r="I6860" s="280"/>
      <c r="J6860" s="280"/>
    </row>
    <row r="6861" spans="1:10" ht="14.4" x14ac:dyDescent="0.3">
      <c r="A6861" s="290" t="str">
        <f t="shared" si="278"/>
        <v>10/2018</v>
      </c>
      <c r="B6861" s="284">
        <v>43382</v>
      </c>
      <c r="C6861" s="296">
        <v>260</v>
      </c>
      <c r="D6861" s="279">
        <f t="shared" si="270"/>
        <v>9</v>
      </c>
      <c r="E6861" s="279">
        <f t="shared" si="271"/>
        <v>10</v>
      </c>
      <c r="F6861" s="281" t="str">
        <f t="shared" si="277"/>
        <v/>
      </c>
      <c r="G6861" s="282"/>
      <c r="H6861" s="280"/>
      <c r="I6861" s="280"/>
      <c r="J6861" s="280"/>
    </row>
    <row r="6862" spans="1:10" ht="14.4" x14ac:dyDescent="0.3">
      <c r="A6862" s="290" t="str">
        <f t="shared" si="278"/>
        <v>10/2018</v>
      </c>
      <c r="B6862" s="284">
        <v>43383</v>
      </c>
      <c r="C6862" s="296">
        <v>268</v>
      </c>
      <c r="D6862" s="279">
        <f t="shared" si="270"/>
        <v>10</v>
      </c>
      <c r="E6862" s="279">
        <f t="shared" si="271"/>
        <v>10</v>
      </c>
      <c r="F6862" s="281" t="str">
        <f t="shared" si="277"/>
        <v/>
      </c>
      <c r="G6862" s="282"/>
      <c r="H6862" s="280"/>
      <c r="I6862" s="280"/>
      <c r="J6862" s="280"/>
    </row>
    <row r="6863" spans="1:10" ht="14.4" x14ac:dyDescent="0.3">
      <c r="A6863" s="290" t="str">
        <f t="shared" si="278"/>
        <v>10/2018</v>
      </c>
      <c r="B6863" s="284">
        <v>43384</v>
      </c>
      <c r="C6863" s="296">
        <v>272</v>
      </c>
      <c r="D6863" s="279">
        <f t="shared" si="270"/>
        <v>11</v>
      </c>
      <c r="E6863" s="279">
        <f t="shared" si="271"/>
        <v>10</v>
      </c>
      <c r="F6863" s="281" t="str">
        <f t="shared" si="277"/>
        <v/>
      </c>
      <c r="G6863" s="282"/>
      <c r="H6863" s="280"/>
      <c r="I6863" s="280"/>
      <c r="J6863" s="280"/>
    </row>
    <row r="6864" spans="1:10" ht="14.4" x14ac:dyDescent="0.3">
      <c r="A6864" s="290" t="str">
        <f t="shared" si="278"/>
        <v>10/2018</v>
      </c>
      <c r="B6864" s="284">
        <v>43385</v>
      </c>
      <c r="C6864" s="296">
        <v>266</v>
      </c>
      <c r="D6864" s="279">
        <f t="shared" si="270"/>
        <v>12</v>
      </c>
      <c r="E6864" s="279">
        <f t="shared" si="271"/>
        <v>10</v>
      </c>
      <c r="F6864" s="281" t="str">
        <f t="shared" si="277"/>
        <v/>
      </c>
      <c r="G6864" s="282"/>
      <c r="H6864" s="280"/>
      <c r="I6864" s="280"/>
      <c r="J6864" s="280"/>
    </row>
    <row r="6865" spans="1:10" ht="14.4" x14ac:dyDescent="0.3">
      <c r="A6865" s="290" t="str">
        <f t="shared" si="278"/>
        <v>10/2018</v>
      </c>
      <c r="B6865" s="284">
        <v>43386</v>
      </c>
      <c r="C6865" s="296" t="s">
        <v>5837</v>
      </c>
      <c r="D6865" s="279">
        <f t="shared" si="270"/>
        <v>13</v>
      </c>
      <c r="E6865" s="279">
        <f t="shared" si="271"/>
        <v>10</v>
      </c>
      <c r="F6865" s="281" t="str">
        <f t="shared" si="277"/>
        <v/>
      </c>
      <c r="G6865" s="282"/>
      <c r="H6865" s="280"/>
      <c r="I6865" s="280"/>
      <c r="J6865" s="280"/>
    </row>
    <row r="6866" spans="1:10" ht="14.4" x14ac:dyDescent="0.3">
      <c r="A6866" s="290" t="str">
        <f t="shared" si="278"/>
        <v>10/2018</v>
      </c>
      <c r="B6866" s="284">
        <v>43387</v>
      </c>
      <c r="C6866" s="296" t="s">
        <v>5837</v>
      </c>
      <c r="D6866" s="279">
        <f t="shared" si="270"/>
        <v>14</v>
      </c>
      <c r="E6866" s="279">
        <f t="shared" si="271"/>
        <v>10</v>
      </c>
      <c r="F6866" s="281" t="str">
        <f t="shared" ref="F6866:F6929" si="279">IF(D6866=(D6867-1),"",IF(AND(C6866="",C6865="",C6864=""),C6863/10000,(IF(AND(C6866="",C6865=""),C6864/10000,IF(C6866="",C6865/10000,C6866/10000)))))</f>
        <v/>
      </c>
      <c r="G6866" s="282"/>
      <c r="H6866" s="280"/>
      <c r="I6866" s="280"/>
      <c r="J6866" s="280"/>
    </row>
    <row r="6867" spans="1:10" ht="14.4" x14ac:dyDescent="0.3">
      <c r="A6867" s="290" t="str">
        <f t="shared" si="278"/>
        <v>10/2018</v>
      </c>
      <c r="B6867" s="284">
        <v>43388</v>
      </c>
      <c r="C6867" s="296">
        <v>261</v>
      </c>
      <c r="D6867" s="279">
        <f t="shared" si="270"/>
        <v>15</v>
      </c>
      <c r="E6867" s="279">
        <f t="shared" si="271"/>
        <v>10</v>
      </c>
      <c r="F6867" s="281" t="str">
        <f t="shared" si="279"/>
        <v/>
      </c>
      <c r="G6867" s="282"/>
      <c r="H6867" s="280"/>
      <c r="I6867" s="280"/>
      <c r="J6867" s="280"/>
    </row>
    <row r="6868" spans="1:10" ht="14.4" x14ac:dyDescent="0.3">
      <c r="A6868" s="290" t="str">
        <f t="shared" si="278"/>
        <v>10/2018</v>
      </c>
      <c r="B6868" s="284">
        <v>43389</v>
      </c>
      <c r="C6868" s="296">
        <v>256</v>
      </c>
      <c r="D6868" s="279">
        <f t="shared" si="270"/>
        <v>16</v>
      </c>
      <c r="E6868" s="279">
        <f t="shared" si="271"/>
        <v>10</v>
      </c>
      <c r="F6868" s="281" t="str">
        <f t="shared" si="279"/>
        <v/>
      </c>
      <c r="G6868" s="282"/>
      <c r="H6868" s="280"/>
      <c r="I6868" s="280"/>
      <c r="J6868" s="280"/>
    </row>
    <row r="6869" spans="1:10" ht="14.4" x14ac:dyDescent="0.3">
      <c r="A6869" s="290" t="str">
        <f t="shared" si="278"/>
        <v>10/2018</v>
      </c>
      <c r="B6869" s="284">
        <v>43390</v>
      </c>
      <c r="C6869" s="296">
        <v>255</v>
      </c>
      <c r="D6869" s="279">
        <f t="shared" si="270"/>
        <v>17</v>
      </c>
      <c r="E6869" s="279">
        <f t="shared" si="271"/>
        <v>10</v>
      </c>
      <c r="F6869" s="281" t="str">
        <f t="shared" si="279"/>
        <v/>
      </c>
      <c r="G6869" s="282"/>
      <c r="H6869" s="280"/>
      <c r="I6869" s="280"/>
      <c r="J6869" s="280"/>
    </row>
    <row r="6870" spans="1:10" ht="14.4" x14ac:dyDescent="0.3">
      <c r="A6870" s="290" t="str">
        <f t="shared" si="278"/>
        <v>10/2018</v>
      </c>
      <c r="B6870" s="284">
        <v>43391</v>
      </c>
      <c r="C6870" s="296">
        <v>264</v>
      </c>
      <c r="D6870" s="279">
        <f t="shared" si="270"/>
        <v>18</v>
      </c>
      <c r="E6870" s="279">
        <f t="shared" si="271"/>
        <v>10</v>
      </c>
      <c r="F6870" s="281" t="str">
        <f t="shared" si="279"/>
        <v/>
      </c>
      <c r="G6870" s="282"/>
      <c r="H6870" s="280"/>
      <c r="I6870" s="280"/>
      <c r="J6870" s="280"/>
    </row>
    <row r="6871" spans="1:10" ht="14.4" x14ac:dyDescent="0.3">
      <c r="A6871" s="290" t="str">
        <f t="shared" si="278"/>
        <v>10/2018</v>
      </c>
      <c r="B6871" s="284">
        <v>43392</v>
      </c>
      <c r="C6871" s="296">
        <v>262</v>
      </c>
      <c r="D6871" s="279">
        <f t="shared" si="270"/>
        <v>19</v>
      </c>
      <c r="E6871" s="279">
        <f t="shared" si="271"/>
        <v>10</v>
      </c>
      <c r="F6871" s="281" t="str">
        <f t="shared" si="279"/>
        <v/>
      </c>
      <c r="G6871" s="282"/>
      <c r="H6871" s="280"/>
      <c r="I6871" s="280"/>
      <c r="J6871" s="280"/>
    </row>
    <row r="6872" spans="1:10" ht="14.4" x14ac:dyDescent="0.3">
      <c r="A6872" s="290" t="str">
        <f t="shared" si="278"/>
        <v>10/2018</v>
      </c>
      <c r="B6872" s="284">
        <v>43393</v>
      </c>
      <c r="C6872" s="296" t="s">
        <v>5837</v>
      </c>
      <c r="D6872" s="279">
        <f t="shared" ref="D6872:D7126" si="280">DAY(B6872)</f>
        <v>20</v>
      </c>
      <c r="E6872" s="279">
        <f t="shared" ref="E6872:E7126" si="281">MONTH(B6872)</f>
        <v>10</v>
      </c>
      <c r="F6872" s="281" t="str">
        <f t="shared" si="279"/>
        <v/>
      </c>
      <c r="G6872" s="282"/>
      <c r="H6872" s="280"/>
      <c r="I6872" s="280"/>
      <c r="J6872" s="280"/>
    </row>
    <row r="6873" spans="1:10" ht="14.4" x14ac:dyDescent="0.3">
      <c r="A6873" s="290" t="str">
        <f t="shared" si="278"/>
        <v>10/2018</v>
      </c>
      <c r="B6873" s="284">
        <v>43394</v>
      </c>
      <c r="C6873" s="296" t="s">
        <v>5837</v>
      </c>
      <c r="D6873" s="279">
        <f t="shared" si="280"/>
        <v>21</v>
      </c>
      <c r="E6873" s="279">
        <f t="shared" si="281"/>
        <v>10</v>
      </c>
      <c r="F6873" s="281" t="str">
        <f t="shared" si="279"/>
        <v/>
      </c>
      <c r="G6873" s="282"/>
      <c r="H6873" s="280"/>
      <c r="I6873" s="280"/>
      <c r="J6873" s="280"/>
    </row>
    <row r="6874" spans="1:10" ht="14.4" x14ac:dyDescent="0.3">
      <c r="A6874" s="290" t="str">
        <f t="shared" si="278"/>
        <v>10/2018</v>
      </c>
      <c r="B6874" s="284">
        <v>43395</v>
      </c>
      <c r="C6874" s="296">
        <v>260</v>
      </c>
      <c r="D6874" s="279">
        <f t="shared" si="280"/>
        <v>22</v>
      </c>
      <c r="E6874" s="279">
        <f t="shared" si="281"/>
        <v>10</v>
      </c>
      <c r="F6874" s="281" t="str">
        <f t="shared" si="279"/>
        <v/>
      </c>
      <c r="G6874" s="282"/>
      <c r="H6874" s="280"/>
      <c r="I6874" s="280"/>
      <c r="J6874" s="280"/>
    </row>
    <row r="6875" spans="1:10" ht="14.4" x14ac:dyDescent="0.3">
      <c r="A6875" s="290" t="str">
        <f t="shared" si="278"/>
        <v>10/2018</v>
      </c>
      <c r="B6875" s="284">
        <v>43396</v>
      </c>
      <c r="C6875" s="296">
        <v>260</v>
      </c>
      <c r="D6875" s="279">
        <f t="shared" si="280"/>
        <v>23</v>
      </c>
      <c r="E6875" s="279">
        <f t="shared" si="281"/>
        <v>10</v>
      </c>
      <c r="F6875" s="281" t="str">
        <f t="shared" si="279"/>
        <v/>
      </c>
      <c r="G6875" s="282"/>
      <c r="H6875" s="280"/>
      <c r="I6875" s="280"/>
      <c r="J6875" s="280"/>
    </row>
    <row r="6876" spans="1:10" ht="14.4" x14ac:dyDescent="0.3">
      <c r="A6876" s="290" t="str">
        <f t="shared" si="278"/>
        <v>10/2018</v>
      </c>
      <c r="B6876" s="284">
        <v>43397</v>
      </c>
      <c r="C6876" s="296">
        <v>269</v>
      </c>
      <c r="D6876" s="279">
        <f t="shared" si="280"/>
        <v>24</v>
      </c>
      <c r="E6876" s="279">
        <f t="shared" si="281"/>
        <v>10</v>
      </c>
      <c r="F6876" s="281" t="str">
        <f t="shared" si="279"/>
        <v/>
      </c>
      <c r="G6876" s="282"/>
      <c r="H6876" s="280"/>
      <c r="I6876" s="280"/>
      <c r="J6876" s="280"/>
    </row>
    <row r="6877" spans="1:10" ht="14.4" x14ac:dyDescent="0.3">
      <c r="A6877" s="290" t="str">
        <f t="shared" si="278"/>
        <v>10/2018</v>
      </c>
      <c r="B6877" s="284">
        <v>43398</v>
      </c>
      <c r="C6877" s="296">
        <v>264</v>
      </c>
      <c r="D6877" s="279">
        <f t="shared" si="280"/>
        <v>25</v>
      </c>
      <c r="E6877" s="279">
        <f t="shared" si="281"/>
        <v>10</v>
      </c>
      <c r="F6877" s="281" t="str">
        <f t="shared" si="279"/>
        <v/>
      </c>
      <c r="G6877" s="282"/>
      <c r="H6877" s="280"/>
      <c r="I6877" s="280"/>
      <c r="J6877" s="280"/>
    </row>
    <row r="6878" spans="1:10" ht="14.4" x14ac:dyDescent="0.3">
      <c r="A6878" s="290" t="str">
        <f t="shared" si="278"/>
        <v>10/2018</v>
      </c>
      <c r="B6878" s="284">
        <v>43399</v>
      </c>
      <c r="C6878" s="296">
        <v>266</v>
      </c>
      <c r="D6878" s="279">
        <f t="shared" si="280"/>
        <v>26</v>
      </c>
      <c r="E6878" s="279">
        <f t="shared" si="281"/>
        <v>10</v>
      </c>
      <c r="F6878" s="281" t="str">
        <f t="shared" si="279"/>
        <v/>
      </c>
      <c r="G6878" s="282"/>
      <c r="H6878" s="280"/>
      <c r="I6878" s="280"/>
      <c r="J6878" s="280"/>
    </row>
    <row r="6879" spans="1:10" ht="14.4" x14ac:dyDescent="0.3">
      <c r="A6879" s="290" t="str">
        <f t="shared" si="278"/>
        <v>10/2018</v>
      </c>
      <c r="B6879" s="284">
        <v>43400</v>
      </c>
      <c r="C6879" s="296" t="s">
        <v>5837</v>
      </c>
      <c r="D6879" s="279">
        <f t="shared" si="280"/>
        <v>27</v>
      </c>
      <c r="E6879" s="279">
        <f t="shared" si="281"/>
        <v>10</v>
      </c>
      <c r="F6879" s="281" t="str">
        <f t="shared" si="279"/>
        <v/>
      </c>
      <c r="G6879" s="282"/>
      <c r="H6879" s="280"/>
      <c r="I6879" s="280"/>
      <c r="J6879" s="280"/>
    </row>
    <row r="6880" spans="1:10" ht="14.4" x14ac:dyDescent="0.3">
      <c r="A6880" s="290" t="str">
        <f t="shared" si="278"/>
        <v>10/2018</v>
      </c>
      <c r="B6880" s="284">
        <v>43401</v>
      </c>
      <c r="C6880" s="296" t="s">
        <v>5837</v>
      </c>
      <c r="D6880" s="279">
        <f t="shared" si="280"/>
        <v>28</v>
      </c>
      <c r="E6880" s="279">
        <f t="shared" si="281"/>
        <v>10</v>
      </c>
      <c r="F6880" s="281" t="str">
        <f t="shared" si="279"/>
        <v/>
      </c>
      <c r="G6880" s="282"/>
      <c r="H6880" s="280"/>
      <c r="I6880" s="280"/>
      <c r="J6880" s="280"/>
    </row>
    <row r="6881" spans="1:10" ht="14.4" x14ac:dyDescent="0.3">
      <c r="A6881" s="290" t="str">
        <f t="shared" si="278"/>
        <v>10/2018</v>
      </c>
      <c r="B6881" s="284">
        <v>43402</v>
      </c>
      <c r="C6881" s="296">
        <v>267</v>
      </c>
      <c r="D6881" s="279">
        <f t="shared" si="280"/>
        <v>29</v>
      </c>
      <c r="E6881" s="279">
        <f t="shared" si="281"/>
        <v>10</v>
      </c>
      <c r="F6881" s="281" t="str">
        <f t="shared" si="279"/>
        <v/>
      </c>
      <c r="G6881" s="282"/>
      <c r="H6881" s="280"/>
      <c r="I6881" s="280"/>
      <c r="J6881" s="280"/>
    </row>
    <row r="6882" spans="1:10" ht="14.4" x14ac:dyDescent="0.3">
      <c r="A6882" s="290" t="str">
        <f t="shared" si="278"/>
        <v>10/2018</v>
      </c>
      <c r="B6882" s="284">
        <v>43403</v>
      </c>
      <c r="C6882" s="296">
        <v>263</v>
      </c>
      <c r="D6882" s="279">
        <f t="shared" si="280"/>
        <v>30</v>
      </c>
      <c r="E6882" s="279">
        <f t="shared" si="281"/>
        <v>10</v>
      </c>
      <c r="F6882" s="281" t="str">
        <f t="shared" si="279"/>
        <v/>
      </c>
      <c r="G6882" s="282"/>
      <c r="H6882" s="280"/>
      <c r="I6882" s="280"/>
      <c r="J6882" s="280"/>
    </row>
    <row r="6883" spans="1:10" ht="14.4" x14ac:dyDescent="0.3">
      <c r="A6883" s="290" t="str">
        <f t="shared" si="278"/>
        <v>10/2018</v>
      </c>
      <c r="B6883" s="284">
        <v>43404</v>
      </c>
      <c r="C6883" s="296">
        <v>260</v>
      </c>
      <c r="D6883" s="279">
        <f t="shared" si="280"/>
        <v>31</v>
      </c>
      <c r="E6883" s="279">
        <f t="shared" si="281"/>
        <v>10</v>
      </c>
      <c r="F6883" s="281">
        <f t="shared" si="279"/>
        <v>2.5999999999999999E-2</v>
      </c>
      <c r="G6883" s="282"/>
      <c r="H6883" s="280"/>
      <c r="I6883" s="280"/>
      <c r="J6883" s="280"/>
    </row>
    <row r="6884" spans="1:10" ht="14.4" x14ac:dyDescent="0.3">
      <c r="A6884" s="290" t="str">
        <f t="shared" si="278"/>
        <v>11/2018</v>
      </c>
      <c r="B6884" s="284">
        <v>43405</v>
      </c>
      <c r="C6884" s="296">
        <v>254</v>
      </c>
      <c r="D6884" s="279">
        <f t="shared" si="280"/>
        <v>1</v>
      </c>
      <c r="E6884" s="279">
        <f t="shared" si="281"/>
        <v>11</v>
      </c>
      <c r="F6884" s="281" t="str">
        <f t="shared" si="279"/>
        <v/>
      </c>
      <c r="G6884" s="282"/>
      <c r="H6884" s="280"/>
      <c r="I6884" s="280"/>
      <c r="J6884" s="280"/>
    </row>
    <row r="6885" spans="1:10" ht="14.4" x14ac:dyDescent="0.3">
      <c r="A6885" s="290" t="str">
        <f t="shared" si="278"/>
        <v>11/2018</v>
      </c>
      <c r="B6885" s="284">
        <v>43406</v>
      </c>
      <c r="C6885" s="296">
        <v>248</v>
      </c>
      <c r="D6885" s="279">
        <f t="shared" si="280"/>
        <v>2</v>
      </c>
      <c r="E6885" s="279">
        <f t="shared" si="281"/>
        <v>11</v>
      </c>
      <c r="F6885" s="281" t="str">
        <f t="shared" si="279"/>
        <v/>
      </c>
      <c r="G6885" s="282"/>
      <c r="H6885" s="280"/>
      <c r="I6885" s="280"/>
      <c r="J6885" s="280"/>
    </row>
    <row r="6886" spans="1:10" ht="14.4" x14ac:dyDescent="0.3">
      <c r="A6886" s="290" t="str">
        <f t="shared" si="278"/>
        <v>11/2018</v>
      </c>
      <c r="B6886" s="284">
        <v>43407</v>
      </c>
      <c r="C6886" s="296" t="s">
        <v>5837</v>
      </c>
      <c r="D6886" s="279">
        <f t="shared" si="280"/>
        <v>3</v>
      </c>
      <c r="E6886" s="279">
        <f t="shared" si="281"/>
        <v>11</v>
      </c>
      <c r="F6886" s="281" t="str">
        <f t="shared" si="279"/>
        <v/>
      </c>
      <c r="G6886" s="282"/>
      <c r="H6886" s="280"/>
      <c r="I6886" s="280"/>
      <c r="J6886" s="280"/>
    </row>
    <row r="6887" spans="1:10" ht="14.4" x14ac:dyDescent="0.3">
      <c r="A6887" s="290" t="str">
        <f t="shared" si="278"/>
        <v>11/2018</v>
      </c>
      <c r="B6887" s="284">
        <v>43408</v>
      </c>
      <c r="C6887" s="296" t="s">
        <v>5837</v>
      </c>
      <c r="D6887" s="279">
        <f t="shared" si="280"/>
        <v>4</v>
      </c>
      <c r="E6887" s="279">
        <f t="shared" si="281"/>
        <v>11</v>
      </c>
      <c r="F6887" s="281" t="str">
        <f t="shared" si="279"/>
        <v/>
      </c>
      <c r="G6887" s="282"/>
      <c r="H6887" s="280"/>
      <c r="I6887" s="280"/>
      <c r="J6887" s="280"/>
    </row>
    <row r="6888" spans="1:10" ht="14.4" x14ac:dyDescent="0.3">
      <c r="A6888" s="290" t="str">
        <f t="shared" si="278"/>
        <v>11/2018</v>
      </c>
      <c r="B6888" s="284">
        <v>43409</v>
      </c>
      <c r="C6888" s="296">
        <v>247</v>
      </c>
      <c r="D6888" s="279">
        <f t="shared" si="280"/>
        <v>5</v>
      </c>
      <c r="E6888" s="279">
        <f t="shared" si="281"/>
        <v>11</v>
      </c>
      <c r="F6888" s="281" t="str">
        <f t="shared" si="279"/>
        <v/>
      </c>
      <c r="G6888" s="282"/>
      <c r="H6888" s="280"/>
      <c r="I6888" s="280"/>
      <c r="J6888" s="280"/>
    </row>
    <row r="6889" spans="1:10" ht="14.4" x14ac:dyDescent="0.3">
      <c r="A6889" s="290" t="str">
        <f t="shared" si="278"/>
        <v>11/2018</v>
      </c>
      <c r="B6889" s="284">
        <v>43410</v>
      </c>
      <c r="C6889" s="296">
        <v>249</v>
      </c>
      <c r="D6889" s="279">
        <f t="shared" si="280"/>
        <v>6</v>
      </c>
      <c r="E6889" s="279">
        <f t="shared" si="281"/>
        <v>11</v>
      </c>
      <c r="F6889" s="281" t="str">
        <f t="shared" si="279"/>
        <v/>
      </c>
      <c r="G6889" s="282"/>
      <c r="H6889" s="280"/>
      <c r="I6889" s="280"/>
      <c r="J6889" s="280"/>
    </row>
    <row r="6890" spans="1:10" ht="14.4" x14ac:dyDescent="0.3">
      <c r="A6890" s="290" t="str">
        <f t="shared" si="278"/>
        <v>11/2018</v>
      </c>
      <c r="B6890" s="284">
        <v>43411</v>
      </c>
      <c r="C6890" s="296">
        <v>247</v>
      </c>
      <c r="D6890" s="279">
        <f t="shared" si="280"/>
        <v>7</v>
      </c>
      <c r="E6890" s="279">
        <f t="shared" si="281"/>
        <v>11</v>
      </c>
      <c r="F6890" s="281" t="str">
        <f t="shared" si="279"/>
        <v/>
      </c>
      <c r="G6890" s="282"/>
      <c r="H6890" s="280"/>
      <c r="I6890" s="280"/>
      <c r="J6890" s="280"/>
    </row>
    <row r="6891" spans="1:10" ht="14.4" x14ac:dyDescent="0.3">
      <c r="A6891" s="290" t="str">
        <f t="shared" si="278"/>
        <v>11/2018</v>
      </c>
      <c r="B6891" s="284">
        <v>43412</v>
      </c>
      <c r="C6891" s="296">
        <v>251</v>
      </c>
      <c r="D6891" s="279">
        <f t="shared" si="280"/>
        <v>8</v>
      </c>
      <c r="E6891" s="279">
        <f t="shared" si="281"/>
        <v>11</v>
      </c>
      <c r="F6891" s="281" t="str">
        <f t="shared" si="279"/>
        <v/>
      </c>
      <c r="G6891" s="282"/>
      <c r="H6891" s="280"/>
      <c r="I6891" s="280"/>
      <c r="J6891" s="280"/>
    </row>
    <row r="6892" spans="1:10" ht="14.4" x14ac:dyDescent="0.3">
      <c r="A6892" s="290" t="str">
        <f t="shared" si="278"/>
        <v>11/2018</v>
      </c>
      <c r="B6892" s="284">
        <v>43413</v>
      </c>
      <c r="C6892" s="296">
        <v>254</v>
      </c>
      <c r="D6892" s="279">
        <f t="shared" si="280"/>
        <v>9</v>
      </c>
      <c r="E6892" s="279">
        <f t="shared" si="281"/>
        <v>11</v>
      </c>
      <c r="F6892" s="281" t="str">
        <f t="shared" si="279"/>
        <v/>
      </c>
      <c r="G6892" s="282"/>
      <c r="H6892" s="280"/>
      <c r="I6892" s="280"/>
      <c r="J6892" s="280"/>
    </row>
    <row r="6893" spans="1:10" ht="14.4" x14ac:dyDescent="0.3">
      <c r="A6893" s="290" t="str">
        <f t="shared" si="278"/>
        <v>11/2018</v>
      </c>
      <c r="B6893" s="284">
        <v>43414</v>
      </c>
      <c r="C6893" s="296" t="s">
        <v>5837</v>
      </c>
      <c r="D6893" s="279">
        <f t="shared" si="280"/>
        <v>10</v>
      </c>
      <c r="E6893" s="279">
        <f t="shared" si="281"/>
        <v>11</v>
      </c>
      <c r="F6893" s="281" t="str">
        <f t="shared" si="279"/>
        <v/>
      </c>
      <c r="G6893" s="282"/>
      <c r="H6893" s="280"/>
      <c r="I6893" s="280"/>
      <c r="J6893" s="280"/>
    </row>
    <row r="6894" spans="1:10" ht="14.4" x14ac:dyDescent="0.3">
      <c r="A6894" s="290" t="str">
        <f t="shared" si="278"/>
        <v>11/2018</v>
      </c>
      <c r="B6894" s="284">
        <v>43415</v>
      </c>
      <c r="C6894" s="296" t="s">
        <v>5837</v>
      </c>
      <c r="D6894" s="279">
        <f t="shared" si="280"/>
        <v>11</v>
      </c>
      <c r="E6894" s="279">
        <f t="shared" si="281"/>
        <v>11</v>
      </c>
      <c r="F6894" s="281" t="str">
        <f t="shared" si="279"/>
        <v/>
      </c>
      <c r="G6894" s="282"/>
      <c r="H6894" s="280"/>
      <c r="I6894" s="280"/>
      <c r="J6894" s="280"/>
    </row>
    <row r="6895" spans="1:10" ht="14.4" x14ac:dyDescent="0.3">
      <c r="A6895" s="290" t="str">
        <f t="shared" si="278"/>
        <v>11/2018</v>
      </c>
      <c r="B6895" s="284">
        <v>43416</v>
      </c>
      <c r="C6895" s="296">
        <v>254</v>
      </c>
      <c r="D6895" s="279">
        <f t="shared" si="280"/>
        <v>12</v>
      </c>
      <c r="E6895" s="279">
        <f t="shared" si="281"/>
        <v>11</v>
      </c>
      <c r="F6895" s="281" t="str">
        <f t="shared" si="279"/>
        <v/>
      </c>
      <c r="G6895" s="282"/>
      <c r="H6895" s="280"/>
      <c r="I6895" s="280"/>
      <c r="J6895" s="280"/>
    </row>
    <row r="6896" spans="1:10" ht="14.4" x14ac:dyDescent="0.3">
      <c r="A6896" s="290" t="str">
        <f t="shared" si="278"/>
        <v>11/2018</v>
      </c>
      <c r="B6896" s="284">
        <v>43417</v>
      </c>
      <c r="C6896" s="296">
        <v>262</v>
      </c>
      <c r="D6896" s="279">
        <f t="shared" si="280"/>
        <v>13</v>
      </c>
      <c r="E6896" s="279">
        <f t="shared" si="281"/>
        <v>11</v>
      </c>
      <c r="F6896" s="281" t="str">
        <f t="shared" si="279"/>
        <v/>
      </c>
      <c r="G6896" s="282"/>
      <c r="H6896" s="280"/>
      <c r="I6896" s="280"/>
      <c r="J6896" s="280"/>
    </row>
    <row r="6897" spans="1:10" ht="14.4" x14ac:dyDescent="0.3">
      <c r="A6897" s="290" t="str">
        <f t="shared" si="278"/>
        <v>11/2018</v>
      </c>
      <c r="B6897" s="284">
        <v>43418</v>
      </c>
      <c r="C6897" s="296">
        <v>263</v>
      </c>
      <c r="D6897" s="279">
        <f t="shared" si="280"/>
        <v>14</v>
      </c>
      <c r="E6897" s="279">
        <f t="shared" si="281"/>
        <v>11</v>
      </c>
      <c r="F6897" s="281" t="str">
        <f t="shared" si="279"/>
        <v/>
      </c>
      <c r="G6897" s="282"/>
      <c r="H6897" s="280"/>
      <c r="I6897" s="280"/>
      <c r="J6897" s="280"/>
    </row>
    <row r="6898" spans="1:10" ht="14.4" x14ac:dyDescent="0.3">
      <c r="A6898" s="290" t="str">
        <f t="shared" si="278"/>
        <v>11/2018</v>
      </c>
      <c r="B6898" s="284">
        <v>43419</v>
      </c>
      <c r="C6898" s="296">
        <v>261</v>
      </c>
      <c r="D6898" s="279">
        <f t="shared" si="280"/>
        <v>15</v>
      </c>
      <c r="E6898" s="279">
        <f t="shared" si="281"/>
        <v>11</v>
      </c>
      <c r="F6898" s="281" t="str">
        <f t="shared" si="279"/>
        <v/>
      </c>
      <c r="G6898" s="282"/>
      <c r="H6898" s="280"/>
      <c r="I6898" s="280"/>
      <c r="J6898" s="280"/>
    </row>
    <row r="6899" spans="1:10" ht="14.4" x14ac:dyDescent="0.3">
      <c r="A6899" s="290" t="str">
        <f t="shared" si="278"/>
        <v>11/2018</v>
      </c>
      <c r="B6899" s="284">
        <v>43420</v>
      </c>
      <c r="C6899" s="296">
        <v>263</v>
      </c>
      <c r="D6899" s="279">
        <f t="shared" si="280"/>
        <v>16</v>
      </c>
      <c r="E6899" s="279">
        <f t="shared" si="281"/>
        <v>11</v>
      </c>
      <c r="F6899" s="281" t="str">
        <f t="shared" si="279"/>
        <v/>
      </c>
      <c r="G6899" s="282"/>
      <c r="H6899" s="280"/>
      <c r="I6899" s="280"/>
      <c r="J6899" s="280"/>
    </row>
    <row r="6900" spans="1:10" ht="14.4" x14ac:dyDescent="0.3">
      <c r="A6900" s="290" t="str">
        <f t="shared" si="278"/>
        <v>11/2018</v>
      </c>
      <c r="B6900" s="284">
        <v>43421</v>
      </c>
      <c r="C6900" s="296" t="s">
        <v>5837</v>
      </c>
      <c r="D6900" s="279">
        <f t="shared" si="280"/>
        <v>17</v>
      </c>
      <c r="E6900" s="279">
        <f t="shared" si="281"/>
        <v>11</v>
      </c>
      <c r="F6900" s="281" t="str">
        <f t="shared" si="279"/>
        <v/>
      </c>
      <c r="G6900" s="282"/>
      <c r="H6900" s="280"/>
      <c r="I6900" s="280"/>
      <c r="J6900" s="280"/>
    </row>
    <row r="6901" spans="1:10" ht="14.4" x14ac:dyDescent="0.3">
      <c r="A6901" s="290" t="str">
        <f t="shared" si="278"/>
        <v>11/2018</v>
      </c>
      <c r="B6901" s="284">
        <v>43422</v>
      </c>
      <c r="C6901" s="296" t="s">
        <v>5837</v>
      </c>
      <c r="D6901" s="279">
        <f t="shared" si="280"/>
        <v>18</v>
      </c>
      <c r="E6901" s="279">
        <f t="shared" si="281"/>
        <v>11</v>
      </c>
      <c r="F6901" s="281" t="str">
        <f t="shared" si="279"/>
        <v/>
      </c>
      <c r="G6901" s="282"/>
      <c r="H6901" s="280"/>
      <c r="I6901" s="280"/>
      <c r="J6901" s="280"/>
    </row>
    <row r="6902" spans="1:10" ht="14.4" x14ac:dyDescent="0.3">
      <c r="A6902" s="290" t="str">
        <f t="shared" si="278"/>
        <v>11/2018</v>
      </c>
      <c r="B6902" s="284">
        <v>43423</v>
      </c>
      <c r="C6902" s="296">
        <v>267</v>
      </c>
      <c r="D6902" s="279">
        <f t="shared" si="280"/>
        <v>19</v>
      </c>
      <c r="E6902" s="279">
        <f t="shared" si="281"/>
        <v>11</v>
      </c>
      <c r="F6902" s="281" t="str">
        <f t="shared" si="279"/>
        <v/>
      </c>
      <c r="G6902" s="282"/>
      <c r="H6902" s="280"/>
      <c r="I6902" s="280"/>
      <c r="J6902" s="280"/>
    </row>
    <row r="6903" spans="1:10" ht="14.4" x14ac:dyDescent="0.3">
      <c r="A6903" s="290" t="str">
        <f t="shared" si="278"/>
        <v>11/2018</v>
      </c>
      <c r="B6903" s="284">
        <v>43424</v>
      </c>
      <c r="C6903" s="296">
        <v>273</v>
      </c>
      <c r="D6903" s="279">
        <f t="shared" si="280"/>
        <v>20</v>
      </c>
      <c r="E6903" s="279">
        <f t="shared" si="281"/>
        <v>11</v>
      </c>
      <c r="F6903" s="281" t="str">
        <f t="shared" si="279"/>
        <v/>
      </c>
      <c r="G6903" s="282"/>
      <c r="H6903" s="280"/>
      <c r="I6903" s="280"/>
      <c r="J6903" s="280"/>
    </row>
    <row r="6904" spans="1:10" ht="14.4" x14ac:dyDescent="0.3">
      <c r="A6904" s="290" t="str">
        <f t="shared" si="278"/>
        <v>11/2018</v>
      </c>
      <c r="B6904" s="284">
        <v>43425</v>
      </c>
      <c r="C6904" s="296">
        <v>271</v>
      </c>
      <c r="D6904" s="279">
        <f t="shared" si="280"/>
        <v>21</v>
      </c>
      <c r="E6904" s="279">
        <f t="shared" si="281"/>
        <v>11</v>
      </c>
      <c r="F6904" s="281" t="str">
        <f t="shared" si="279"/>
        <v/>
      </c>
      <c r="G6904" s="282"/>
      <c r="H6904" s="280"/>
      <c r="I6904" s="280"/>
      <c r="J6904" s="280"/>
    </row>
    <row r="6905" spans="1:10" ht="14.4" x14ac:dyDescent="0.3">
      <c r="A6905" s="290" t="str">
        <f t="shared" si="278"/>
        <v>11/2018</v>
      </c>
      <c r="B6905" s="284">
        <v>43426</v>
      </c>
      <c r="C6905" s="296">
        <v>271</v>
      </c>
      <c r="D6905" s="279">
        <f t="shared" si="280"/>
        <v>22</v>
      </c>
      <c r="E6905" s="279">
        <f t="shared" si="281"/>
        <v>11</v>
      </c>
      <c r="F6905" s="281" t="str">
        <f t="shared" si="279"/>
        <v/>
      </c>
      <c r="G6905" s="282"/>
      <c r="H6905" s="280"/>
      <c r="I6905" s="280"/>
      <c r="J6905" s="280"/>
    </row>
    <row r="6906" spans="1:10" ht="14.4" x14ac:dyDescent="0.3">
      <c r="A6906" s="290" t="str">
        <f t="shared" si="278"/>
        <v>11/2018</v>
      </c>
      <c r="B6906" s="284">
        <v>43427</v>
      </c>
      <c r="C6906" s="296">
        <v>274</v>
      </c>
      <c r="D6906" s="279">
        <f t="shared" si="280"/>
        <v>23</v>
      </c>
      <c r="E6906" s="279">
        <f t="shared" si="281"/>
        <v>11</v>
      </c>
      <c r="F6906" s="281" t="str">
        <f t="shared" si="279"/>
        <v/>
      </c>
      <c r="G6906" s="282"/>
      <c r="H6906" s="280"/>
      <c r="I6906" s="280"/>
      <c r="J6906" s="280"/>
    </row>
    <row r="6907" spans="1:10" ht="14.4" x14ac:dyDescent="0.3">
      <c r="A6907" s="290" t="str">
        <f t="shared" si="278"/>
        <v>11/2018</v>
      </c>
      <c r="B6907" s="284">
        <v>43428</v>
      </c>
      <c r="C6907" s="296" t="s">
        <v>5837</v>
      </c>
      <c r="D6907" s="279">
        <f t="shared" si="280"/>
        <v>24</v>
      </c>
      <c r="E6907" s="279">
        <f t="shared" si="281"/>
        <v>11</v>
      </c>
      <c r="F6907" s="281" t="str">
        <f t="shared" si="279"/>
        <v/>
      </c>
      <c r="G6907" s="282"/>
      <c r="H6907" s="280"/>
      <c r="I6907" s="280"/>
      <c r="J6907" s="280"/>
    </row>
    <row r="6908" spans="1:10" ht="14.4" x14ac:dyDescent="0.3">
      <c r="A6908" s="290" t="str">
        <f t="shared" si="278"/>
        <v>11/2018</v>
      </c>
      <c r="B6908" s="284">
        <v>43429</v>
      </c>
      <c r="C6908" s="296" t="s">
        <v>5837</v>
      </c>
      <c r="D6908" s="279">
        <f t="shared" si="280"/>
        <v>25</v>
      </c>
      <c r="E6908" s="279">
        <f t="shared" si="281"/>
        <v>11</v>
      </c>
      <c r="F6908" s="281" t="str">
        <f t="shared" si="279"/>
        <v/>
      </c>
      <c r="G6908" s="282"/>
      <c r="H6908" s="280"/>
      <c r="I6908" s="280"/>
      <c r="J6908" s="280"/>
    </row>
    <row r="6909" spans="1:10" ht="14.4" x14ac:dyDescent="0.3">
      <c r="A6909" s="290" t="str">
        <f t="shared" si="278"/>
        <v>11/2018</v>
      </c>
      <c r="B6909" s="284">
        <v>43430</v>
      </c>
      <c r="C6909" s="296">
        <v>276</v>
      </c>
      <c r="D6909" s="279">
        <f t="shared" si="280"/>
        <v>26</v>
      </c>
      <c r="E6909" s="279">
        <f t="shared" si="281"/>
        <v>11</v>
      </c>
      <c r="F6909" s="281" t="str">
        <f t="shared" si="279"/>
        <v/>
      </c>
      <c r="G6909" s="282"/>
      <c r="H6909" s="280"/>
      <c r="I6909" s="280"/>
      <c r="J6909" s="280"/>
    </row>
    <row r="6910" spans="1:10" ht="14.4" x14ac:dyDescent="0.3">
      <c r="A6910" s="290" t="str">
        <f t="shared" si="278"/>
        <v>11/2018</v>
      </c>
      <c r="B6910" s="284">
        <v>43431</v>
      </c>
      <c r="C6910" s="296">
        <v>280</v>
      </c>
      <c r="D6910" s="279">
        <f t="shared" si="280"/>
        <v>27</v>
      </c>
      <c r="E6910" s="279">
        <f t="shared" si="281"/>
        <v>11</v>
      </c>
      <c r="F6910" s="281" t="str">
        <f t="shared" si="279"/>
        <v/>
      </c>
      <c r="G6910" s="282"/>
      <c r="H6910" s="280"/>
      <c r="I6910" s="280"/>
      <c r="J6910" s="280"/>
    </row>
    <row r="6911" spans="1:10" ht="14.4" x14ac:dyDescent="0.3">
      <c r="A6911" s="290" t="str">
        <f t="shared" si="278"/>
        <v>11/2018</v>
      </c>
      <c r="B6911" s="284">
        <v>43432</v>
      </c>
      <c r="C6911" s="296">
        <v>272</v>
      </c>
      <c r="D6911" s="279">
        <f t="shared" si="280"/>
        <v>28</v>
      </c>
      <c r="E6911" s="279">
        <f t="shared" si="281"/>
        <v>11</v>
      </c>
      <c r="F6911" s="281" t="str">
        <f t="shared" si="279"/>
        <v/>
      </c>
      <c r="G6911" s="282"/>
      <c r="H6911" s="280"/>
      <c r="I6911" s="280"/>
      <c r="J6911" s="280"/>
    </row>
    <row r="6912" spans="1:10" ht="14.4" x14ac:dyDescent="0.3">
      <c r="A6912" s="290" t="str">
        <f t="shared" si="278"/>
        <v>11/2018</v>
      </c>
      <c r="B6912" s="284">
        <v>43433</v>
      </c>
      <c r="C6912" s="296">
        <v>272</v>
      </c>
      <c r="D6912" s="279">
        <f t="shared" si="280"/>
        <v>29</v>
      </c>
      <c r="E6912" s="279">
        <f t="shared" si="281"/>
        <v>11</v>
      </c>
      <c r="F6912" s="281" t="str">
        <f t="shared" si="279"/>
        <v/>
      </c>
      <c r="G6912" s="282"/>
      <c r="H6912" s="280"/>
      <c r="I6912" s="280"/>
      <c r="J6912" s="280"/>
    </row>
    <row r="6913" spans="1:10" ht="14.4" x14ac:dyDescent="0.3">
      <c r="A6913" s="290" t="str">
        <f t="shared" si="278"/>
        <v>11/2018</v>
      </c>
      <c r="B6913" s="284">
        <v>43434</v>
      </c>
      <c r="C6913" s="296">
        <v>270</v>
      </c>
      <c r="D6913" s="279">
        <f t="shared" si="280"/>
        <v>30</v>
      </c>
      <c r="E6913" s="279">
        <f t="shared" si="281"/>
        <v>11</v>
      </c>
      <c r="F6913" s="281">
        <f t="shared" si="279"/>
        <v>2.7E-2</v>
      </c>
      <c r="G6913" s="282"/>
      <c r="H6913" s="280"/>
      <c r="I6913" s="280"/>
      <c r="J6913" s="280"/>
    </row>
    <row r="6914" spans="1:10" ht="14.4" x14ac:dyDescent="0.3">
      <c r="A6914" s="290" t="str">
        <f t="shared" si="278"/>
        <v>12/2018</v>
      </c>
      <c r="B6914" s="284">
        <v>43435</v>
      </c>
      <c r="C6914" s="296" t="s">
        <v>5837</v>
      </c>
      <c r="D6914" s="279">
        <f t="shared" si="280"/>
        <v>1</v>
      </c>
      <c r="E6914" s="279">
        <f t="shared" si="281"/>
        <v>12</v>
      </c>
      <c r="F6914" s="281" t="str">
        <f t="shared" si="279"/>
        <v/>
      </c>
      <c r="G6914" s="282"/>
      <c r="H6914" s="280"/>
      <c r="I6914" s="280"/>
      <c r="J6914" s="280"/>
    </row>
    <row r="6915" spans="1:10" ht="14.4" x14ac:dyDescent="0.3">
      <c r="A6915" s="290" t="str">
        <f t="shared" si="278"/>
        <v>12/2018</v>
      </c>
      <c r="B6915" s="284">
        <v>43436</v>
      </c>
      <c r="C6915" s="296" t="s">
        <v>5837</v>
      </c>
      <c r="D6915" s="279">
        <f t="shared" si="280"/>
        <v>2</v>
      </c>
      <c r="E6915" s="279">
        <f t="shared" si="281"/>
        <v>12</v>
      </c>
      <c r="F6915" s="281" t="str">
        <f t="shared" si="279"/>
        <v/>
      </c>
      <c r="G6915" s="282"/>
      <c r="H6915" s="280"/>
      <c r="I6915" s="280"/>
      <c r="J6915" s="280"/>
    </row>
    <row r="6916" spans="1:10" ht="14.4" x14ac:dyDescent="0.3">
      <c r="A6916" s="290" t="str">
        <f t="shared" si="278"/>
        <v>12/2018</v>
      </c>
      <c r="B6916" s="284">
        <v>43437</v>
      </c>
      <c r="C6916" s="296">
        <v>267</v>
      </c>
      <c r="D6916" s="279">
        <f t="shared" si="280"/>
        <v>3</v>
      </c>
      <c r="E6916" s="279">
        <f t="shared" si="281"/>
        <v>12</v>
      </c>
      <c r="F6916" s="281" t="str">
        <f t="shared" si="279"/>
        <v/>
      </c>
      <c r="G6916" s="282"/>
      <c r="H6916" s="280"/>
      <c r="I6916" s="280"/>
      <c r="J6916" s="280"/>
    </row>
    <row r="6917" spans="1:10" ht="14.4" x14ac:dyDescent="0.3">
      <c r="A6917" s="290" t="str">
        <f t="shared" si="278"/>
        <v>12/2018</v>
      </c>
      <c r="B6917" s="284">
        <v>43438</v>
      </c>
      <c r="C6917" s="296">
        <v>274</v>
      </c>
      <c r="D6917" s="279">
        <f t="shared" si="280"/>
        <v>4</v>
      </c>
      <c r="E6917" s="279">
        <f t="shared" si="281"/>
        <v>12</v>
      </c>
      <c r="F6917" s="281" t="str">
        <f t="shared" si="279"/>
        <v/>
      </c>
      <c r="G6917" s="282"/>
      <c r="H6917" s="280"/>
      <c r="I6917" s="280"/>
      <c r="J6917" s="280"/>
    </row>
    <row r="6918" spans="1:10" ht="14.4" x14ac:dyDescent="0.3">
      <c r="A6918" s="290" t="str">
        <f t="shared" ref="A6918:A6981" si="282">CONCATENATE(MONTH(B6918),"/",YEAR(B6918))</f>
        <v>12/2018</v>
      </c>
      <c r="B6918" s="284">
        <v>43439</v>
      </c>
      <c r="C6918" s="296">
        <v>274</v>
      </c>
      <c r="D6918" s="279">
        <f t="shared" si="280"/>
        <v>5</v>
      </c>
      <c r="E6918" s="279">
        <f t="shared" si="281"/>
        <v>12</v>
      </c>
      <c r="F6918" s="281" t="str">
        <f t="shared" si="279"/>
        <v/>
      </c>
      <c r="G6918" s="282"/>
      <c r="H6918" s="280"/>
      <c r="I6918" s="280"/>
      <c r="J6918" s="280"/>
    </row>
    <row r="6919" spans="1:10" ht="14.4" x14ac:dyDescent="0.3">
      <c r="A6919" s="290" t="str">
        <f t="shared" si="282"/>
        <v>12/2018</v>
      </c>
      <c r="B6919" s="284">
        <v>43440</v>
      </c>
      <c r="C6919" s="296">
        <v>277</v>
      </c>
      <c r="D6919" s="279">
        <f t="shared" si="280"/>
        <v>6</v>
      </c>
      <c r="E6919" s="279">
        <f t="shared" si="281"/>
        <v>12</v>
      </c>
      <c r="F6919" s="281" t="str">
        <f t="shared" si="279"/>
        <v/>
      </c>
      <c r="G6919" s="282"/>
      <c r="H6919" s="280"/>
      <c r="I6919" s="280"/>
      <c r="J6919" s="280"/>
    </row>
    <row r="6920" spans="1:10" ht="14.4" x14ac:dyDescent="0.3">
      <c r="A6920" s="290" t="str">
        <f t="shared" si="282"/>
        <v>12/2018</v>
      </c>
      <c r="B6920" s="284">
        <v>43441</v>
      </c>
      <c r="C6920" s="296">
        <v>274</v>
      </c>
      <c r="D6920" s="279">
        <f t="shared" si="280"/>
        <v>7</v>
      </c>
      <c r="E6920" s="279">
        <f t="shared" si="281"/>
        <v>12</v>
      </c>
      <c r="F6920" s="281" t="str">
        <f t="shared" si="279"/>
        <v/>
      </c>
      <c r="G6920" s="282"/>
      <c r="H6920" s="280"/>
      <c r="I6920" s="280"/>
      <c r="J6920" s="280"/>
    </row>
    <row r="6921" spans="1:10" ht="14.4" x14ac:dyDescent="0.3">
      <c r="A6921" s="290" t="str">
        <f t="shared" si="282"/>
        <v>12/2018</v>
      </c>
      <c r="B6921" s="284">
        <v>43442</v>
      </c>
      <c r="C6921" s="296" t="s">
        <v>5837</v>
      </c>
      <c r="D6921" s="279">
        <f t="shared" si="280"/>
        <v>8</v>
      </c>
      <c r="E6921" s="279">
        <f t="shared" si="281"/>
        <v>12</v>
      </c>
      <c r="F6921" s="281" t="str">
        <f t="shared" si="279"/>
        <v/>
      </c>
      <c r="G6921" s="282"/>
      <c r="H6921" s="280"/>
      <c r="I6921" s="280"/>
      <c r="J6921" s="280"/>
    </row>
    <row r="6922" spans="1:10" ht="14.4" x14ac:dyDescent="0.3">
      <c r="A6922" s="290" t="str">
        <f t="shared" si="282"/>
        <v>12/2018</v>
      </c>
      <c r="B6922" s="284">
        <v>43443</v>
      </c>
      <c r="C6922" s="296" t="s">
        <v>5837</v>
      </c>
      <c r="D6922" s="279">
        <f t="shared" si="280"/>
        <v>9</v>
      </c>
      <c r="E6922" s="279">
        <f t="shared" si="281"/>
        <v>12</v>
      </c>
      <c r="F6922" s="281" t="str">
        <f t="shared" si="279"/>
        <v/>
      </c>
      <c r="G6922" s="282"/>
      <c r="H6922" s="280"/>
      <c r="I6922" s="280"/>
      <c r="J6922" s="280"/>
    </row>
    <row r="6923" spans="1:10" ht="14.4" x14ac:dyDescent="0.3">
      <c r="A6923" s="290" t="str">
        <f t="shared" si="282"/>
        <v>12/2018</v>
      </c>
      <c r="B6923" s="284">
        <v>43444</v>
      </c>
      <c r="C6923" s="296">
        <v>276</v>
      </c>
      <c r="D6923" s="279">
        <f t="shared" si="280"/>
        <v>10</v>
      </c>
      <c r="E6923" s="279">
        <f t="shared" si="281"/>
        <v>12</v>
      </c>
      <c r="F6923" s="281" t="str">
        <f t="shared" si="279"/>
        <v/>
      </c>
      <c r="G6923" s="282"/>
      <c r="H6923" s="280"/>
      <c r="I6923" s="280"/>
      <c r="J6923" s="280"/>
    </row>
    <row r="6924" spans="1:10" ht="14.4" x14ac:dyDescent="0.3">
      <c r="A6924" s="290" t="str">
        <f t="shared" si="282"/>
        <v>12/2018</v>
      </c>
      <c r="B6924" s="284">
        <v>43445</v>
      </c>
      <c r="C6924" s="296">
        <v>270</v>
      </c>
      <c r="D6924" s="279">
        <f t="shared" si="280"/>
        <v>11</v>
      </c>
      <c r="E6924" s="279">
        <f t="shared" si="281"/>
        <v>12</v>
      </c>
      <c r="F6924" s="281" t="str">
        <f t="shared" si="279"/>
        <v/>
      </c>
      <c r="G6924" s="282"/>
      <c r="H6924" s="280"/>
      <c r="I6924" s="280"/>
      <c r="J6924" s="280"/>
    </row>
    <row r="6925" spans="1:10" ht="14.4" x14ac:dyDescent="0.3">
      <c r="A6925" s="290" t="str">
        <f t="shared" si="282"/>
        <v>12/2018</v>
      </c>
      <c r="B6925" s="284">
        <v>43446</v>
      </c>
      <c r="C6925" s="296">
        <v>261</v>
      </c>
      <c r="D6925" s="279">
        <f t="shared" si="280"/>
        <v>12</v>
      </c>
      <c r="E6925" s="279">
        <f t="shared" si="281"/>
        <v>12</v>
      </c>
      <c r="F6925" s="281" t="str">
        <f t="shared" si="279"/>
        <v/>
      </c>
      <c r="G6925" s="282"/>
      <c r="H6925" s="280"/>
      <c r="I6925" s="280"/>
      <c r="J6925" s="280"/>
    </row>
    <row r="6926" spans="1:10" ht="14.4" x14ac:dyDescent="0.3">
      <c r="A6926" s="290" t="str">
        <f t="shared" si="282"/>
        <v>12/2018</v>
      </c>
      <c r="B6926" s="284">
        <v>43447</v>
      </c>
      <c r="C6926" s="296">
        <v>258</v>
      </c>
      <c r="D6926" s="279">
        <f t="shared" si="280"/>
        <v>13</v>
      </c>
      <c r="E6926" s="279">
        <f t="shared" si="281"/>
        <v>12</v>
      </c>
      <c r="F6926" s="281" t="str">
        <f t="shared" si="279"/>
        <v/>
      </c>
      <c r="G6926" s="282"/>
      <c r="H6926" s="280"/>
      <c r="I6926" s="280"/>
      <c r="J6926" s="280"/>
    </row>
    <row r="6927" spans="1:10" ht="14.4" x14ac:dyDescent="0.3">
      <c r="A6927" s="290" t="str">
        <f t="shared" si="282"/>
        <v>12/2018</v>
      </c>
      <c r="B6927" s="284">
        <v>43448</v>
      </c>
      <c r="C6927" s="296">
        <v>261</v>
      </c>
      <c r="D6927" s="279">
        <f t="shared" si="280"/>
        <v>14</v>
      </c>
      <c r="E6927" s="279">
        <f t="shared" si="281"/>
        <v>12</v>
      </c>
      <c r="F6927" s="281" t="str">
        <f t="shared" si="279"/>
        <v/>
      </c>
      <c r="G6927" s="282"/>
      <c r="H6927" s="280"/>
      <c r="I6927" s="280"/>
      <c r="J6927" s="280"/>
    </row>
    <row r="6928" spans="1:10" ht="14.4" x14ac:dyDescent="0.3">
      <c r="A6928" s="290" t="str">
        <f t="shared" si="282"/>
        <v>12/2018</v>
      </c>
      <c r="B6928" s="284">
        <v>43449</v>
      </c>
      <c r="C6928" s="296" t="s">
        <v>5837</v>
      </c>
      <c r="D6928" s="279">
        <f t="shared" si="280"/>
        <v>15</v>
      </c>
      <c r="E6928" s="279">
        <f t="shared" si="281"/>
        <v>12</v>
      </c>
      <c r="F6928" s="281" t="str">
        <f t="shared" si="279"/>
        <v/>
      </c>
      <c r="G6928" s="282"/>
      <c r="H6928" s="280"/>
      <c r="I6928" s="280"/>
      <c r="J6928" s="280"/>
    </row>
    <row r="6929" spans="1:10" ht="14.4" x14ac:dyDescent="0.3">
      <c r="A6929" s="290" t="str">
        <f t="shared" si="282"/>
        <v>12/2018</v>
      </c>
      <c r="B6929" s="284">
        <v>43450</v>
      </c>
      <c r="C6929" s="296" t="s">
        <v>5837</v>
      </c>
      <c r="D6929" s="279">
        <f t="shared" si="280"/>
        <v>16</v>
      </c>
      <c r="E6929" s="279">
        <f t="shared" si="281"/>
        <v>12</v>
      </c>
      <c r="F6929" s="281" t="str">
        <f t="shared" si="279"/>
        <v/>
      </c>
      <c r="G6929" s="282"/>
      <c r="H6929" s="280"/>
      <c r="I6929" s="280"/>
      <c r="J6929" s="280"/>
    </row>
    <row r="6930" spans="1:10" ht="14.4" x14ac:dyDescent="0.3">
      <c r="A6930" s="290" t="str">
        <f t="shared" si="282"/>
        <v>12/2018</v>
      </c>
      <c r="B6930" s="284">
        <v>43451</v>
      </c>
      <c r="C6930" s="296">
        <v>260</v>
      </c>
      <c r="D6930" s="279">
        <f t="shared" si="280"/>
        <v>17</v>
      </c>
      <c r="E6930" s="279">
        <f t="shared" si="281"/>
        <v>12</v>
      </c>
      <c r="F6930" s="281" t="str">
        <f t="shared" ref="F6930:F6993" si="283">IF(D6930=(D6931-1),"",IF(AND(C6930="",C6929="",C6928=""),C6927/10000,(IF(AND(C6930="",C6929=""),C6928/10000,IF(C6930="",C6929/10000,C6930/10000)))))</f>
        <v/>
      </c>
      <c r="G6930" s="282"/>
      <c r="H6930" s="280"/>
      <c r="I6930" s="280"/>
      <c r="J6930" s="280"/>
    </row>
    <row r="6931" spans="1:10" ht="14.4" x14ac:dyDescent="0.3">
      <c r="A6931" s="290" t="str">
        <f t="shared" si="282"/>
        <v>12/2018</v>
      </c>
      <c r="B6931" s="284">
        <v>43452</v>
      </c>
      <c r="C6931" s="296">
        <v>265</v>
      </c>
      <c r="D6931" s="279">
        <f t="shared" si="280"/>
        <v>18</v>
      </c>
      <c r="E6931" s="279">
        <f t="shared" si="281"/>
        <v>12</v>
      </c>
      <c r="F6931" s="281" t="str">
        <f t="shared" si="283"/>
        <v/>
      </c>
      <c r="G6931" s="282"/>
      <c r="H6931" s="280"/>
      <c r="I6931" s="280"/>
      <c r="J6931" s="280"/>
    </row>
    <row r="6932" spans="1:10" ht="14.4" x14ac:dyDescent="0.3">
      <c r="A6932" s="290" t="str">
        <f t="shared" si="282"/>
        <v>12/2018</v>
      </c>
      <c r="B6932" s="284">
        <v>43453</v>
      </c>
      <c r="C6932" s="296">
        <v>270</v>
      </c>
      <c r="D6932" s="279">
        <f t="shared" si="280"/>
        <v>19</v>
      </c>
      <c r="E6932" s="279">
        <f t="shared" si="281"/>
        <v>12</v>
      </c>
      <c r="F6932" s="281" t="str">
        <f t="shared" si="283"/>
        <v/>
      </c>
      <c r="G6932" s="282"/>
      <c r="H6932" s="280"/>
      <c r="I6932" s="280"/>
      <c r="J6932" s="280"/>
    </row>
    <row r="6933" spans="1:10" ht="14.4" x14ac:dyDescent="0.3">
      <c r="A6933" s="290" t="str">
        <f t="shared" si="282"/>
        <v>12/2018</v>
      </c>
      <c r="B6933" s="284">
        <v>43454</v>
      </c>
      <c r="C6933" s="296">
        <v>268</v>
      </c>
      <c r="D6933" s="279">
        <f t="shared" si="280"/>
        <v>20</v>
      </c>
      <c r="E6933" s="279">
        <f t="shared" si="281"/>
        <v>12</v>
      </c>
      <c r="F6933" s="281" t="str">
        <f t="shared" si="283"/>
        <v/>
      </c>
      <c r="G6933" s="282"/>
      <c r="H6933" s="280"/>
      <c r="I6933" s="280"/>
      <c r="J6933" s="280"/>
    </row>
    <row r="6934" spans="1:10" ht="14.4" x14ac:dyDescent="0.3">
      <c r="A6934" s="290" t="str">
        <f t="shared" si="282"/>
        <v>12/2018</v>
      </c>
      <c r="B6934" s="284">
        <v>43455</v>
      </c>
      <c r="C6934" s="296">
        <v>273</v>
      </c>
      <c r="D6934" s="279">
        <f t="shared" si="280"/>
        <v>21</v>
      </c>
      <c r="E6934" s="279">
        <f t="shared" si="281"/>
        <v>12</v>
      </c>
      <c r="F6934" s="281" t="str">
        <f t="shared" si="283"/>
        <v/>
      </c>
      <c r="G6934" s="282"/>
      <c r="H6934" s="280"/>
      <c r="I6934" s="280"/>
      <c r="J6934" s="280"/>
    </row>
    <row r="6935" spans="1:10" ht="14.4" x14ac:dyDescent="0.3">
      <c r="A6935" s="290" t="str">
        <f t="shared" si="282"/>
        <v>12/2018</v>
      </c>
      <c r="B6935" s="284">
        <v>43456</v>
      </c>
      <c r="C6935" s="296" t="s">
        <v>5837</v>
      </c>
      <c r="D6935" s="279">
        <f t="shared" si="280"/>
        <v>22</v>
      </c>
      <c r="E6935" s="279">
        <f t="shared" si="281"/>
        <v>12</v>
      </c>
      <c r="F6935" s="281" t="str">
        <f t="shared" si="283"/>
        <v/>
      </c>
      <c r="G6935" s="282"/>
      <c r="H6935" s="280"/>
      <c r="I6935" s="280"/>
      <c r="J6935" s="280"/>
    </row>
    <row r="6936" spans="1:10" ht="14.4" x14ac:dyDescent="0.3">
      <c r="A6936" s="290" t="str">
        <f t="shared" si="282"/>
        <v>12/2018</v>
      </c>
      <c r="B6936" s="284">
        <v>43457</v>
      </c>
      <c r="C6936" s="296" t="s">
        <v>5837</v>
      </c>
      <c r="D6936" s="279">
        <f t="shared" si="280"/>
        <v>23</v>
      </c>
      <c r="E6936" s="279">
        <f t="shared" si="281"/>
        <v>12</v>
      </c>
      <c r="F6936" s="281" t="str">
        <f t="shared" si="283"/>
        <v/>
      </c>
      <c r="G6936" s="282"/>
      <c r="H6936" s="280"/>
      <c r="I6936" s="280"/>
      <c r="J6936" s="280"/>
    </row>
    <row r="6937" spans="1:10" ht="14.4" x14ac:dyDescent="0.3">
      <c r="A6937" s="290" t="str">
        <f t="shared" si="282"/>
        <v>12/2018</v>
      </c>
      <c r="B6937" s="284">
        <v>43458</v>
      </c>
      <c r="C6937" s="296">
        <v>276</v>
      </c>
      <c r="D6937" s="279">
        <f t="shared" si="280"/>
        <v>24</v>
      </c>
      <c r="E6937" s="279">
        <f t="shared" si="281"/>
        <v>12</v>
      </c>
      <c r="F6937" s="281" t="str">
        <f t="shared" si="283"/>
        <v/>
      </c>
      <c r="G6937" s="282"/>
      <c r="H6937" s="280"/>
      <c r="I6937" s="280"/>
      <c r="J6937" s="280"/>
    </row>
    <row r="6938" spans="1:10" ht="14.4" x14ac:dyDescent="0.3">
      <c r="A6938" s="290" t="str">
        <f t="shared" si="282"/>
        <v>12/2018</v>
      </c>
      <c r="B6938" s="284">
        <v>43459</v>
      </c>
      <c r="C6938" s="296" t="s">
        <v>5837</v>
      </c>
      <c r="D6938" s="279">
        <f t="shared" si="280"/>
        <v>25</v>
      </c>
      <c r="E6938" s="279">
        <f t="shared" si="281"/>
        <v>12</v>
      </c>
      <c r="F6938" s="281" t="str">
        <f t="shared" si="283"/>
        <v/>
      </c>
      <c r="G6938" s="282"/>
      <c r="H6938" s="280"/>
      <c r="I6938" s="280"/>
      <c r="J6938" s="280"/>
    </row>
    <row r="6939" spans="1:10" ht="14.4" x14ac:dyDescent="0.3">
      <c r="A6939" s="290" t="str">
        <f t="shared" si="282"/>
        <v>12/2018</v>
      </c>
      <c r="B6939" s="284">
        <v>43460</v>
      </c>
      <c r="C6939" s="296">
        <v>273</v>
      </c>
      <c r="D6939" s="279">
        <f t="shared" si="280"/>
        <v>26</v>
      </c>
      <c r="E6939" s="279">
        <f t="shared" si="281"/>
        <v>12</v>
      </c>
      <c r="F6939" s="281" t="str">
        <f t="shared" si="283"/>
        <v/>
      </c>
      <c r="G6939" s="282"/>
      <c r="H6939" s="280"/>
      <c r="I6939" s="280"/>
      <c r="J6939" s="280"/>
    </row>
    <row r="6940" spans="1:10" ht="14.4" x14ac:dyDescent="0.3">
      <c r="A6940" s="290" t="str">
        <f t="shared" si="282"/>
        <v>12/2018</v>
      </c>
      <c r="B6940" s="284">
        <v>43461</v>
      </c>
      <c r="C6940" s="296">
        <v>274</v>
      </c>
      <c r="D6940" s="279">
        <f t="shared" si="280"/>
        <v>27</v>
      </c>
      <c r="E6940" s="279">
        <f t="shared" si="281"/>
        <v>12</v>
      </c>
      <c r="F6940" s="281" t="str">
        <f t="shared" si="283"/>
        <v/>
      </c>
      <c r="G6940" s="282"/>
      <c r="H6940" s="280"/>
      <c r="I6940" s="280"/>
      <c r="J6940" s="280"/>
    </row>
    <row r="6941" spans="1:10" ht="14.4" x14ac:dyDescent="0.3">
      <c r="A6941" s="290" t="str">
        <f t="shared" si="282"/>
        <v>12/2018</v>
      </c>
      <c r="B6941" s="284">
        <v>43462</v>
      </c>
      <c r="C6941" s="296">
        <v>272</v>
      </c>
      <c r="D6941" s="279">
        <f t="shared" si="280"/>
        <v>28</v>
      </c>
      <c r="E6941" s="279">
        <f t="shared" si="281"/>
        <v>12</v>
      </c>
      <c r="F6941" s="281" t="str">
        <f t="shared" si="283"/>
        <v/>
      </c>
      <c r="G6941" s="282"/>
      <c r="H6941" s="280"/>
      <c r="I6941" s="280"/>
      <c r="J6941" s="280"/>
    </row>
    <row r="6942" spans="1:10" ht="14.4" x14ac:dyDescent="0.3">
      <c r="A6942" s="290" t="str">
        <f t="shared" si="282"/>
        <v>12/2018</v>
      </c>
      <c r="B6942" s="284">
        <v>43463</v>
      </c>
      <c r="C6942" s="296" t="s">
        <v>5837</v>
      </c>
      <c r="D6942" s="279">
        <f t="shared" si="280"/>
        <v>29</v>
      </c>
      <c r="E6942" s="279">
        <f t="shared" si="281"/>
        <v>12</v>
      </c>
      <c r="F6942" s="281" t="str">
        <f t="shared" si="283"/>
        <v/>
      </c>
      <c r="G6942" s="282"/>
      <c r="H6942" s="280"/>
      <c r="I6942" s="280"/>
      <c r="J6942" s="280"/>
    </row>
    <row r="6943" spans="1:10" ht="14.4" x14ac:dyDescent="0.3">
      <c r="A6943" s="290" t="str">
        <f t="shared" si="282"/>
        <v>12/2018</v>
      </c>
      <c r="B6943" s="284">
        <v>43464</v>
      </c>
      <c r="C6943" s="296" t="s">
        <v>5837</v>
      </c>
      <c r="D6943" s="279">
        <f t="shared" si="280"/>
        <v>30</v>
      </c>
      <c r="E6943" s="279">
        <f t="shared" si="281"/>
        <v>12</v>
      </c>
      <c r="F6943" s="281" t="str">
        <f t="shared" si="283"/>
        <v/>
      </c>
      <c r="G6943" s="282"/>
      <c r="H6943" s="280"/>
      <c r="I6943" s="280"/>
      <c r="J6943" s="280"/>
    </row>
    <row r="6944" spans="1:10" ht="14.4" x14ac:dyDescent="0.3">
      <c r="A6944" s="290" t="str">
        <f t="shared" si="282"/>
        <v>12/2018</v>
      </c>
      <c r="B6944" s="284">
        <v>43465</v>
      </c>
      <c r="C6944" s="296">
        <v>276</v>
      </c>
      <c r="D6944" s="279">
        <f t="shared" si="280"/>
        <v>31</v>
      </c>
      <c r="E6944" s="279">
        <f t="shared" si="281"/>
        <v>12</v>
      </c>
      <c r="F6944" s="281">
        <f t="shared" si="283"/>
        <v>2.76E-2</v>
      </c>
      <c r="G6944" s="282"/>
      <c r="H6944" s="280"/>
      <c r="I6944" s="280"/>
      <c r="J6944" s="280"/>
    </row>
    <row r="6945" spans="1:10" ht="14.4" x14ac:dyDescent="0.3">
      <c r="A6945" s="290" t="str">
        <f t="shared" si="282"/>
        <v>1/2019</v>
      </c>
      <c r="B6945" s="284">
        <v>43466</v>
      </c>
      <c r="C6945" s="296" t="s">
        <v>5837</v>
      </c>
      <c r="D6945" s="279">
        <f t="shared" si="280"/>
        <v>1</v>
      </c>
      <c r="E6945" s="279">
        <f t="shared" si="281"/>
        <v>1</v>
      </c>
      <c r="F6945" s="281" t="str">
        <f t="shared" si="283"/>
        <v/>
      </c>
      <c r="G6945" s="282"/>
      <c r="H6945" s="280"/>
      <c r="I6945" s="280"/>
      <c r="J6945" s="280"/>
    </row>
    <row r="6946" spans="1:10" ht="14.4" x14ac:dyDescent="0.3">
      <c r="A6946" s="290" t="str">
        <f t="shared" si="282"/>
        <v>1/2019</v>
      </c>
      <c r="B6946" s="284">
        <v>43467</v>
      </c>
      <c r="C6946" s="296">
        <v>275</v>
      </c>
      <c r="D6946" s="279">
        <f t="shared" si="280"/>
        <v>2</v>
      </c>
      <c r="E6946" s="279">
        <f t="shared" si="281"/>
        <v>1</v>
      </c>
      <c r="F6946" s="281" t="str">
        <f t="shared" si="283"/>
        <v/>
      </c>
      <c r="G6946" s="282"/>
      <c r="H6946" s="280"/>
      <c r="I6946" s="280"/>
      <c r="J6946" s="280"/>
    </row>
    <row r="6947" spans="1:10" ht="14.4" x14ac:dyDescent="0.3">
      <c r="A6947" s="290" t="str">
        <f t="shared" si="282"/>
        <v>1/2019</v>
      </c>
      <c r="B6947" s="284">
        <v>43468</v>
      </c>
      <c r="C6947" s="296">
        <v>278</v>
      </c>
      <c r="D6947" s="279">
        <f t="shared" si="280"/>
        <v>3</v>
      </c>
      <c r="E6947" s="279">
        <f t="shared" si="281"/>
        <v>1</v>
      </c>
      <c r="F6947" s="281" t="str">
        <f t="shared" si="283"/>
        <v/>
      </c>
      <c r="G6947" s="282"/>
      <c r="H6947" s="280"/>
      <c r="I6947" s="280"/>
      <c r="J6947" s="280"/>
    </row>
    <row r="6948" spans="1:10" ht="14.4" x14ac:dyDescent="0.3">
      <c r="A6948" s="290" t="str">
        <f t="shared" si="282"/>
        <v>1/2019</v>
      </c>
      <c r="B6948" s="284">
        <v>43469</v>
      </c>
      <c r="C6948" s="296">
        <v>264</v>
      </c>
      <c r="D6948" s="279">
        <f t="shared" si="280"/>
        <v>4</v>
      </c>
      <c r="E6948" s="279">
        <f t="shared" si="281"/>
        <v>1</v>
      </c>
      <c r="F6948" s="281" t="str">
        <f t="shared" si="283"/>
        <v/>
      </c>
      <c r="G6948" s="282"/>
      <c r="H6948" s="280"/>
      <c r="I6948" s="280"/>
      <c r="J6948" s="280"/>
    </row>
    <row r="6949" spans="1:10" ht="14.4" x14ac:dyDescent="0.3">
      <c r="A6949" s="290" t="str">
        <f t="shared" si="282"/>
        <v>1/2019</v>
      </c>
      <c r="B6949" s="284">
        <v>43470</v>
      </c>
      <c r="C6949" s="296" t="s">
        <v>5837</v>
      </c>
      <c r="D6949" s="279">
        <f t="shared" si="280"/>
        <v>5</v>
      </c>
      <c r="E6949" s="279">
        <f t="shared" si="281"/>
        <v>1</v>
      </c>
      <c r="F6949" s="281" t="str">
        <f t="shared" si="283"/>
        <v/>
      </c>
      <c r="G6949" s="282"/>
      <c r="H6949" s="280"/>
      <c r="I6949" s="280"/>
      <c r="J6949" s="280"/>
    </row>
    <row r="6950" spans="1:10" ht="14.4" x14ac:dyDescent="0.3">
      <c r="A6950" s="290" t="str">
        <f t="shared" si="282"/>
        <v>1/2019</v>
      </c>
      <c r="B6950" s="284">
        <v>43471</v>
      </c>
      <c r="C6950" s="296" t="s">
        <v>5837</v>
      </c>
      <c r="D6950" s="279">
        <f t="shared" si="280"/>
        <v>6</v>
      </c>
      <c r="E6950" s="279">
        <f t="shared" si="281"/>
        <v>1</v>
      </c>
      <c r="F6950" s="281" t="str">
        <f t="shared" si="283"/>
        <v/>
      </c>
      <c r="G6950" s="282"/>
      <c r="H6950" s="280"/>
      <c r="I6950" s="280"/>
      <c r="J6950" s="280"/>
    </row>
    <row r="6951" spans="1:10" ht="14.4" x14ac:dyDescent="0.3">
      <c r="A6951" s="290" t="str">
        <f t="shared" si="282"/>
        <v>1/2019</v>
      </c>
      <c r="B6951" s="284">
        <v>43472</v>
      </c>
      <c r="C6951" s="296">
        <v>256</v>
      </c>
      <c r="D6951" s="279">
        <f t="shared" si="280"/>
        <v>7</v>
      </c>
      <c r="E6951" s="279">
        <f t="shared" si="281"/>
        <v>1</v>
      </c>
      <c r="F6951" s="281" t="str">
        <f t="shared" si="283"/>
        <v/>
      </c>
      <c r="G6951" s="282"/>
      <c r="H6951" s="280"/>
      <c r="I6951" s="280"/>
      <c r="J6951" s="280"/>
    </row>
    <row r="6952" spans="1:10" ht="14.4" x14ac:dyDescent="0.3">
      <c r="A6952" s="290" t="str">
        <f t="shared" si="282"/>
        <v>1/2019</v>
      </c>
      <c r="B6952" s="284">
        <v>43473</v>
      </c>
      <c r="C6952" s="296">
        <v>254</v>
      </c>
      <c r="D6952" s="279">
        <f t="shared" si="280"/>
        <v>8</v>
      </c>
      <c r="E6952" s="279">
        <f t="shared" si="281"/>
        <v>1</v>
      </c>
      <c r="F6952" s="281" t="str">
        <f t="shared" si="283"/>
        <v/>
      </c>
      <c r="G6952" s="282"/>
      <c r="H6952" s="280"/>
      <c r="I6952" s="280"/>
      <c r="J6952" s="280"/>
    </row>
    <row r="6953" spans="1:10" ht="14.4" x14ac:dyDescent="0.3">
      <c r="A6953" s="290" t="str">
        <f t="shared" si="282"/>
        <v>1/2019</v>
      </c>
      <c r="B6953" s="284">
        <v>43474</v>
      </c>
      <c r="C6953" s="296">
        <v>250</v>
      </c>
      <c r="D6953" s="279">
        <f t="shared" si="280"/>
        <v>9</v>
      </c>
      <c r="E6953" s="279">
        <f t="shared" si="281"/>
        <v>1</v>
      </c>
      <c r="F6953" s="281" t="str">
        <f t="shared" si="283"/>
        <v/>
      </c>
      <c r="G6953" s="282"/>
      <c r="H6953" s="280"/>
      <c r="I6953" s="280"/>
      <c r="J6953" s="280"/>
    </row>
    <row r="6954" spans="1:10" ht="14.4" x14ac:dyDescent="0.3">
      <c r="A6954" s="290" t="str">
        <f t="shared" si="282"/>
        <v>1/2019</v>
      </c>
      <c r="B6954" s="284">
        <v>43475</v>
      </c>
      <c r="C6954" s="296">
        <v>254</v>
      </c>
      <c r="D6954" s="279">
        <f t="shared" si="280"/>
        <v>10</v>
      </c>
      <c r="E6954" s="279">
        <f t="shared" si="281"/>
        <v>1</v>
      </c>
      <c r="F6954" s="281" t="str">
        <f t="shared" si="283"/>
        <v/>
      </c>
      <c r="G6954" s="282"/>
      <c r="H6954" s="280"/>
      <c r="I6954" s="280"/>
      <c r="J6954" s="280"/>
    </row>
    <row r="6955" spans="1:10" ht="14.4" x14ac:dyDescent="0.3">
      <c r="A6955" s="290" t="str">
        <f t="shared" si="282"/>
        <v>1/2019</v>
      </c>
      <c r="B6955" s="284">
        <v>43476</v>
      </c>
      <c r="C6955" s="296">
        <v>258</v>
      </c>
      <c r="D6955" s="279">
        <f t="shared" si="280"/>
        <v>11</v>
      </c>
      <c r="E6955" s="279">
        <f t="shared" si="281"/>
        <v>1</v>
      </c>
      <c r="F6955" s="281" t="str">
        <f t="shared" si="283"/>
        <v/>
      </c>
      <c r="G6955" s="282"/>
      <c r="H6955" s="280"/>
      <c r="I6955" s="280"/>
      <c r="J6955" s="280"/>
    </row>
    <row r="6956" spans="1:10" ht="14.4" x14ac:dyDescent="0.3">
      <c r="A6956" s="290" t="str">
        <f t="shared" si="282"/>
        <v>1/2019</v>
      </c>
      <c r="B6956" s="284">
        <v>43477</v>
      </c>
      <c r="C6956" s="296" t="s">
        <v>5837</v>
      </c>
      <c r="D6956" s="279">
        <f t="shared" si="280"/>
        <v>12</v>
      </c>
      <c r="E6956" s="279">
        <f t="shared" si="281"/>
        <v>1</v>
      </c>
      <c r="F6956" s="281" t="str">
        <f t="shared" si="283"/>
        <v/>
      </c>
      <c r="G6956" s="282"/>
      <c r="H6956" s="280"/>
      <c r="I6956" s="280"/>
      <c r="J6956" s="280"/>
    </row>
    <row r="6957" spans="1:10" ht="14.4" x14ac:dyDescent="0.3">
      <c r="A6957" s="290" t="str">
        <f t="shared" si="282"/>
        <v>1/2019</v>
      </c>
      <c r="B6957" s="284">
        <v>43478</v>
      </c>
      <c r="C6957" s="296" t="s">
        <v>5837</v>
      </c>
      <c r="D6957" s="279">
        <f t="shared" si="280"/>
        <v>13</v>
      </c>
      <c r="E6957" s="279">
        <f t="shared" si="281"/>
        <v>1</v>
      </c>
      <c r="F6957" s="281" t="str">
        <f t="shared" si="283"/>
        <v/>
      </c>
      <c r="G6957" s="282"/>
      <c r="H6957" s="280"/>
      <c r="I6957" s="280"/>
      <c r="J6957" s="280"/>
    </row>
    <row r="6958" spans="1:10" ht="14.4" x14ac:dyDescent="0.3">
      <c r="A6958" s="290" t="str">
        <f t="shared" si="282"/>
        <v>1/2019</v>
      </c>
      <c r="B6958" s="284">
        <v>43479</v>
      </c>
      <c r="C6958" s="296">
        <v>258</v>
      </c>
      <c r="D6958" s="279">
        <f t="shared" si="280"/>
        <v>14</v>
      </c>
      <c r="E6958" s="279">
        <f t="shared" si="281"/>
        <v>1</v>
      </c>
      <c r="F6958" s="281" t="str">
        <f t="shared" si="283"/>
        <v/>
      </c>
      <c r="G6958" s="282"/>
      <c r="H6958" s="280"/>
      <c r="I6958" s="280"/>
      <c r="J6958" s="280"/>
    </row>
    <row r="6959" spans="1:10" ht="14.4" x14ac:dyDescent="0.3">
      <c r="A6959" s="290" t="str">
        <f t="shared" si="282"/>
        <v>1/2019</v>
      </c>
      <c r="B6959" s="284">
        <v>43480</v>
      </c>
      <c r="C6959" s="296">
        <v>255</v>
      </c>
      <c r="D6959" s="279">
        <f t="shared" si="280"/>
        <v>15</v>
      </c>
      <c r="E6959" s="279">
        <f t="shared" si="281"/>
        <v>1</v>
      </c>
      <c r="F6959" s="281" t="str">
        <f t="shared" si="283"/>
        <v/>
      </c>
      <c r="G6959" s="282"/>
      <c r="H6959" s="280"/>
      <c r="I6959" s="280"/>
      <c r="J6959" s="280"/>
    </row>
    <row r="6960" spans="1:10" ht="14.4" x14ac:dyDescent="0.3">
      <c r="A6960" s="290" t="str">
        <f t="shared" si="282"/>
        <v>1/2019</v>
      </c>
      <c r="B6960" s="284">
        <v>43481</v>
      </c>
      <c r="C6960" s="296">
        <v>255</v>
      </c>
      <c r="D6960" s="279">
        <f t="shared" si="280"/>
        <v>16</v>
      </c>
      <c r="E6960" s="279">
        <f t="shared" si="281"/>
        <v>1</v>
      </c>
      <c r="F6960" s="281" t="str">
        <f t="shared" si="283"/>
        <v/>
      </c>
      <c r="G6960" s="282"/>
      <c r="H6960" s="280"/>
      <c r="I6960" s="280"/>
      <c r="J6960" s="280"/>
    </row>
    <row r="6961" spans="1:10" ht="14.4" x14ac:dyDescent="0.3">
      <c r="A6961" s="290" t="str">
        <f t="shared" si="282"/>
        <v>1/2019</v>
      </c>
      <c r="B6961" s="284">
        <v>43482</v>
      </c>
      <c r="C6961" s="296">
        <v>255</v>
      </c>
      <c r="D6961" s="279">
        <f t="shared" si="280"/>
        <v>17</v>
      </c>
      <c r="E6961" s="279">
        <f t="shared" si="281"/>
        <v>1</v>
      </c>
      <c r="F6961" s="281" t="str">
        <f t="shared" si="283"/>
        <v/>
      </c>
      <c r="G6961" s="282"/>
      <c r="H6961" s="280"/>
      <c r="I6961" s="280"/>
      <c r="J6961" s="280"/>
    </row>
    <row r="6962" spans="1:10" ht="14.4" x14ac:dyDescent="0.3">
      <c r="A6962" s="290" t="str">
        <f t="shared" si="282"/>
        <v>1/2019</v>
      </c>
      <c r="B6962" s="284">
        <v>43483</v>
      </c>
      <c r="C6962" s="296">
        <v>245</v>
      </c>
      <c r="D6962" s="279">
        <f t="shared" si="280"/>
        <v>18</v>
      </c>
      <c r="E6962" s="279">
        <f t="shared" si="281"/>
        <v>1</v>
      </c>
      <c r="F6962" s="281" t="str">
        <f t="shared" si="283"/>
        <v/>
      </c>
      <c r="G6962" s="282"/>
      <c r="H6962" s="280"/>
      <c r="I6962" s="280"/>
      <c r="J6962" s="280"/>
    </row>
    <row r="6963" spans="1:10" ht="14.4" x14ac:dyDescent="0.3">
      <c r="A6963" s="290" t="str">
        <f t="shared" si="282"/>
        <v>1/2019</v>
      </c>
      <c r="B6963" s="284">
        <v>43484</v>
      </c>
      <c r="C6963" s="296" t="s">
        <v>5837</v>
      </c>
      <c r="D6963" s="279">
        <f t="shared" si="280"/>
        <v>19</v>
      </c>
      <c r="E6963" s="279">
        <f t="shared" si="281"/>
        <v>1</v>
      </c>
      <c r="F6963" s="281" t="str">
        <f t="shared" si="283"/>
        <v/>
      </c>
      <c r="G6963" s="282"/>
      <c r="H6963" s="280"/>
      <c r="I6963" s="280"/>
      <c r="J6963" s="280"/>
    </row>
    <row r="6964" spans="1:10" ht="14.4" x14ac:dyDescent="0.3">
      <c r="A6964" s="290" t="str">
        <f t="shared" si="282"/>
        <v>1/2019</v>
      </c>
      <c r="B6964" s="284">
        <v>43485</v>
      </c>
      <c r="C6964" s="296" t="s">
        <v>5837</v>
      </c>
      <c r="D6964" s="279">
        <f t="shared" si="280"/>
        <v>20</v>
      </c>
      <c r="E6964" s="279">
        <f t="shared" si="281"/>
        <v>1</v>
      </c>
      <c r="F6964" s="281" t="str">
        <f t="shared" si="283"/>
        <v/>
      </c>
      <c r="G6964" s="282"/>
      <c r="H6964" s="280"/>
      <c r="I6964" s="280"/>
      <c r="J6964" s="280"/>
    </row>
    <row r="6965" spans="1:10" ht="14.4" x14ac:dyDescent="0.3">
      <c r="A6965" s="290" t="str">
        <f t="shared" si="282"/>
        <v>1/2019</v>
      </c>
      <c r="B6965" s="284">
        <v>43486</v>
      </c>
      <c r="C6965" s="296">
        <v>245</v>
      </c>
      <c r="D6965" s="279">
        <f t="shared" si="280"/>
        <v>21</v>
      </c>
      <c r="E6965" s="279">
        <f t="shared" si="281"/>
        <v>1</v>
      </c>
      <c r="F6965" s="281" t="str">
        <f t="shared" si="283"/>
        <v/>
      </c>
      <c r="G6965" s="282"/>
      <c r="H6965" s="280"/>
      <c r="I6965" s="280"/>
      <c r="J6965" s="280"/>
    </row>
    <row r="6966" spans="1:10" ht="14.4" x14ac:dyDescent="0.3">
      <c r="A6966" s="290" t="str">
        <f t="shared" si="282"/>
        <v>1/2019</v>
      </c>
      <c r="B6966" s="284">
        <v>43487</v>
      </c>
      <c r="C6966" s="296">
        <v>252</v>
      </c>
      <c r="D6966" s="279">
        <f t="shared" si="280"/>
        <v>22</v>
      </c>
      <c r="E6966" s="279">
        <f t="shared" si="281"/>
        <v>1</v>
      </c>
      <c r="F6966" s="281" t="str">
        <f t="shared" si="283"/>
        <v/>
      </c>
      <c r="G6966" s="282"/>
      <c r="H6966" s="280"/>
      <c r="I6966" s="280"/>
      <c r="J6966" s="280"/>
    </row>
    <row r="6967" spans="1:10" ht="14.4" x14ac:dyDescent="0.3">
      <c r="A6967" s="290" t="str">
        <f t="shared" si="282"/>
        <v>1/2019</v>
      </c>
      <c r="B6967" s="284">
        <v>43488</v>
      </c>
      <c r="C6967" s="296">
        <v>247</v>
      </c>
      <c r="D6967" s="279">
        <f t="shared" si="280"/>
        <v>23</v>
      </c>
      <c r="E6967" s="279">
        <f t="shared" si="281"/>
        <v>1</v>
      </c>
      <c r="F6967" s="281" t="str">
        <f t="shared" si="283"/>
        <v/>
      </c>
      <c r="G6967" s="282"/>
      <c r="H6967" s="280"/>
      <c r="I6967" s="280"/>
      <c r="J6967" s="280"/>
    </row>
    <row r="6968" spans="1:10" ht="14.4" x14ac:dyDescent="0.3">
      <c r="A6968" s="290" t="str">
        <f t="shared" si="282"/>
        <v>1/2019</v>
      </c>
      <c r="B6968" s="284">
        <v>43489</v>
      </c>
      <c r="C6968" s="296">
        <v>246</v>
      </c>
      <c r="D6968" s="279">
        <f t="shared" si="280"/>
        <v>24</v>
      </c>
      <c r="E6968" s="279">
        <f t="shared" si="281"/>
        <v>1</v>
      </c>
      <c r="F6968" s="281" t="str">
        <f t="shared" si="283"/>
        <v/>
      </c>
      <c r="G6968" s="282"/>
      <c r="H6968" s="280"/>
      <c r="I6968" s="280"/>
      <c r="J6968" s="280"/>
    </row>
    <row r="6969" spans="1:10" ht="14.4" x14ac:dyDescent="0.3">
      <c r="A6969" s="290" t="str">
        <f t="shared" si="282"/>
        <v>1/2019</v>
      </c>
      <c r="B6969" s="284">
        <v>43490</v>
      </c>
      <c r="C6969" s="296">
        <v>239</v>
      </c>
      <c r="D6969" s="279">
        <f t="shared" si="280"/>
        <v>25</v>
      </c>
      <c r="E6969" s="279">
        <f t="shared" si="281"/>
        <v>1</v>
      </c>
      <c r="F6969" s="281" t="str">
        <f t="shared" si="283"/>
        <v/>
      </c>
      <c r="G6969" s="282"/>
      <c r="H6969" s="280"/>
      <c r="I6969" s="280"/>
      <c r="J6969" s="280"/>
    </row>
    <row r="6970" spans="1:10" ht="14.4" x14ac:dyDescent="0.3">
      <c r="A6970" s="290" t="str">
        <f t="shared" si="282"/>
        <v>1/2019</v>
      </c>
      <c r="B6970" s="284">
        <v>43491</v>
      </c>
      <c r="C6970" s="296" t="s">
        <v>5837</v>
      </c>
      <c r="D6970" s="279">
        <f t="shared" si="280"/>
        <v>26</v>
      </c>
      <c r="E6970" s="279">
        <f t="shared" si="281"/>
        <v>1</v>
      </c>
      <c r="F6970" s="281" t="str">
        <f t="shared" si="283"/>
        <v/>
      </c>
      <c r="G6970" s="282"/>
      <c r="H6970" s="280"/>
      <c r="I6970" s="280"/>
      <c r="J6970" s="280"/>
    </row>
    <row r="6971" spans="1:10" ht="14.4" x14ac:dyDescent="0.3">
      <c r="A6971" s="290" t="str">
        <f t="shared" si="282"/>
        <v>1/2019</v>
      </c>
      <c r="B6971" s="284">
        <v>43492</v>
      </c>
      <c r="C6971" s="296" t="s">
        <v>5837</v>
      </c>
      <c r="D6971" s="279">
        <f t="shared" si="280"/>
        <v>27</v>
      </c>
      <c r="E6971" s="279">
        <f t="shared" si="281"/>
        <v>1</v>
      </c>
      <c r="F6971" s="281" t="str">
        <f t="shared" si="283"/>
        <v/>
      </c>
      <c r="G6971" s="282"/>
      <c r="H6971" s="280"/>
      <c r="I6971" s="280"/>
      <c r="J6971" s="280"/>
    </row>
    <row r="6972" spans="1:10" ht="14.4" x14ac:dyDescent="0.3">
      <c r="A6972" s="290" t="str">
        <f t="shared" si="282"/>
        <v>1/2019</v>
      </c>
      <c r="B6972" s="284">
        <v>43493</v>
      </c>
      <c r="C6972" s="296">
        <v>240</v>
      </c>
      <c r="D6972" s="279">
        <f t="shared" si="280"/>
        <v>28</v>
      </c>
      <c r="E6972" s="279">
        <f t="shared" si="281"/>
        <v>1</v>
      </c>
      <c r="F6972" s="281" t="str">
        <f t="shared" si="283"/>
        <v/>
      </c>
      <c r="G6972" s="282"/>
      <c r="H6972" s="280"/>
      <c r="I6972" s="280"/>
      <c r="J6972" s="280"/>
    </row>
    <row r="6973" spans="1:10" ht="14.4" x14ac:dyDescent="0.3">
      <c r="A6973" s="290" t="str">
        <f t="shared" si="282"/>
        <v>1/2019</v>
      </c>
      <c r="B6973" s="284">
        <v>43494</v>
      </c>
      <c r="C6973" s="296">
        <v>244</v>
      </c>
      <c r="D6973" s="279">
        <f t="shared" si="280"/>
        <v>29</v>
      </c>
      <c r="E6973" s="279">
        <f t="shared" si="281"/>
        <v>1</v>
      </c>
      <c r="F6973" s="281" t="str">
        <f t="shared" si="283"/>
        <v/>
      </c>
      <c r="G6973" s="282"/>
      <c r="H6973" s="280"/>
      <c r="I6973" s="280"/>
      <c r="J6973" s="280"/>
    </row>
    <row r="6974" spans="1:10" ht="14.4" x14ac:dyDescent="0.3">
      <c r="A6974" s="290" t="str">
        <f t="shared" si="282"/>
        <v>1/2019</v>
      </c>
      <c r="B6974" s="284">
        <v>43495</v>
      </c>
      <c r="C6974" s="296">
        <v>240</v>
      </c>
      <c r="D6974" s="279">
        <f t="shared" si="280"/>
        <v>30</v>
      </c>
      <c r="E6974" s="279">
        <f t="shared" si="281"/>
        <v>1</v>
      </c>
      <c r="F6974" s="281" t="str">
        <f t="shared" si="283"/>
        <v/>
      </c>
      <c r="G6974" s="282"/>
      <c r="H6974" s="280"/>
      <c r="I6974" s="280"/>
      <c r="J6974" s="280"/>
    </row>
    <row r="6975" spans="1:10" ht="14.4" x14ac:dyDescent="0.3">
      <c r="A6975" s="290" t="str">
        <f t="shared" si="282"/>
        <v>1/2019</v>
      </c>
      <c r="B6975" s="284">
        <v>43496</v>
      </c>
      <c r="C6975" s="296">
        <v>238</v>
      </c>
      <c r="D6975" s="279">
        <f t="shared" si="280"/>
        <v>31</v>
      </c>
      <c r="E6975" s="279">
        <f t="shared" si="281"/>
        <v>1</v>
      </c>
      <c r="F6975" s="281">
        <f t="shared" si="283"/>
        <v>2.3800000000000002E-2</v>
      </c>
      <c r="G6975" s="282"/>
      <c r="H6975" s="280"/>
      <c r="I6975" s="280"/>
      <c r="J6975" s="280"/>
    </row>
    <row r="6976" spans="1:10" ht="14.4" x14ac:dyDescent="0.3">
      <c r="A6976" s="290" t="str">
        <f t="shared" si="282"/>
        <v>2/2019</v>
      </c>
      <c r="B6976" s="284">
        <v>43497</v>
      </c>
      <c r="C6976" s="296">
        <v>237</v>
      </c>
      <c r="D6976" s="279">
        <f t="shared" si="280"/>
        <v>1</v>
      </c>
      <c r="E6976" s="279">
        <f t="shared" si="281"/>
        <v>2</v>
      </c>
      <c r="F6976" s="281" t="str">
        <f t="shared" si="283"/>
        <v/>
      </c>
      <c r="G6976" s="282"/>
      <c r="H6976" s="280"/>
      <c r="I6976" s="280"/>
      <c r="J6976" s="280"/>
    </row>
    <row r="6977" spans="1:10" ht="14.4" x14ac:dyDescent="0.3">
      <c r="A6977" s="290" t="str">
        <f t="shared" si="282"/>
        <v>2/2019</v>
      </c>
      <c r="B6977" s="284">
        <v>43498</v>
      </c>
      <c r="C6977" s="296" t="s">
        <v>5837</v>
      </c>
      <c r="D6977" s="279">
        <f t="shared" si="280"/>
        <v>2</v>
      </c>
      <c r="E6977" s="279">
        <f t="shared" si="281"/>
        <v>2</v>
      </c>
      <c r="F6977" s="281" t="str">
        <f t="shared" si="283"/>
        <v/>
      </c>
      <c r="G6977" s="282"/>
      <c r="H6977" s="280"/>
      <c r="I6977" s="280"/>
      <c r="J6977" s="280"/>
    </row>
    <row r="6978" spans="1:10" ht="14.4" x14ac:dyDescent="0.3">
      <c r="A6978" s="290" t="str">
        <f t="shared" si="282"/>
        <v>2/2019</v>
      </c>
      <c r="B6978" s="284">
        <v>43499</v>
      </c>
      <c r="C6978" s="296" t="s">
        <v>5837</v>
      </c>
      <c r="D6978" s="279">
        <f t="shared" si="280"/>
        <v>3</v>
      </c>
      <c r="E6978" s="279">
        <f t="shared" si="281"/>
        <v>2</v>
      </c>
      <c r="F6978" s="281" t="str">
        <f t="shared" si="283"/>
        <v/>
      </c>
      <c r="G6978" s="282"/>
      <c r="H6978" s="280"/>
      <c r="I6978" s="280"/>
      <c r="J6978" s="280"/>
    </row>
    <row r="6979" spans="1:10" ht="14.4" x14ac:dyDescent="0.3">
      <c r="A6979" s="290" t="str">
        <f t="shared" si="282"/>
        <v>2/2019</v>
      </c>
      <c r="B6979" s="284">
        <v>43500</v>
      </c>
      <c r="C6979" s="296">
        <v>234</v>
      </c>
      <c r="D6979" s="279">
        <f t="shared" si="280"/>
        <v>4</v>
      </c>
      <c r="E6979" s="279">
        <f t="shared" si="281"/>
        <v>2</v>
      </c>
      <c r="F6979" s="281" t="str">
        <f t="shared" si="283"/>
        <v/>
      </c>
      <c r="G6979" s="282"/>
      <c r="H6979" s="280"/>
      <c r="I6979" s="280"/>
      <c r="J6979" s="280"/>
    </row>
    <row r="6980" spans="1:10" ht="14.4" x14ac:dyDescent="0.3">
      <c r="A6980" s="290" t="str">
        <f t="shared" si="282"/>
        <v>2/2019</v>
      </c>
      <c r="B6980" s="284">
        <v>43501</v>
      </c>
      <c r="C6980" s="296">
        <v>232</v>
      </c>
      <c r="D6980" s="279">
        <f t="shared" si="280"/>
        <v>5</v>
      </c>
      <c r="E6980" s="279">
        <f t="shared" si="281"/>
        <v>2</v>
      </c>
      <c r="F6980" s="281" t="str">
        <f t="shared" si="283"/>
        <v/>
      </c>
      <c r="G6980" s="282"/>
      <c r="H6980" s="280"/>
      <c r="I6980" s="280"/>
      <c r="J6980" s="280"/>
    </row>
    <row r="6981" spans="1:10" ht="14.4" x14ac:dyDescent="0.3">
      <c r="A6981" s="290" t="str">
        <f t="shared" si="282"/>
        <v>2/2019</v>
      </c>
      <c r="B6981" s="284">
        <v>43502</v>
      </c>
      <c r="C6981" s="296">
        <v>239</v>
      </c>
      <c r="D6981" s="279">
        <f t="shared" si="280"/>
        <v>6</v>
      </c>
      <c r="E6981" s="279">
        <f t="shared" si="281"/>
        <v>2</v>
      </c>
      <c r="F6981" s="281" t="str">
        <f t="shared" si="283"/>
        <v/>
      </c>
      <c r="G6981" s="282"/>
      <c r="H6981" s="280"/>
      <c r="I6981" s="280"/>
      <c r="J6981" s="280"/>
    </row>
    <row r="6982" spans="1:10" ht="14.4" x14ac:dyDescent="0.3">
      <c r="A6982" s="290" t="str">
        <f t="shared" ref="A6982:A7045" si="284">CONCATENATE(MONTH(B6982),"/",YEAR(B6982))</f>
        <v>2/2019</v>
      </c>
      <c r="B6982" s="284">
        <v>43503</v>
      </c>
      <c r="C6982" s="296">
        <v>245</v>
      </c>
      <c r="D6982" s="279">
        <f t="shared" si="280"/>
        <v>7</v>
      </c>
      <c r="E6982" s="279">
        <f t="shared" si="281"/>
        <v>2</v>
      </c>
      <c r="F6982" s="281" t="str">
        <f t="shared" si="283"/>
        <v/>
      </c>
      <c r="G6982" s="282"/>
      <c r="H6982" s="280"/>
      <c r="I6982" s="280"/>
      <c r="J6982" s="280"/>
    </row>
    <row r="6983" spans="1:10" ht="14.4" x14ac:dyDescent="0.3">
      <c r="A6983" s="290" t="str">
        <f t="shared" si="284"/>
        <v>2/2019</v>
      </c>
      <c r="B6983" s="284">
        <v>43504</v>
      </c>
      <c r="C6983" s="296">
        <v>249</v>
      </c>
      <c r="D6983" s="279">
        <f t="shared" si="280"/>
        <v>8</v>
      </c>
      <c r="E6983" s="279">
        <f t="shared" si="281"/>
        <v>2</v>
      </c>
      <c r="F6983" s="281" t="str">
        <f t="shared" si="283"/>
        <v/>
      </c>
      <c r="G6983" s="282"/>
      <c r="H6983" s="280"/>
      <c r="I6983" s="280"/>
      <c r="J6983" s="280"/>
    </row>
    <row r="6984" spans="1:10" ht="14.4" x14ac:dyDescent="0.3">
      <c r="A6984" s="290" t="str">
        <f t="shared" si="284"/>
        <v>2/2019</v>
      </c>
      <c r="B6984" s="284">
        <v>43505</v>
      </c>
      <c r="C6984" s="296" t="s">
        <v>5837</v>
      </c>
      <c r="D6984" s="279">
        <f t="shared" si="280"/>
        <v>9</v>
      </c>
      <c r="E6984" s="279">
        <f t="shared" si="281"/>
        <v>2</v>
      </c>
      <c r="F6984" s="281" t="str">
        <f t="shared" si="283"/>
        <v/>
      </c>
      <c r="G6984" s="282"/>
      <c r="H6984" s="280"/>
      <c r="I6984" s="280"/>
      <c r="J6984" s="280"/>
    </row>
    <row r="6985" spans="1:10" ht="14.4" x14ac:dyDescent="0.3">
      <c r="A6985" s="290" t="str">
        <f t="shared" si="284"/>
        <v>2/2019</v>
      </c>
      <c r="B6985" s="284">
        <v>43506</v>
      </c>
      <c r="C6985" s="296" t="s">
        <v>5837</v>
      </c>
      <c r="D6985" s="279">
        <f t="shared" si="280"/>
        <v>10</v>
      </c>
      <c r="E6985" s="279">
        <f t="shared" si="281"/>
        <v>2</v>
      </c>
      <c r="F6985" s="281" t="str">
        <f t="shared" si="283"/>
        <v/>
      </c>
      <c r="G6985" s="282"/>
      <c r="H6985" s="280"/>
      <c r="I6985" s="280"/>
      <c r="J6985" s="280"/>
    </row>
    <row r="6986" spans="1:10" ht="14.4" x14ac:dyDescent="0.3">
      <c r="A6986" s="290" t="str">
        <f t="shared" si="284"/>
        <v>2/2019</v>
      </c>
      <c r="B6986" s="284">
        <v>43507</v>
      </c>
      <c r="C6986" s="296">
        <v>250</v>
      </c>
      <c r="D6986" s="279">
        <f t="shared" si="280"/>
        <v>11</v>
      </c>
      <c r="E6986" s="279">
        <f t="shared" si="281"/>
        <v>2</v>
      </c>
      <c r="F6986" s="281" t="str">
        <f t="shared" si="283"/>
        <v/>
      </c>
      <c r="G6986" s="282"/>
      <c r="H6986" s="280"/>
      <c r="I6986" s="280"/>
      <c r="J6986" s="280"/>
    </row>
    <row r="6987" spans="1:10" ht="14.4" x14ac:dyDescent="0.3">
      <c r="A6987" s="290" t="str">
        <f t="shared" si="284"/>
        <v>2/2019</v>
      </c>
      <c r="B6987" s="284">
        <v>43508</v>
      </c>
      <c r="C6987" s="296">
        <v>244</v>
      </c>
      <c r="D6987" s="279">
        <f t="shared" si="280"/>
        <v>12</v>
      </c>
      <c r="E6987" s="279">
        <f t="shared" si="281"/>
        <v>2</v>
      </c>
      <c r="F6987" s="281" t="str">
        <f t="shared" si="283"/>
        <v/>
      </c>
      <c r="G6987" s="282"/>
      <c r="H6987" s="280"/>
      <c r="I6987" s="280"/>
      <c r="J6987" s="280"/>
    </row>
    <row r="6988" spans="1:10" ht="14.4" x14ac:dyDescent="0.3">
      <c r="A6988" s="290" t="str">
        <f t="shared" si="284"/>
        <v>2/2019</v>
      </c>
      <c r="B6988" s="284">
        <v>43509</v>
      </c>
      <c r="C6988" s="296">
        <v>242</v>
      </c>
      <c r="D6988" s="279">
        <f t="shared" si="280"/>
        <v>13</v>
      </c>
      <c r="E6988" s="279">
        <f t="shared" si="281"/>
        <v>2</v>
      </c>
      <c r="F6988" s="281" t="str">
        <f t="shared" si="283"/>
        <v/>
      </c>
      <c r="G6988" s="282"/>
      <c r="H6988" s="280"/>
      <c r="I6988" s="280"/>
      <c r="J6988" s="280"/>
    </row>
    <row r="6989" spans="1:10" ht="14.4" x14ac:dyDescent="0.3">
      <c r="A6989" s="290" t="str">
        <f t="shared" si="284"/>
        <v>2/2019</v>
      </c>
      <c r="B6989" s="284">
        <v>43510</v>
      </c>
      <c r="C6989" s="296">
        <v>240</v>
      </c>
      <c r="D6989" s="279">
        <f t="shared" si="280"/>
        <v>14</v>
      </c>
      <c r="E6989" s="279">
        <f t="shared" si="281"/>
        <v>2</v>
      </c>
      <c r="F6989" s="281" t="str">
        <f t="shared" si="283"/>
        <v/>
      </c>
      <c r="G6989" s="282"/>
      <c r="H6989" s="280"/>
      <c r="I6989" s="280"/>
      <c r="J6989" s="280"/>
    </row>
    <row r="6990" spans="1:10" ht="14.4" x14ac:dyDescent="0.3">
      <c r="A6990" s="290" t="str">
        <f t="shared" si="284"/>
        <v>2/2019</v>
      </c>
      <c r="B6990" s="284">
        <v>43511</v>
      </c>
      <c r="C6990" s="296">
        <v>241</v>
      </c>
      <c r="D6990" s="279">
        <f t="shared" si="280"/>
        <v>15</v>
      </c>
      <c r="E6990" s="279">
        <f t="shared" si="281"/>
        <v>2</v>
      </c>
      <c r="F6990" s="281" t="str">
        <f t="shared" si="283"/>
        <v/>
      </c>
      <c r="G6990" s="282"/>
      <c r="H6990" s="280"/>
      <c r="I6990" s="280"/>
      <c r="J6990" s="280"/>
    </row>
    <row r="6991" spans="1:10" ht="14.4" x14ac:dyDescent="0.3">
      <c r="A6991" s="290" t="str">
        <f t="shared" si="284"/>
        <v>2/2019</v>
      </c>
      <c r="B6991" s="284">
        <v>43512</v>
      </c>
      <c r="C6991" s="296" t="s">
        <v>5837</v>
      </c>
      <c r="D6991" s="279">
        <f t="shared" si="280"/>
        <v>16</v>
      </c>
      <c r="E6991" s="279">
        <f t="shared" si="281"/>
        <v>2</v>
      </c>
      <c r="F6991" s="281" t="str">
        <f t="shared" si="283"/>
        <v/>
      </c>
      <c r="G6991" s="282"/>
      <c r="H6991" s="280"/>
      <c r="I6991" s="280"/>
      <c r="J6991" s="280"/>
    </row>
    <row r="6992" spans="1:10" ht="14.4" x14ac:dyDescent="0.3">
      <c r="A6992" s="290" t="str">
        <f t="shared" si="284"/>
        <v>2/2019</v>
      </c>
      <c r="B6992" s="284">
        <v>43513</v>
      </c>
      <c r="C6992" s="296" t="s">
        <v>5837</v>
      </c>
      <c r="D6992" s="279">
        <f t="shared" si="280"/>
        <v>17</v>
      </c>
      <c r="E6992" s="279">
        <f t="shared" si="281"/>
        <v>2</v>
      </c>
      <c r="F6992" s="281" t="str">
        <f t="shared" si="283"/>
        <v/>
      </c>
      <c r="G6992" s="282"/>
      <c r="H6992" s="280"/>
      <c r="I6992" s="280"/>
      <c r="J6992" s="280"/>
    </row>
    <row r="6993" spans="1:10" ht="14.4" x14ac:dyDescent="0.3">
      <c r="A6993" s="290" t="str">
        <f t="shared" si="284"/>
        <v>2/2019</v>
      </c>
      <c r="B6993" s="284">
        <v>43514</v>
      </c>
      <c r="C6993" s="296">
        <v>241</v>
      </c>
      <c r="D6993" s="279">
        <f t="shared" si="280"/>
        <v>18</v>
      </c>
      <c r="E6993" s="279">
        <f t="shared" si="281"/>
        <v>2</v>
      </c>
      <c r="F6993" s="281" t="str">
        <f t="shared" si="283"/>
        <v/>
      </c>
      <c r="G6993" s="282"/>
      <c r="H6993" s="280"/>
      <c r="I6993" s="280"/>
      <c r="J6993" s="280"/>
    </row>
    <row r="6994" spans="1:10" ht="14.4" x14ac:dyDescent="0.3">
      <c r="A6994" s="290" t="str">
        <f t="shared" si="284"/>
        <v>2/2019</v>
      </c>
      <c r="B6994" s="284">
        <v>43515</v>
      </c>
      <c r="C6994" s="296">
        <v>241</v>
      </c>
      <c r="D6994" s="279">
        <f t="shared" si="280"/>
        <v>19</v>
      </c>
      <c r="E6994" s="279">
        <f t="shared" si="281"/>
        <v>2</v>
      </c>
      <c r="F6994" s="281" t="str">
        <f t="shared" ref="F6994:F7057" si="285">IF(D6994=(D6995-1),"",IF(AND(C6994="",C6993="",C6992=""),C6991/10000,(IF(AND(C6994="",C6993=""),C6992/10000,IF(C6994="",C6993/10000,C6994/10000)))))</f>
        <v/>
      </c>
      <c r="G6994" s="282"/>
      <c r="H6994" s="280"/>
      <c r="I6994" s="280"/>
      <c r="J6994" s="280"/>
    </row>
    <row r="6995" spans="1:10" ht="14.4" x14ac:dyDescent="0.3">
      <c r="A6995" s="290" t="str">
        <f t="shared" si="284"/>
        <v>2/2019</v>
      </c>
      <c r="B6995" s="284">
        <v>43516</v>
      </c>
      <c r="C6995" s="296">
        <v>241</v>
      </c>
      <c r="D6995" s="279">
        <f t="shared" si="280"/>
        <v>20</v>
      </c>
      <c r="E6995" s="279">
        <f t="shared" si="281"/>
        <v>2</v>
      </c>
      <c r="F6995" s="281" t="str">
        <f t="shared" si="285"/>
        <v/>
      </c>
      <c r="G6995" s="282"/>
      <c r="H6995" s="280"/>
      <c r="I6995" s="280"/>
      <c r="J6995" s="280"/>
    </row>
    <row r="6996" spans="1:10" ht="14.4" x14ac:dyDescent="0.3">
      <c r="A6996" s="290" t="str">
        <f t="shared" si="284"/>
        <v>2/2019</v>
      </c>
      <c r="B6996" s="284">
        <v>43517</v>
      </c>
      <c r="C6996" s="296">
        <v>242</v>
      </c>
      <c r="D6996" s="279">
        <f t="shared" si="280"/>
        <v>21</v>
      </c>
      <c r="E6996" s="279">
        <f t="shared" si="281"/>
        <v>2</v>
      </c>
      <c r="F6996" s="281" t="str">
        <f t="shared" si="285"/>
        <v/>
      </c>
      <c r="G6996" s="282"/>
      <c r="H6996" s="280"/>
      <c r="I6996" s="280"/>
      <c r="J6996" s="280"/>
    </row>
    <row r="6997" spans="1:10" ht="14.4" x14ac:dyDescent="0.3">
      <c r="A6997" s="290" t="str">
        <f t="shared" si="284"/>
        <v>2/2019</v>
      </c>
      <c r="B6997" s="284">
        <v>43518</v>
      </c>
      <c r="C6997" s="296">
        <v>241</v>
      </c>
      <c r="D6997" s="279">
        <f t="shared" si="280"/>
        <v>22</v>
      </c>
      <c r="E6997" s="279">
        <f t="shared" si="281"/>
        <v>2</v>
      </c>
      <c r="F6997" s="281" t="str">
        <f t="shared" si="285"/>
        <v/>
      </c>
      <c r="G6997" s="282"/>
      <c r="H6997" s="280"/>
      <c r="I6997" s="280"/>
      <c r="J6997" s="280"/>
    </row>
    <row r="6998" spans="1:10" ht="14.4" x14ac:dyDescent="0.3">
      <c r="A6998" s="290" t="str">
        <f t="shared" si="284"/>
        <v>2/2019</v>
      </c>
      <c r="B6998" s="284">
        <v>43519</v>
      </c>
      <c r="C6998" s="296" t="s">
        <v>5837</v>
      </c>
      <c r="D6998" s="279">
        <f t="shared" si="280"/>
        <v>23</v>
      </c>
      <c r="E6998" s="279">
        <f t="shared" si="281"/>
        <v>2</v>
      </c>
      <c r="F6998" s="281" t="str">
        <f t="shared" si="285"/>
        <v/>
      </c>
      <c r="G6998" s="282"/>
      <c r="H6998" s="280"/>
      <c r="I6998" s="280"/>
      <c r="J6998" s="280"/>
    </row>
    <row r="6999" spans="1:10" ht="14.4" x14ac:dyDescent="0.3">
      <c r="A6999" s="290" t="str">
        <f t="shared" si="284"/>
        <v>2/2019</v>
      </c>
      <c r="B6999" s="284">
        <v>43520</v>
      </c>
      <c r="C6999" s="296" t="s">
        <v>5837</v>
      </c>
      <c r="D6999" s="279">
        <f t="shared" si="280"/>
        <v>24</v>
      </c>
      <c r="E6999" s="279">
        <f t="shared" si="281"/>
        <v>2</v>
      </c>
      <c r="F6999" s="281" t="str">
        <f t="shared" si="285"/>
        <v/>
      </c>
      <c r="G6999" s="282"/>
      <c r="H6999" s="280"/>
      <c r="I6999" s="280"/>
      <c r="J6999" s="280"/>
    </row>
    <row r="7000" spans="1:10" ht="14.4" x14ac:dyDescent="0.3">
      <c r="A7000" s="290" t="str">
        <f t="shared" si="284"/>
        <v>2/2019</v>
      </c>
      <c r="B7000" s="284">
        <v>43521</v>
      </c>
      <c r="C7000" s="296">
        <v>240</v>
      </c>
      <c r="D7000" s="279">
        <f t="shared" si="280"/>
        <v>25</v>
      </c>
      <c r="E7000" s="279">
        <f t="shared" si="281"/>
        <v>2</v>
      </c>
      <c r="F7000" s="281" t="str">
        <f t="shared" si="285"/>
        <v/>
      </c>
      <c r="G7000" s="282"/>
      <c r="H7000" s="280"/>
      <c r="I7000" s="280"/>
      <c r="J7000" s="280"/>
    </row>
    <row r="7001" spans="1:10" ht="14.4" x14ac:dyDescent="0.3">
      <c r="A7001" s="290" t="str">
        <f t="shared" si="284"/>
        <v>2/2019</v>
      </c>
      <c r="B7001" s="284">
        <v>43522</v>
      </c>
      <c r="C7001" s="296">
        <v>239</v>
      </c>
      <c r="D7001" s="279">
        <f t="shared" si="280"/>
        <v>26</v>
      </c>
      <c r="E7001" s="279">
        <f t="shared" si="281"/>
        <v>2</v>
      </c>
      <c r="F7001" s="281" t="str">
        <f t="shared" si="285"/>
        <v/>
      </c>
      <c r="G7001" s="282"/>
      <c r="H7001" s="280"/>
      <c r="I7001" s="280"/>
      <c r="J7001" s="280"/>
    </row>
    <row r="7002" spans="1:10" ht="14.4" x14ac:dyDescent="0.3">
      <c r="A7002" s="290" t="str">
        <f t="shared" si="284"/>
        <v>2/2019</v>
      </c>
      <c r="B7002" s="284">
        <v>43523</v>
      </c>
      <c r="C7002" s="296">
        <v>236</v>
      </c>
      <c r="D7002" s="279">
        <f t="shared" si="280"/>
        <v>27</v>
      </c>
      <c r="E7002" s="279">
        <f t="shared" si="281"/>
        <v>2</v>
      </c>
      <c r="F7002" s="281" t="str">
        <f t="shared" si="285"/>
        <v/>
      </c>
      <c r="G7002" s="282"/>
      <c r="H7002" s="280"/>
      <c r="I7002" s="280"/>
      <c r="J7002" s="280"/>
    </row>
    <row r="7003" spans="1:10" ht="14.4" x14ac:dyDescent="0.3">
      <c r="A7003" s="290" t="str">
        <f t="shared" si="284"/>
        <v>2/2019</v>
      </c>
      <c r="B7003" s="284">
        <v>43524</v>
      </c>
      <c r="C7003" s="296">
        <v>235</v>
      </c>
      <c r="D7003" s="279">
        <f t="shared" si="280"/>
        <v>28</v>
      </c>
      <c r="E7003" s="279">
        <f t="shared" si="281"/>
        <v>2</v>
      </c>
      <c r="F7003" s="281">
        <f t="shared" si="285"/>
        <v>2.35E-2</v>
      </c>
      <c r="G7003" s="282"/>
      <c r="H7003" s="280"/>
      <c r="I7003" s="280"/>
      <c r="J7003" s="280"/>
    </row>
    <row r="7004" spans="1:10" ht="14.4" x14ac:dyDescent="0.3">
      <c r="A7004" s="290" t="str">
        <f t="shared" si="284"/>
        <v>3/2019</v>
      </c>
      <c r="B7004" s="284">
        <v>43525</v>
      </c>
      <c r="C7004" s="296">
        <v>236</v>
      </c>
      <c r="D7004" s="279">
        <f t="shared" si="280"/>
        <v>1</v>
      </c>
      <c r="E7004" s="279">
        <f t="shared" si="281"/>
        <v>3</v>
      </c>
      <c r="F7004" s="281" t="str">
        <f t="shared" si="285"/>
        <v/>
      </c>
      <c r="G7004" s="282"/>
      <c r="H7004" s="280"/>
      <c r="I7004" s="280"/>
      <c r="J7004" s="280"/>
    </row>
    <row r="7005" spans="1:10" ht="14.4" x14ac:dyDescent="0.3">
      <c r="A7005" s="290" t="str">
        <f t="shared" si="284"/>
        <v>3/2019</v>
      </c>
      <c r="B7005" s="284">
        <v>43526</v>
      </c>
      <c r="C7005" s="296" t="s">
        <v>5837</v>
      </c>
      <c r="D7005" s="279">
        <f t="shared" si="280"/>
        <v>2</v>
      </c>
      <c r="E7005" s="279">
        <f t="shared" si="281"/>
        <v>3</v>
      </c>
      <c r="F7005" s="281" t="str">
        <f t="shared" si="285"/>
        <v/>
      </c>
      <c r="G7005" s="282"/>
      <c r="H7005" s="280"/>
      <c r="I7005" s="280"/>
      <c r="J7005" s="280"/>
    </row>
    <row r="7006" spans="1:10" ht="14.4" x14ac:dyDescent="0.3">
      <c r="A7006" s="290" t="str">
        <f t="shared" si="284"/>
        <v>3/2019</v>
      </c>
      <c r="B7006" s="284">
        <v>43527</v>
      </c>
      <c r="C7006" s="296" t="s">
        <v>5837</v>
      </c>
      <c r="D7006" s="279">
        <f t="shared" si="280"/>
        <v>3</v>
      </c>
      <c r="E7006" s="279">
        <f t="shared" si="281"/>
        <v>3</v>
      </c>
      <c r="F7006" s="281" t="str">
        <f t="shared" si="285"/>
        <v/>
      </c>
      <c r="G7006" s="282"/>
      <c r="H7006" s="280"/>
      <c r="I7006" s="280"/>
      <c r="J7006" s="280"/>
    </row>
    <row r="7007" spans="1:10" ht="14.4" x14ac:dyDescent="0.3">
      <c r="A7007" s="290" t="str">
        <f t="shared" si="284"/>
        <v>3/2019</v>
      </c>
      <c r="B7007" s="284">
        <v>43528</v>
      </c>
      <c r="C7007" s="296">
        <v>240</v>
      </c>
      <c r="D7007" s="279">
        <f t="shared" si="280"/>
        <v>4</v>
      </c>
      <c r="E7007" s="279">
        <f t="shared" si="281"/>
        <v>3</v>
      </c>
      <c r="F7007" s="281" t="str">
        <f t="shared" si="285"/>
        <v/>
      </c>
      <c r="G7007" s="282"/>
      <c r="H7007" s="280"/>
      <c r="I7007" s="280"/>
      <c r="J7007" s="280"/>
    </row>
    <row r="7008" spans="1:10" ht="14.4" x14ac:dyDescent="0.3">
      <c r="A7008" s="290" t="str">
        <f t="shared" si="284"/>
        <v>3/2019</v>
      </c>
      <c r="B7008" s="284">
        <v>43529</v>
      </c>
      <c r="C7008" s="296">
        <v>242</v>
      </c>
      <c r="D7008" s="279">
        <f t="shared" si="280"/>
        <v>5</v>
      </c>
      <c r="E7008" s="279">
        <f t="shared" si="281"/>
        <v>3</v>
      </c>
      <c r="F7008" s="281" t="str">
        <f t="shared" si="285"/>
        <v/>
      </c>
      <c r="G7008" s="282"/>
      <c r="H7008" s="280"/>
      <c r="I7008" s="280"/>
      <c r="J7008" s="280"/>
    </row>
    <row r="7009" spans="1:10" ht="14.4" x14ac:dyDescent="0.3">
      <c r="A7009" s="290" t="str">
        <f t="shared" si="284"/>
        <v>3/2019</v>
      </c>
      <c r="B7009" s="284">
        <v>43530</v>
      </c>
      <c r="C7009" s="296">
        <v>245</v>
      </c>
      <c r="D7009" s="279">
        <f t="shared" si="280"/>
        <v>6</v>
      </c>
      <c r="E7009" s="279">
        <f t="shared" si="281"/>
        <v>3</v>
      </c>
      <c r="F7009" s="281" t="str">
        <f t="shared" si="285"/>
        <v/>
      </c>
      <c r="G7009" s="282"/>
      <c r="H7009" s="280"/>
      <c r="I7009" s="280"/>
      <c r="J7009" s="280"/>
    </row>
    <row r="7010" spans="1:10" ht="14.4" x14ac:dyDescent="0.3">
      <c r="A7010" s="290" t="str">
        <f t="shared" si="284"/>
        <v>3/2019</v>
      </c>
      <c r="B7010" s="284">
        <v>43531</v>
      </c>
      <c r="C7010" s="296">
        <v>249</v>
      </c>
      <c r="D7010" s="279">
        <f t="shared" si="280"/>
        <v>7</v>
      </c>
      <c r="E7010" s="279">
        <f t="shared" si="281"/>
        <v>3</v>
      </c>
      <c r="F7010" s="281" t="str">
        <f t="shared" si="285"/>
        <v/>
      </c>
      <c r="G7010" s="282"/>
      <c r="H7010" s="280"/>
      <c r="I7010" s="280"/>
      <c r="J7010" s="280"/>
    </row>
    <row r="7011" spans="1:10" ht="14.4" x14ac:dyDescent="0.3">
      <c r="A7011" s="290" t="str">
        <f t="shared" si="284"/>
        <v>3/2019</v>
      </c>
      <c r="B7011" s="284">
        <v>43532</v>
      </c>
      <c r="C7011" s="296">
        <v>251</v>
      </c>
      <c r="D7011" s="279">
        <f t="shared" si="280"/>
        <v>8</v>
      </c>
      <c r="E7011" s="279">
        <f t="shared" si="281"/>
        <v>3</v>
      </c>
      <c r="F7011" s="281" t="str">
        <f t="shared" si="285"/>
        <v/>
      </c>
      <c r="G7011" s="282"/>
      <c r="H7011" s="280"/>
      <c r="I7011" s="280"/>
      <c r="J7011" s="280"/>
    </row>
    <row r="7012" spans="1:10" ht="14.4" x14ac:dyDescent="0.3">
      <c r="A7012" s="290" t="str">
        <f t="shared" si="284"/>
        <v>3/2019</v>
      </c>
      <c r="B7012" s="284">
        <v>43533</v>
      </c>
      <c r="C7012" s="296" t="s">
        <v>5837</v>
      </c>
      <c r="D7012" s="279">
        <f t="shared" si="280"/>
        <v>9</v>
      </c>
      <c r="E7012" s="279">
        <f t="shared" si="281"/>
        <v>3</v>
      </c>
      <c r="F7012" s="281" t="str">
        <f t="shared" si="285"/>
        <v/>
      </c>
      <c r="G7012" s="282"/>
      <c r="H7012" s="280"/>
      <c r="I7012" s="280"/>
      <c r="J7012" s="280"/>
    </row>
    <row r="7013" spans="1:10" ht="14.4" x14ac:dyDescent="0.3">
      <c r="A7013" s="290" t="str">
        <f t="shared" si="284"/>
        <v>3/2019</v>
      </c>
      <c r="B7013" s="284">
        <v>43534</v>
      </c>
      <c r="C7013" s="296" t="s">
        <v>5837</v>
      </c>
      <c r="D7013" s="279">
        <f t="shared" si="280"/>
        <v>10</v>
      </c>
      <c r="E7013" s="279">
        <f t="shared" si="281"/>
        <v>3</v>
      </c>
      <c r="F7013" s="281" t="str">
        <f t="shared" si="285"/>
        <v/>
      </c>
      <c r="G7013" s="282"/>
      <c r="H7013" s="280"/>
      <c r="I7013" s="280"/>
      <c r="J7013" s="280"/>
    </row>
    <row r="7014" spans="1:10" ht="14.4" x14ac:dyDescent="0.3">
      <c r="A7014" s="290" t="str">
        <f t="shared" si="284"/>
        <v>3/2019</v>
      </c>
      <c r="B7014" s="284">
        <v>43535</v>
      </c>
      <c r="C7014" s="296">
        <v>243</v>
      </c>
      <c r="D7014" s="279">
        <f t="shared" si="280"/>
        <v>11</v>
      </c>
      <c r="E7014" s="279">
        <f t="shared" si="281"/>
        <v>3</v>
      </c>
      <c r="F7014" s="281" t="str">
        <f t="shared" si="285"/>
        <v/>
      </c>
      <c r="G7014" s="282"/>
      <c r="H7014" s="280"/>
      <c r="I7014" s="280"/>
      <c r="J7014" s="280"/>
    </row>
    <row r="7015" spans="1:10" ht="14.4" x14ac:dyDescent="0.3">
      <c r="A7015" s="290" t="str">
        <f t="shared" si="284"/>
        <v>3/2019</v>
      </c>
      <c r="B7015" s="284">
        <v>43536</v>
      </c>
      <c r="C7015" s="296">
        <v>245</v>
      </c>
      <c r="D7015" s="279">
        <f t="shared" si="280"/>
        <v>12</v>
      </c>
      <c r="E7015" s="279">
        <f t="shared" si="281"/>
        <v>3</v>
      </c>
      <c r="F7015" s="281" t="str">
        <f t="shared" si="285"/>
        <v/>
      </c>
      <c r="G7015" s="282"/>
      <c r="H7015" s="280"/>
      <c r="I7015" s="280"/>
      <c r="J7015" s="280"/>
    </row>
    <row r="7016" spans="1:10" ht="14.4" x14ac:dyDescent="0.3">
      <c r="A7016" s="290" t="str">
        <f t="shared" si="284"/>
        <v>3/2019</v>
      </c>
      <c r="B7016" s="284">
        <v>43537</v>
      </c>
      <c r="C7016" s="296">
        <v>249</v>
      </c>
      <c r="D7016" s="279">
        <f t="shared" si="280"/>
        <v>13</v>
      </c>
      <c r="E7016" s="279">
        <f t="shared" si="281"/>
        <v>3</v>
      </c>
      <c r="F7016" s="281" t="str">
        <f t="shared" si="285"/>
        <v/>
      </c>
      <c r="G7016" s="282"/>
      <c r="H7016" s="280"/>
      <c r="I7016" s="280"/>
      <c r="J7016" s="280"/>
    </row>
    <row r="7017" spans="1:10" ht="14.4" x14ac:dyDescent="0.3">
      <c r="A7017" s="290" t="str">
        <f t="shared" si="284"/>
        <v>3/2019</v>
      </c>
      <c r="B7017" s="284">
        <v>43538</v>
      </c>
      <c r="C7017" s="296">
        <v>245</v>
      </c>
      <c r="D7017" s="279">
        <f t="shared" si="280"/>
        <v>14</v>
      </c>
      <c r="E7017" s="279">
        <f t="shared" si="281"/>
        <v>3</v>
      </c>
      <c r="F7017" s="281" t="str">
        <f t="shared" si="285"/>
        <v/>
      </c>
      <c r="G7017" s="282"/>
      <c r="H7017" s="280"/>
      <c r="I7017" s="280"/>
      <c r="J7017" s="280"/>
    </row>
    <row r="7018" spans="1:10" ht="14.4" x14ac:dyDescent="0.3">
      <c r="A7018" s="290" t="str">
        <f t="shared" si="284"/>
        <v>3/2019</v>
      </c>
      <c r="B7018" s="284">
        <v>43539</v>
      </c>
      <c r="C7018" s="296">
        <v>246</v>
      </c>
      <c r="D7018" s="279">
        <f t="shared" si="280"/>
        <v>15</v>
      </c>
      <c r="E7018" s="279">
        <f t="shared" si="281"/>
        <v>3</v>
      </c>
      <c r="F7018" s="281" t="str">
        <f t="shared" si="285"/>
        <v/>
      </c>
      <c r="G7018" s="282"/>
      <c r="H7018" s="280"/>
      <c r="I7018" s="280"/>
      <c r="J7018" s="280"/>
    </row>
    <row r="7019" spans="1:10" ht="14.4" x14ac:dyDescent="0.3">
      <c r="A7019" s="290" t="str">
        <f t="shared" si="284"/>
        <v>3/2019</v>
      </c>
      <c r="B7019" s="284">
        <v>43540</v>
      </c>
      <c r="C7019" s="296" t="s">
        <v>5837</v>
      </c>
      <c r="D7019" s="279">
        <f t="shared" si="280"/>
        <v>16</v>
      </c>
      <c r="E7019" s="279">
        <f t="shared" si="281"/>
        <v>3</v>
      </c>
      <c r="F7019" s="281" t="str">
        <f t="shared" si="285"/>
        <v/>
      </c>
      <c r="G7019" s="282"/>
      <c r="H7019" s="280"/>
      <c r="I7019" s="280"/>
      <c r="J7019" s="280"/>
    </row>
    <row r="7020" spans="1:10" ht="14.4" x14ac:dyDescent="0.3">
      <c r="A7020" s="290" t="str">
        <f t="shared" si="284"/>
        <v>3/2019</v>
      </c>
      <c r="B7020" s="284">
        <v>43541</v>
      </c>
      <c r="C7020" s="296" t="s">
        <v>5837</v>
      </c>
      <c r="D7020" s="279">
        <f t="shared" si="280"/>
        <v>17</v>
      </c>
      <c r="E7020" s="279">
        <f t="shared" si="281"/>
        <v>3</v>
      </c>
      <c r="F7020" s="281" t="str">
        <f t="shared" si="285"/>
        <v/>
      </c>
      <c r="G7020" s="282"/>
      <c r="H7020" s="280"/>
      <c r="I7020" s="280"/>
      <c r="J7020" s="280"/>
    </row>
    <row r="7021" spans="1:10" ht="14.4" x14ac:dyDescent="0.3">
      <c r="A7021" s="290" t="str">
        <f t="shared" si="284"/>
        <v>3/2019</v>
      </c>
      <c r="B7021" s="284">
        <v>43542</v>
      </c>
      <c r="C7021" s="296">
        <v>242</v>
      </c>
      <c r="D7021" s="279">
        <f t="shared" si="280"/>
        <v>18</v>
      </c>
      <c r="E7021" s="279">
        <f t="shared" si="281"/>
        <v>3</v>
      </c>
      <c r="F7021" s="281" t="str">
        <f t="shared" si="285"/>
        <v/>
      </c>
      <c r="G7021" s="282"/>
      <c r="H7021" s="280"/>
      <c r="I7021" s="280"/>
      <c r="J7021" s="280"/>
    </row>
    <row r="7022" spans="1:10" ht="14.4" x14ac:dyDescent="0.3">
      <c r="A7022" s="290" t="str">
        <f t="shared" si="284"/>
        <v>3/2019</v>
      </c>
      <c r="B7022" s="284">
        <v>43543</v>
      </c>
      <c r="C7022" s="296">
        <v>240</v>
      </c>
      <c r="D7022" s="279">
        <f t="shared" si="280"/>
        <v>19</v>
      </c>
      <c r="E7022" s="279">
        <f t="shared" si="281"/>
        <v>3</v>
      </c>
      <c r="F7022" s="281" t="str">
        <f t="shared" si="285"/>
        <v/>
      </c>
      <c r="G7022" s="282"/>
      <c r="H7022" s="280"/>
      <c r="I7022" s="280"/>
      <c r="J7022" s="280"/>
    </row>
    <row r="7023" spans="1:10" ht="14.4" x14ac:dyDescent="0.3">
      <c r="A7023" s="290" t="str">
        <f t="shared" si="284"/>
        <v>3/2019</v>
      </c>
      <c r="B7023" s="284">
        <v>43544</v>
      </c>
      <c r="C7023" s="296">
        <v>240</v>
      </c>
      <c r="D7023" s="279">
        <f t="shared" si="280"/>
        <v>20</v>
      </c>
      <c r="E7023" s="279">
        <f t="shared" si="281"/>
        <v>3</v>
      </c>
      <c r="F7023" s="281" t="str">
        <f t="shared" si="285"/>
        <v/>
      </c>
      <c r="G7023" s="282"/>
      <c r="H7023" s="280"/>
      <c r="I7023" s="280"/>
      <c r="J7023" s="280"/>
    </row>
    <row r="7024" spans="1:10" ht="14.4" x14ac:dyDescent="0.3">
      <c r="A7024" s="290" t="str">
        <f t="shared" si="284"/>
        <v>3/2019</v>
      </c>
      <c r="B7024" s="284">
        <v>43545</v>
      </c>
      <c r="C7024" s="296">
        <v>239</v>
      </c>
      <c r="D7024" s="279">
        <f t="shared" si="280"/>
        <v>21</v>
      </c>
      <c r="E7024" s="279">
        <f t="shared" si="281"/>
        <v>3</v>
      </c>
      <c r="F7024" s="281" t="str">
        <f t="shared" si="285"/>
        <v/>
      </c>
      <c r="G7024" s="282"/>
      <c r="H7024" s="280"/>
      <c r="I7024" s="280"/>
      <c r="J7024" s="280"/>
    </row>
    <row r="7025" spans="1:10" ht="14.4" x14ac:dyDescent="0.3">
      <c r="A7025" s="290" t="str">
        <f t="shared" si="284"/>
        <v>3/2019</v>
      </c>
      <c r="B7025" s="284">
        <v>43546</v>
      </c>
      <c r="C7025" s="296">
        <v>255</v>
      </c>
      <c r="D7025" s="279">
        <f t="shared" si="280"/>
        <v>22</v>
      </c>
      <c r="E7025" s="279">
        <f t="shared" si="281"/>
        <v>3</v>
      </c>
      <c r="F7025" s="281" t="str">
        <f t="shared" si="285"/>
        <v/>
      </c>
      <c r="G7025" s="282"/>
      <c r="H7025" s="280"/>
      <c r="I7025" s="280"/>
      <c r="J7025" s="280"/>
    </row>
    <row r="7026" spans="1:10" ht="14.4" x14ac:dyDescent="0.3">
      <c r="A7026" s="290" t="str">
        <f t="shared" si="284"/>
        <v>3/2019</v>
      </c>
      <c r="B7026" s="284">
        <v>43547</v>
      </c>
      <c r="C7026" s="296" t="s">
        <v>5837</v>
      </c>
      <c r="D7026" s="279">
        <f t="shared" si="280"/>
        <v>23</v>
      </c>
      <c r="E7026" s="279">
        <f t="shared" si="281"/>
        <v>3</v>
      </c>
      <c r="F7026" s="281" t="str">
        <f t="shared" si="285"/>
        <v/>
      </c>
      <c r="G7026" s="282"/>
      <c r="H7026" s="280"/>
      <c r="I7026" s="280"/>
      <c r="J7026" s="280"/>
    </row>
    <row r="7027" spans="1:10" ht="14.4" x14ac:dyDescent="0.3">
      <c r="A7027" s="290" t="str">
        <f t="shared" si="284"/>
        <v>3/2019</v>
      </c>
      <c r="B7027" s="284">
        <v>43548</v>
      </c>
      <c r="C7027" s="296" t="s">
        <v>5837</v>
      </c>
      <c r="D7027" s="279">
        <f t="shared" si="280"/>
        <v>24</v>
      </c>
      <c r="E7027" s="279">
        <f t="shared" si="281"/>
        <v>3</v>
      </c>
      <c r="F7027" s="281" t="str">
        <f t="shared" si="285"/>
        <v/>
      </c>
      <c r="G7027" s="282"/>
      <c r="H7027" s="280"/>
      <c r="I7027" s="280"/>
      <c r="J7027" s="280"/>
    </row>
    <row r="7028" spans="1:10" ht="14.4" x14ac:dyDescent="0.3">
      <c r="A7028" s="290" t="str">
        <f t="shared" si="284"/>
        <v>3/2019</v>
      </c>
      <c r="B7028" s="284">
        <v>43549</v>
      </c>
      <c r="C7028" s="296">
        <v>255</v>
      </c>
      <c r="D7028" s="279">
        <f t="shared" si="280"/>
        <v>25</v>
      </c>
      <c r="E7028" s="279">
        <f t="shared" si="281"/>
        <v>3</v>
      </c>
      <c r="F7028" s="281" t="str">
        <f t="shared" si="285"/>
        <v/>
      </c>
      <c r="G7028" s="282"/>
      <c r="H7028" s="280"/>
      <c r="I7028" s="280"/>
      <c r="J7028" s="280"/>
    </row>
    <row r="7029" spans="1:10" ht="14.4" x14ac:dyDescent="0.3">
      <c r="A7029" s="290" t="str">
        <f t="shared" si="284"/>
        <v>3/2019</v>
      </c>
      <c r="B7029" s="284">
        <v>43550</v>
      </c>
      <c r="C7029" s="296">
        <v>255</v>
      </c>
      <c r="D7029" s="279">
        <f t="shared" si="280"/>
        <v>26</v>
      </c>
      <c r="E7029" s="279">
        <f t="shared" si="281"/>
        <v>3</v>
      </c>
      <c r="F7029" s="281" t="str">
        <f t="shared" si="285"/>
        <v/>
      </c>
      <c r="G7029" s="282"/>
      <c r="H7029" s="280"/>
      <c r="I7029" s="280"/>
      <c r="J7029" s="280"/>
    </row>
    <row r="7030" spans="1:10" ht="14.4" x14ac:dyDescent="0.3">
      <c r="A7030" s="290" t="str">
        <f t="shared" si="284"/>
        <v>3/2019</v>
      </c>
      <c r="B7030" s="284">
        <v>43551</v>
      </c>
      <c r="C7030" s="296">
        <v>262</v>
      </c>
      <c r="D7030" s="279">
        <f t="shared" si="280"/>
        <v>27</v>
      </c>
      <c r="E7030" s="279">
        <f t="shared" si="281"/>
        <v>3</v>
      </c>
      <c r="F7030" s="281" t="str">
        <f t="shared" si="285"/>
        <v/>
      </c>
      <c r="G7030" s="282"/>
      <c r="H7030" s="280"/>
      <c r="I7030" s="280"/>
      <c r="J7030" s="280"/>
    </row>
    <row r="7031" spans="1:10" ht="14.4" x14ac:dyDescent="0.3">
      <c r="A7031" s="290" t="str">
        <f t="shared" si="284"/>
        <v>3/2019</v>
      </c>
      <c r="B7031" s="284">
        <v>43552</v>
      </c>
      <c r="C7031" s="296">
        <v>258</v>
      </c>
      <c r="D7031" s="279">
        <f t="shared" si="280"/>
        <v>28</v>
      </c>
      <c r="E7031" s="279">
        <f t="shared" si="281"/>
        <v>3</v>
      </c>
      <c r="F7031" s="281" t="str">
        <f t="shared" si="285"/>
        <v/>
      </c>
      <c r="G7031" s="282"/>
      <c r="H7031" s="280"/>
      <c r="I7031" s="280"/>
      <c r="J7031" s="280"/>
    </row>
    <row r="7032" spans="1:10" ht="14.4" x14ac:dyDescent="0.3">
      <c r="A7032" s="290" t="str">
        <f t="shared" si="284"/>
        <v>3/2019</v>
      </c>
      <c r="B7032" s="284">
        <v>43553</v>
      </c>
      <c r="C7032" s="296">
        <v>253</v>
      </c>
      <c r="D7032" s="279">
        <f t="shared" si="280"/>
        <v>29</v>
      </c>
      <c r="E7032" s="279">
        <f t="shared" si="281"/>
        <v>3</v>
      </c>
      <c r="F7032" s="281" t="str">
        <f t="shared" si="285"/>
        <v/>
      </c>
      <c r="G7032" s="282"/>
      <c r="H7032" s="280"/>
      <c r="I7032" s="280"/>
      <c r="J7032" s="280"/>
    </row>
    <row r="7033" spans="1:10" ht="14.4" x14ac:dyDescent="0.3">
      <c r="A7033" s="290" t="str">
        <f t="shared" si="284"/>
        <v>3/2019</v>
      </c>
      <c r="B7033" s="284">
        <v>43554</v>
      </c>
      <c r="C7033" s="296" t="s">
        <v>5837</v>
      </c>
      <c r="D7033" s="279">
        <f t="shared" si="280"/>
        <v>30</v>
      </c>
      <c r="E7033" s="279">
        <f t="shared" si="281"/>
        <v>3</v>
      </c>
      <c r="F7033" s="281" t="str">
        <f t="shared" si="285"/>
        <v/>
      </c>
      <c r="G7033" s="282"/>
      <c r="H7033" s="280"/>
      <c r="I7033" s="280"/>
      <c r="J7033" s="280"/>
    </row>
    <row r="7034" spans="1:10" ht="14.4" x14ac:dyDescent="0.3">
      <c r="A7034" s="290" t="str">
        <f t="shared" si="284"/>
        <v>3/2019</v>
      </c>
      <c r="B7034" s="284">
        <v>43555</v>
      </c>
      <c r="C7034" s="296" t="s">
        <v>5837</v>
      </c>
      <c r="D7034" s="279">
        <f t="shared" si="280"/>
        <v>31</v>
      </c>
      <c r="E7034" s="279">
        <f t="shared" si="281"/>
        <v>3</v>
      </c>
      <c r="F7034" s="281">
        <f t="shared" si="285"/>
        <v>2.53E-2</v>
      </c>
      <c r="G7034" s="282"/>
      <c r="H7034" s="280"/>
      <c r="I7034" s="280"/>
      <c r="J7034" s="280"/>
    </row>
    <row r="7035" spans="1:10" ht="14.4" x14ac:dyDescent="0.3">
      <c r="A7035" s="290" t="str">
        <f t="shared" si="284"/>
        <v>4/2019</v>
      </c>
      <c r="B7035" s="284">
        <v>43556</v>
      </c>
      <c r="C7035" s="296">
        <v>248</v>
      </c>
      <c r="D7035" s="279">
        <f t="shared" si="280"/>
        <v>1</v>
      </c>
      <c r="E7035" s="279">
        <f t="shared" si="281"/>
        <v>4</v>
      </c>
      <c r="F7035" s="281" t="str">
        <f t="shared" si="285"/>
        <v/>
      </c>
      <c r="G7035" s="282"/>
      <c r="H7035" s="280"/>
      <c r="I7035" s="280"/>
      <c r="J7035" s="280"/>
    </row>
    <row r="7036" spans="1:10" ht="14.4" x14ac:dyDescent="0.3">
      <c r="A7036" s="290" t="str">
        <f t="shared" si="284"/>
        <v>4/2019</v>
      </c>
      <c r="B7036" s="284">
        <v>43557</v>
      </c>
      <c r="C7036" s="296">
        <v>253</v>
      </c>
      <c r="D7036" s="279">
        <f t="shared" si="280"/>
        <v>2</v>
      </c>
      <c r="E7036" s="279">
        <f t="shared" si="281"/>
        <v>4</v>
      </c>
      <c r="F7036" s="281" t="str">
        <f t="shared" si="285"/>
        <v/>
      </c>
      <c r="G7036" s="282"/>
      <c r="H7036" s="280"/>
      <c r="I7036" s="280"/>
      <c r="J7036" s="280"/>
    </row>
    <row r="7037" spans="1:10" ht="14.4" x14ac:dyDescent="0.3">
      <c r="A7037" s="290" t="str">
        <f t="shared" si="284"/>
        <v>4/2019</v>
      </c>
      <c r="B7037" s="284">
        <v>43558</v>
      </c>
      <c r="C7037" s="296">
        <v>249</v>
      </c>
      <c r="D7037" s="279">
        <f t="shared" si="280"/>
        <v>3</v>
      </c>
      <c r="E7037" s="279">
        <f t="shared" si="281"/>
        <v>4</v>
      </c>
      <c r="F7037" s="281" t="str">
        <f t="shared" si="285"/>
        <v/>
      </c>
      <c r="G7037" s="282"/>
      <c r="H7037" s="280"/>
      <c r="I7037" s="280"/>
      <c r="J7037" s="280"/>
    </row>
    <row r="7038" spans="1:10" ht="14.4" x14ac:dyDescent="0.3">
      <c r="A7038" s="290" t="str">
        <f t="shared" si="284"/>
        <v>4/2019</v>
      </c>
      <c r="B7038" s="284">
        <v>43559</v>
      </c>
      <c r="C7038" s="296">
        <v>250</v>
      </c>
      <c r="D7038" s="279">
        <f t="shared" si="280"/>
        <v>4</v>
      </c>
      <c r="E7038" s="279">
        <f t="shared" si="281"/>
        <v>4</v>
      </c>
      <c r="F7038" s="281" t="str">
        <f t="shared" si="285"/>
        <v/>
      </c>
      <c r="G7038" s="282"/>
      <c r="H7038" s="280"/>
      <c r="I7038" s="280"/>
      <c r="J7038" s="280"/>
    </row>
    <row r="7039" spans="1:10" ht="14.4" x14ac:dyDescent="0.3">
      <c r="A7039" s="290" t="str">
        <f t="shared" si="284"/>
        <v>4/2019</v>
      </c>
      <c r="B7039" s="284">
        <v>43560</v>
      </c>
      <c r="C7039" s="296">
        <v>250</v>
      </c>
      <c r="D7039" s="279">
        <f t="shared" si="280"/>
        <v>5</v>
      </c>
      <c r="E7039" s="279">
        <f t="shared" si="281"/>
        <v>4</v>
      </c>
      <c r="F7039" s="281" t="str">
        <f t="shared" si="285"/>
        <v/>
      </c>
      <c r="G7039" s="282"/>
      <c r="H7039" s="280"/>
      <c r="I7039" s="280"/>
      <c r="J7039" s="280"/>
    </row>
    <row r="7040" spans="1:10" ht="14.4" x14ac:dyDescent="0.3">
      <c r="A7040" s="290" t="str">
        <f t="shared" si="284"/>
        <v>4/2019</v>
      </c>
      <c r="B7040" s="284">
        <v>43561</v>
      </c>
      <c r="C7040" s="296" t="s">
        <v>5837</v>
      </c>
      <c r="D7040" s="279">
        <f t="shared" si="280"/>
        <v>6</v>
      </c>
      <c r="E7040" s="279">
        <f t="shared" si="281"/>
        <v>4</v>
      </c>
      <c r="F7040" s="281" t="str">
        <f t="shared" si="285"/>
        <v/>
      </c>
      <c r="G7040" s="282"/>
      <c r="H7040" s="280"/>
      <c r="I7040" s="280"/>
      <c r="J7040" s="280"/>
    </row>
    <row r="7041" spans="1:10" ht="14.4" x14ac:dyDescent="0.3">
      <c r="A7041" s="290" t="str">
        <f t="shared" si="284"/>
        <v>4/2019</v>
      </c>
      <c r="B7041" s="284">
        <v>43562</v>
      </c>
      <c r="C7041" s="296" t="s">
        <v>5837</v>
      </c>
      <c r="D7041" s="279">
        <f t="shared" si="280"/>
        <v>7</v>
      </c>
      <c r="E7041" s="279">
        <f t="shared" si="281"/>
        <v>4</v>
      </c>
      <c r="F7041" s="281" t="str">
        <f t="shared" si="285"/>
        <v/>
      </c>
      <c r="G7041" s="282"/>
      <c r="H7041" s="280"/>
      <c r="I7041" s="280"/>
      <c r="J7041" s="280"/>
    </row>
    <row r="7042" spans="1:10" ht="14.4" x14ac:dyDescent="0.3">
      <c r="A7042" s="290" t="str">
        <f t="shared" si="284"/>
        <v>4/2019</v>
      </c>
      <c r="B7042" s="284">
        <v>43563</v>
      </c>
      <c r="C7042" s="296">
        <v>250</v>
      </c>
      <c r="D7042" s="279">
        <f t="shared" si="280"/>
        <v>8</v>
      </c>
      <c r="E7042" s="279">
        <f t="shared" si="281"/>
        <v>4</v>
      </c>
      <c r="F7042" s="281" t="str">
        <f t="shared" si="285"/>
        <v/>
      </c>
      <c r="G7042" s="282"/>
      <c r="H7042" s="280"/>
      <c r="I7042" s="280"/>
      <c r="J7042" s="280"/>
    </row>
    <row r="7043" spans="1:10" ht="14.4" x14ac:dyDescent="0.3">
      <c r="A7043" s="290" t="str">
        <f t="shared" si="284"/>
        <v>4/2019</v>
      </c>
      <c r="B7043" s="284">
        <v>43564</v>
      </c>
      <c r="C7043" s="296">
        <v>251</v>
      </c>
      <c r="D7043" s="279">
        <f t="shared" si="280"/>
        <v>9</v>
      </c>
      <c r="E7043" s="279">
        <f t="shared" si="281"/>
        <v>4</v>
      </c>
      <c r="F7043" s="281" t="str">
        <f t="shared" si="285"/>
        <v/>
      </c>
      <c r="G7043" s="282"/>
      <c r="H7043" s="280"/>
      <c r="I7043" s="280"/>
      <c r="J7043" s="280"/>
    </row>
    <row r="7044" spans="1:10" ht="14.4" x14ac:dyDescent="0.3">
      <c r="A7044" s="290" t="str">
        <f t="shared" si="284"/>
        <v>4/2019</v>
      </c>
      <c r="B7044" s="284">
        <v>43565</v>
      </c>
      <c r="C7044" s="296">
        <v>253</v>
      </c>
      <c r="D7044" s="279">
        <f t="shared" si="280"/>
        <v>10</v>
      </c>
      <c r="E7044" s="279">
        <f t="shared" si="281"/>
        <v>4</v>
      </c>
      <c r="F7044" s="281" t="str">
        <f t="shared" si="285"/>
        <v/>
      </c>
      <c r="G7044" s="282"/>
      <c r="H7044" s="280"/>
      <c r="I7044" s="280"/>
      <c r="J7044" s="280"/>
    </row>
    <row r="7045" spans="1:10" ht="14.4" x14ac:dyDescent="0.3">
      <c r="A7045" s="290" t="str">
        <f t="shared" si="284"/>
        <v>4/2019</v>
      </c>
      <c r="B7045" s="284">
        <v>43566</v>
      </c>
      <c r="C7045" s="296">
        <v>253</v>
      </c>
      <c r="D7045" s="279">
        <f t="shared" si="280"/>
        <v>11</v>
      </c>
      <c r="E7045" s="279">
        <f t="shared" si="281"/>
        <v>4</v>
      </c>
      <c r="F7045" s="281" t="str">
        <f t="shared" si="285"/>
        <v/>
      </c>
      <c r="G7045" s="282"/>
      <c r="H7045" s="280"/>
      <c r="I7045" s="280"/>
      <c r="J7045" s="280"/>
    </row>
    <row r="7046" spans="1:10" ht="14.4" x14ac:dyDescent="0.3">
      <c r="A7046" s="290" t="str">
        <f t="shared" ref="A7046:A7109" si="286">CONCATENATE(MONTH(B7046),"/",YEAR(B7046))</f>
        <v>4/2019</v>
      </c>
      <c r="B7046" s="284">
        <v>43567</v>
      </c>
      <c r="C7046" s="296">
        <v>252</v>
      </c>
      <c r="D7046" s="279">
        <f t="shared" si="280"/>
        <v>12</v>
      </c>
      <c r="E7046" s="279">
        <f t="shared" si="281"/>
        <v>4</v>
      </c>
      <c r="F7046" s="281" t="str">
        <f t="shared" si="285"/>
        <v/>
      </c>
      <c r="G7046" s="282"/>
      <c r="H7046" s="280"/>
      <c r="I7046" s="280"/>
      <c r="J7046" s="280"/>
    </row>
    <row r="7047" spans="1:10" ht="14.4" x14ac:dyDescent="0.3">
      <c r="A7047" s="290" t="str">
        <f t="shared" si="286"/>
        <v>4/2019</v>
      </c>
      <c r="B7047" s="284">
        <v>43568</v>
      </c>
      <c r="C7047" s="296" t="s">
        <v>5837</v>
      </c>
      <c r="D7047" s="279">
        <f t="shared" si="280"/>
        <v>13</v>
      </c>
      <c r="E7047" s="279">
        <f t="shared" si="281"/>
        <v>4</v>
      </c>
      <c r="F7047" s="281" t="str">
        <f t="shared" si="285"/>
        <v/>
      </c>
      <c r="G7047" s="282"/>
      <c r="H7047" s="280"/>
      <c r="I7047" s="280"/>
      <c r="J7047" s="280"/>
    </row>
    <row r="7048" spans="1:10" ht="14.4" x14ac:dyDescent="0.3">
      <c r="A7048" s="290" t="str">
        <f t="shared" si="286"/>
        <v>4/2019</v>
      </c>
      <c r="B7048" s="284">
        <v>43569</v>
      </c>
      <c r="C7048" s="296" t="s">
        <v>5837</v>
      </c>
      <c r="D7048" s="279">
        <f t="shared" si="280"/>
        <v>14</v>
      </c>
      <c r="E7048" s="279">
        <f t="shared" si="281"/>
        <v>4</v>
      </c>
      <c r="F7048" s="281" t="str">
        <f t="shared" si="285"/>
        <v/>
      </c>
      <c r="G7048" s="282"/>
      <c r="H7048" s="280"/>
      <c r="I7048" s="280"/>
      <c r="J7048" s="280"/>
    </row>
    <row r="7049" spans="1:10" ht="14.4" x14ac:dyDescent="0.3">
      <c r="A7049" s="290" t="str">
        <f t="shared" si="286"/>
        <v>4/2019</v>
      </c>
      <c r="B7049" s="284">
        <v>43570</v>
      </c>
      <c r="C7049" s="296">
        <v>254</v>
      </c>
      <c r="D7049" s="279">
        <f t="shared" si="280"/>
        <v>15</v>
      </c>
      <c r="E7049" s="279">
        <f t="shared" si="281"/>
        <v>4</v>
      </c>
      <c r="F7049" s="281" t="str">
        <f t="shared" si="285"/>
        <v/>
      </c>
      <c r="G7049" s="282"/>
      <c r="H7049" s="280"/>
      <c r="I7049" s="280"/>
      <c r="J7049" s="280"/>
    </row>
    <row r="7050" spans="1:10" ht="14.4" x14ac:dyDescent="0.3">
      <c r="A7050" s="290" t="str">
        <f t="shared" si="286"/>
        <v>4/2019</v>
      </c>
      <c r="B7050" s="284">
        <v>43571</v>
      </c>
      <c r="C7050" s="296">
        <v>248</v>
      </c>
      <c r="D7050" s="279">
        <f t="shared" si="280"/>
        <v>16</v>
      </c>
      <c r="E7050" s="279">
        <f t="shared" si="281"/>
        <v>4</v>
      </c>
      <c r="F7050" s="281" t="str">
        <f t="shared" si="285"/>
        <v/>
      </c>
      <c r="G7050" s="282"/>
      <c r="H7050" s="280"/>
      <c r="I7050" s="280"/>
      <c r="J7050" s="280"/>
    </row>
    <row r="7051" spans="1:10" ht="14.4" x14ac:dyDescent="0.3">
      <c r="A7051" s="290" t="str">
        <f t="shared" si="286"/>
        <v>4/2019</v>
      </c>
      <c r="B7051" s="284">
        <v>43572</v>
      </c>
      <c r="C7051" s="296">
        <v>249</v>
      </c>
      <c r="D7051" s="279">
        <f t="shared" si="280"/>
        <v>17</v>
      </c>
      <c r="E7051" s="279">
        <f t="shared" si="281"/>
        <v>4</v>
      </c>
      <c r="F7051" s="281" t="str">
        <f t="shared" si="285"/>
        <v/>
      </c>
      <c r="G7051" s="282"/>
      <c r="H7051" s="280"/>
      <c r="I7051" s="280"/>
      <c r="J7051" s="280"/>
    </row>
    <row r="7052" spans="1:10" ht="14.4" x14ac:dyDescent="0.3">
      <c r="A7052" s="290" t="str">
        <f t="shared" si="286"/>
        <v>4/2019</v>
      </c>
      <c r="B7052" s="284">
        <v>43573</v>
      </c>
      <c r="C7052" s="296">
        <v>253</v>
      </c>
      <c r="D7052" s="279">
        <f t="shared" si="280"/>
        <v>18</v>
      </c>
      <c r="E7052" s="279">
        <f t="shared" si="281"/>
        <v>4</v>
      </c>
      <c r="F7052" s="281" t="str">
        <f t="shared" si="285"/>
        <v/>
      </c>
      <c r="G7052" s="282"/>
      <c r="H7052" s="280"/>
      <c r="I7052" s="280"/>
      <c r="J7052" s="280"/>
    </row>
    <row r="7053" spans="1:10" ht="14.4" x14ac:dyDescent="0.3">
      <c r="A7053" s="290" t="str">
        <f t="shared" si="286"/>
        <v>4/2019</v>
      </c>
      <c r="B7053" s="284">
        <v>43574</v>
      </c>
      <c r="C7053" s="296">
        <v>253</v>
      </c>
      <c r="D7053" s="279">
        <f t="shared" si="280"/>
        <v>19</v>
      </c>
      <c r="E7053" s="279">
        <f t="shared" si="281"/>
        <v>4</v>
      </c>
      <c r="F7053" s="281" t="str">
        <f t="shared" si="285"/>
        <v/>
      </c>
      <c r="G7053" s="282"/>
      <c r="H7053" s="280"/>
      <c r="I7053" s="280"/>
      <c r="J7053" s="280"/>
    </row>
    <row r="7054" spans="1:10" ht="14.4" x14ac:dyDescent="0.3">
      <c r="A7054" s="290" t="str">
        <f t="shared" si="286"/>
        <v>4/2019</v>
      </c>
      <c r="B7054" s="284">
        <v>43575</v>
      </c>
      <c r="C7054" s="296" t="s">
        <v>5837</v>
      </c>
      <c r="D7054" s="279">
        <f t="shared" si="280"/>
        <v>20</v>
      </c>
      <c r="E7054" s="279">
        <f t="shared" si="281"/>
        <v>4</v>
      </c>
      <c r="F7054" s="281" t="str">
        <f t="shared" si="285"/>
        <v/>
      </c>
      <c r="G7054" s="282"/>
      <c r="H7054" s="280"/>
      <c r="I7054" s="280"/>
      <c r="J7054" s="280"/>
    </row>
    <row r="7055" spans="1:10" ht="14.4" x14ac:dyDescent="0.3">
      <c r="A7055" s="290" t="str">
        <f t="shared" si="286"/>
        <v>4/2019</v>
      </c>
      <c r="B7055" s="284">
        <v>43576</v>
      </c>
      <c r="C7055" s="296" t="s">
        <v>5837</v>
      </c>
      <c r="D7055" s="279">
        <f t="shared" si="280"/>
        <v>21</v>
      </c>
      <c r="E7055" s="279">
        <f t="shared" si="281"/>
        <v>4</v>
      </c>
      <c r="F7055" s="281" t="str">
        <f t="shared" si="285"/>
        <v/>
      </c>
      <c r="G7055" s="282"/>
      <c r="H7055" s="280"/>
      <c r="I7055" s="280"/>
      <c r="J7055" s="280"/>
    </row>
    <row r="7056" spans="1:10" ht="14.4" x14ac:dyDescent="0.3">
      <c r="A7056" s="290" t="str">
        <f t="shared" si="286"/>
        <v>4/2019</v>
      </c>
      <c r="B7056" s="284">
        <v>43577</v>
      </c>
      <c r="C7056" s="296">
        <v>250</v>
      </c>
      <c r="D7056" s="279">
        <f t="shared" si="280"/>
        <v>22</v>
      </c>
      <c r="E7056" s="279">
        <f t="shared" si="281"/>
        <v>4</v>
      </c>
      <c r="F7056" s="281" t="str">
        <f t="shared" si="285"/>
        <v/>
      </c>
      <c r="G7056" s="282"/>
      <c r="H7056" s="280"/>
      <c r="I7056" s="280"/>
      <c r="J7056" s="280"/>
    </row>
    <row r="7057" spans="1:10" ht="14.4" x14ac:dyDescent="0.3">
      <c r="A7057" s="290" t="str">
        <f t="shared" si="286"/>
        <v>4/2019</v>
      </c>
      <c r="B7057" s="284">
        <v>43578</v>
      </c>
      <c r="C7057" s="296">
        <v>247</v>
      </c>
      <c r="D7057" s="279">
        <f t="shared" si="280"/>
        <v>23</v>
      </c>
      <c r="E7057" s="279">
        <f t="shared" si="281"/>
        <v>4</v>
      </c>
      <c r="F7057" s="281" t="str">
        <f t="shared" si="285"/>
        <v/>
      </c>
      <c r="G7057" s="282"/>
      <c r="H7057" s="280"/>
      <c r="I7057" s="280"/>
      <c r="J7057" s="280"/>
    </row>
    <row r="7058" spans="1:10" ht="14.4" x14ac:dyDescent="0.3">
      <c r="A7058" s="290" t="str">
        <f t="shared" si="286"/>
        <v>4/2019</v>
      </c>
      <c r="B7058" s="284">
        <v>43579</v>
      </c>
      <c r="C7058" s="296">
        <v>251</v>
      </c>
      <c r="D7058" s="279">
        <f t="shared" si="280"/>
        <v>24</v>
      </c>
      <c r="E7058" s="279">
        <f t="shared" si="281"/>
        <v>4</v>
      </c>
      <c r="F7058" s="281" t="str">
        <f t="shared" ref="F7058:F7064" si="287">IF(D7058=(D7059-1),"",IF(AND(C7058="",C7057="",C7056=""),C7055/10000,(IF(AND(C7058="",C7057=""),C7056/10000,IF(C7058="",C7057/10000,C7058/10000)))))</f>
        <v/>
      </c>
      <c r="G7058" s="282"/>
      <c r="H7058" s="280"/>
      <c r="I7058" s="280"/>
      <c r="J7058" s="280"/>
    </row>
    <row r="7059" spans="1:10" ht="14.4" x14ac:dyDescent="0.3">
      <c r="A7059" s="290" t="str">
        <f t="shared" si="286"/>
        <v>4/2019</v>
      </c>
      <c r="B7059" s="284">
        <v>43580</v>
      </c>
      <c r="C7059" s="296">
        <v>252</v>
      </c>
      <c r="D7059" s="279">
        <f t="shared" si="280"/>
        <v>25</v>
      </c>
      <c r="E7059" s="279">
        <f t="shared" si="281"/>
        <v>4</v>
      </c>
      <c r="F7059" s="281" t="str">
        <f t="shared" si="287"/>
        <v/>
      </c>
      <c r="G7059" s="282"/>
      <c r="H7059" s="280"/>
      <c r="I7059" s="280"/>
      <c r="J7059" s="280"/>
    </row>
    <row r="7060" spans="1:10" ht="14.4" x14ac:dyDescent="0.3">
      <c r="A7060" s="290" t="str">
        <f t="shared" si="286"/>
        <v>4/2019</v>
      </c>
      <c r="B7060" s="284">
        <v>43581</v>
      </c>
      <c r="C7060" s="296">
        <v>252</v>
      </c>
      <c r="D7060" s="279">
        <f t="shared" si="280"/>
        <v>26</v>
      </c>
      <c r="E7060" s="279">
        <f t="shared" si="281"/>
        <v>4</v>
      </c>
      <c r="F7060" s="281" t="str">
        <f t="shared" si="287"/>
        <v/>
      </c>
      <c r="G7060" s="282"/>
      <c r="H7060" s="280"/>
      <c r="I7060" s="280"/>
      <c r="J7060" s="280"/>
    </row>
    <row r="7061" spans="1:10" ht="14.4" x14ac:dyDescent="0.3">
      <c r="A7061" s="290" t="str">
        <f t="shared" si="286"/>
        <v>4/2019</v>
      </c>
      <c r="B7061" s="284">
        <v>43582</v>
      </c>
      <c r="C7061" s="296" t="s">
        <v>5837</v>
      </c>
      <c r="D7061" s="279">
        <f t="shared" si="280"/>
        <v>27</v>
      </c>
      <c r="E7061" s="279">
        <f t="shared" si="281"/>
        <v>4</v>
      </c>
      <c r="F7061" s="281" t="str">
        <f t="shared" si="287"/>
        <v/>
      </c>
      <c r="G7061" s="282"/>
      <c r="H7061" s="280"/>
      <c r="I7061" s="280"/>
      <c r="J7061" s="280"/>
    </row>
    <row r="7062" spans="1:10" ht="14.4" x14ac:dyDescent="0.3">
      <c r="A7062" s="290" t="str">
        <f t="shared" si="286"/>
        <v>4/2019</v>
      </c>
      <c r="B7062" s="284">
        <v>43583</v>
      </c>
      <c r="C7062" s="296" t="s">
        <v>5837</v>
      </c>
      <c r="D7062" s="279">
        <f t="shared" si="280"/>
        <v>28</v>
      </c>
      <c r="E7062" s="279">
        <f t="shared" si="281"/>
        <v>4</v>
      </c>
      <c r="F7062" s="281" t="str">
        <f t="shared" si="287"/>
        <v/>
      </c>
      <c r="G7062" s="282"/>
      <c r="H7062" s="280"/>
      <c r="I7062" s="280"/>
      <c r="J7062" s="280"/>
    </row>
    <row r="7063" spans="1:10" ht="14.4" x14ac:dyDescent="0.3">
      <c r="A7063" s="290" t="str">
        <f t="shared" si="286"/>
        <v>4/2019</v>
      </c>
      <c r="B7063" s="284">
        <v>43584</v>
      </c>
      <c r="C7063" s="296">
        <v>248</v>
      </c>
      <c r="D7063" s="279">
        <f t="shared" si="280"/>
        <v>29</v>
      </c>
      <c r="E7063" s="279">
        <f t="shared" si="281"/>
        <v>4</v>
      </c>
      <c r="F7063" s="281" t="str">
        <f t="shared" si="287"/>
        <v/>
      </c>
      <c r="G7063" s="282"/>
      <c r="H7063" s="280"/>
      <c r="I7063" s="280"/>
      <c r="J7063" s="280"/>
    </row>
    <row r="7064" spans="1:10" ht="14.4" x14ac:dyDescent="0.3">
      <c r="A7064" s="290" t="str">
        <f t="shared" si="286"/>
        <v>4/2019</v>
      </c>
      <c r="B7064" s="284">
        <v>43585</v>
      </c>
      <c r="C7064" s="296">
        <v>252</v>
      </c>
      <c r="D7064" s="279">
        <f t="shared" si="280"/>
        <v>30</v>
      </c>
      <c r="E7064" s="279">
        <f t="shared" si="281"/>
        <v>4</v>
      </c>
      <c r="F7064" s="281">
        <f t="shared" si="287"/>
        <v>2.52E-2</v>
      </c>
      <c r="G7064" s="282"/>
      <c r="H7064" s="280"/>
      <c r="I7064" s="280"/>
      <c r="J7064" s="280"/>
    </row>
    <row r="7065" spans="1:10" ht="14.4" x14ac:dyDescent="0.3">
      <c r="A7065" s="290" t="str">
        <f t="shared" si="286"/>
        <v>5/2019</v>
      </c>
      <c r="B7065" s="284">
        <v>43586</v>
      </c>
      <c r="C7065" s="296">
        <v>250</v>
      </c>
      <c r="D7065" s="279">
        <f t="shared" si="280"/>
        <v>1</v>
      </c>
      <c r="E7065" s="279">
        <f t="shared" si="281"/>
        <v>5</v>
      </c>
      <c r="F7065" s="281" t="str">
        <f t="shared" ref="F7065:F7128" si="288">IF(D7065=(D7066-1),"",IF(AND(C7065="",C7064="",C7063=""),C7062/10000,(IF(AND(C7065="",C7064=""),C7063/10000,IF(C7065="",C7064/10000,C7065/10000)))))</f>
        <v/>
      </c>
      <c r="G7065" s="282"/>
      <c r="H7065" s="280"/>
      <c r="I7065" s="280"/>
      <c r="J7065" s="280"/>
    </row>
    <row r="7066" spans="1:10" ht="14.4" x14ac:dyDescent="0.3">
      <c r="A7066" s="290" t="str">
        <f t="shared" si="286"/>
        <v>5/2019</v>
      </c>
      <c r="B7066" s="284">
        <v>43587</v>
      </c>
      <c r="C7066" s="296">
        <v>250</v>
      </c>
      <c r="D7066" s="279">
        <f t="shared" si="280"/>
        <v>2</v>
      </c>
      <c r="E7066" s="279">
        <f t="shared" si="281"/>
        <v>5</v>
      </c>
      <c r="F7066" s="281" t="str">
        <f t="shared" si="288"/>
        <v/>
      </c>
      <c r="G7066" s="282"/>
      <c r="H7066" s="280"/>
      <c r="I7066" s="280"/>
      <c r="J7066" s="280"/>
    </row>
    <row r="7067" spans="1:10" ht="14.4" x14ac:dyDescent="0.3">
      <c r="A7067" s="290" t="str">
        <f t="shared" si="286"/>
        <v>5/2019</v>
      </c>
      <c r="B7067" s="284">
        <v>43588</v>
      </c>
      <c r="C7067" s="296">
        <v>248</v>
      </c>
      <c r="D7067" s="279">
        <f t="shared" si="280"/>
        <v>3</v>
      </c>
      <c r="E7067" s="279">
        <f t="shared" si="281"/>
        <v>5</v>
      </c>
      <c r="F7067" s="281" t="str">
        <f t="shared" si="288"/>
        <v/>
      </c>
      <c r="G7067" s="282"/>
      <c r="H7067" s="280"/>
      <c r="I7067" s="280"/>
      <c r="J7067" s="280"/>
    </row>
    <row r="7068" spans="1:10" ht="14.4" x14ac:dyDescent="0.3">
      <c r="A7068" s="290" t="str">
        <f t="shared" si="286"/>
        <v>5/2019</v>
      </c>
      <c r="B7068" s="284">
        <v>43589</v>
      </c>
      <c r="C7068" s="296" t="s">
        <v>5837</v>
      </c>
      <c r="D7068" s="279">
        <f t="shared" si="280"/>
        <v>4</v>
      </c>
      <c r="E7068" s="279">
        <f t="shared" si="281"/>
        <v>5</v>
      </c>
      <c r="F7068" s="281" t="str">
        <f t="shared" si="288"/>
        <v/>
      </c>
      <c r="G7068" s="282"/>
      <c r="H7068" s="280"/>
      <c r="I7068" s="280"/>
      <c r="J7068" s="280"/>
    </row>
    <row r="7069" spans="1:10" ht="14.4" x14ac:dyDescent="0.3">
      <c r="A7069" s="290" t="str">
        <f t="shared" si="286"/>
        <v>5/2019</v>
      </c>
      <c r="B7069" s="284">
        <v>43590</v>
      </c>
      <c r="C7069" s="296" t="s">
        <v>5837</v>
      </c>
      <c r="D7069" s="279">
        <f t="shared" si="280"/>
        <v>5</v>
      </c>
      <c r="E7069" s="279">
        <f t="shared" si="281"/>
        <v>5</v>
      </c>
      <c r="F7069" s="281" t="str">
        <f t="shared" si="288"/>
        <v/>
      </c>
      <c r="G7069" s="282"/>
      <c r="H7069" s="280"/>
      <c r="I7069" s="280"/>
      <c r="J7069" s="280"/>
    </row>
    <row r="7070" spans="1:10" ht="14.4" x14ac:dyDescent="0.3">
      <c r="A7070" s="290" t="str">
        <f t="shared" si="286"/>
        <v>5/2019</v>
      </c>
      <c r="B7070" s="284">
        <v>43591</v>
      </c>
      <c r="C7070" s="296">
        <v>250</v>
      </c>
      <c r="D7070" s="279">
        <f t="shared" si="280"/>
        <v>6</v>
      </c>
      <c r="E7070" s="279">
        <f t="shared" si="281"/>
        <v>5</v>
      </c>
      <c r="F7070" s="281" t="str">
        <f t="shared" si="288"/>
        <v/>
      </c>
      <c r="G7070" s="282"/>
      <c r="H7070" s="280"/>
      <c r="I7070" s="280"/>
      <c r="J7070" s="280"/>
    </row>
    <row r="7071" spans="1:10" ht="14.4" x14ac:dyDescent="0.3">
      <c r="A7071" s="290" t="str">
        <f t="shared" si="286"/>
        <v>5/2019</v>
      </c>
      <c r="B7071" s="284">
        <v>43592</v>
      </c>
      <c r="C7071" s="296">
        <v>255</v>
      </c>
      <c r="D7071" s="279">
        <f t="shared" si="280"/>
        <v>7</v>
      </c>
      <c r="E7071" s="279">
        <f t="shared" si="281"/>
        <v>5</v>
      </c>
      <c r="F7071" s="281" t="str">
        <f t="shared" si="288"/>
        <v/>
      </c>
      <c r="G7071" s="282"/>
      <c r="H7071" s="280"/>
      <c r="I7071" s="280"/>
      <c r="J7071" s="280"/>
    </row>
    <row r="7072" spans="1:10" ht="14.4" x14ac:dyDescent="0.3">
      <c r="A7072" s="290" t="str">
        <f t="shared" si="286"/>
        <v>5/2019</v>
      </c>
      <c r="B7072" s="284">
        <v>43593</v>
      </c>
      <c r="C7072" s="296">
        <v>250</v>
      </c>
      <c r="D7072" s="279">
        <f t="shared" si="280"/>
        <v>8</v>
      </c>
      <c r="E7072" s="279">
        <f t="shared" si="281"/>
        <v>5</v>
      </c>
      <c r="F7072" s="281" t="str">
        <f t="shared" si="288"/>
        <v/>
      </c>
      <c r="G7072" s="282"/>
      <c r="H7072" s="280"/>
      <c r="I7072" s="280"/>
      <c r="J7072" s="280"/>
    </row>
    <row r="7073" spans="1:10" ht="14.4" x14ac:dyDescent="0.3">
      <c r="A7073" s="290" t="str">
        <f t="shared" si="286"/>
        <v>5/2019</v>
      </c>
      <c r="B7073" s="284">
        <v>43594</v>
      </c>
      <c r="C7073" s="296">
        <v>253</v>
      </c>
      <c r="D7073" s="279">
        <f t="shared" si="280"/>
        <v>9</v>
      </c>
      <c r="E7073" s="279">
        <f t="shared" si="281"/>
        <v>5</v>
      </c>
      <c r="F7073" s="281" t="str">
        <f t="shared" si="288"/>
        <v/>
      </c>
      <c r="G7073" s="282"/>
      <c r="H7073" s="280"/>
      <c r="I7073" s="280"/>
      <c r="J7073" s="280"/>
    </row>
    <row r="7074" spans="1:10" ht="14.4" x14ac:dyDescent="0.3">
      <c r="A7074" s="290" t="str">
        <f t="shared" si="286"/>
        <v>5/2019</v>
      </c>
      <c r="B7074" s="284">
        <v>43595</v>
      </c>
      <c r="C7074" s="296">
        <v>252</v>
      </c>
      <c r="D7074" s="279">
        <f t="shared" si="280"/>
        <v>10</v>
      </c>
      <c r="E7074" s="279">
        <f t="shared" si="281"/>
        <v>5</v>
      </c>
      <c r="F7074" s="281" t="str">
        <f t="shared" si="288"/>
        <v/>
      </c>
      <c r="G7074" s="282"/>
      <c r="H7074" s="280"/>
      <c r="I7074" s="280"/>
      <c r="J7074" s="280"/>
    </row>
    <row r="7075" spans="1:10" ht="14.4" x14ac:dyDescent="0.3">
      <c r="A7075" s="290" t="str">
        <f t="shared" si="286"/>
        <v>5/2019</v>
      </c>
      <c r="B7075" s="284">
        <v>43596</v>
      </c>
      <c r="C7075" s="296" t="s">
        <v>5837</v>
      </c>
      <c r="D7075" s="279">
        <f t="shared" si="280"/>
        <v>11</v>
      </c>
      <c r="E7075" s="279">
        <f t="shared" si="281"/>
        <v>5</v>
      </c>
      <c r="F7075" s="281" t="str">
        <f t="shared" si="288"/>
        <v/>
      </c>
      <c r="G7075" s="282"/>
      <c r="H7075" s="280"/>
      <c r="I7075" s="280"/>
      <c r="J7075" s="280"/>
    </row>
    <row r="7076" spans="1:10" ht="14.4" x14ac:dyDescent="0.3">
      <c r="A7076" s="290" t="str">
        <f t="shared" si="286"/>
        <v>5/2019</v>
      </c>
      <c r="B7076" s="284">
        <v>43597</v>
      </c>
      <c r="C7076" s="296" t="s">
        <v>5837</v>
      </c>
      <c r="D7076" s="279">
        <f t="shared" si="280"/>
        <v>12</v>
      </c>
      <c r="E7076" s="279">
        <f t="shared" si="281"/>
        <v>5</v>
      </c>
      <c r="F7076" s="281" t="str">
        <f t="shared" si="288"/>
        <v/>
      </c>
      <c r="G7076" s="282"/>
      <c r="H7076" s="280"/>
      <c r="I7076" s="280"/>
      <c r="J7076" s="280"/>
    </row>
    <row r="7077" spans="1:10" ht="14.4" x14ac:dyDescent="0.3">
      <c r="A7077" s="290" t="str">
        <f t="shared" si="286"/>
        <v>5/2019</v>
      </c>
      <c r="B7077" s="284">
        <v>43598</v>
      </c>
      <c r="C7077" s="296">
        <v>260</v>
      </c>
      <c r="D7077" s="279">
        <f t="shared" si="280"/>
        <v>13</v>
      </c>
      <c r="E7077" s="279">
        <f t="shared" si="281"/>
        <v>5</v>
      </c>
      <c r="F7077" s="281" t="str">
        <f t="shared" si="288"/>
        <v/>
      </c>
      <c r="G7077" s="282"/>
      <c r="H7077" s="280"/>
      <c r="I7077" s="280"/>
      <c r="J7077" s="280"/>
    </row>
    <row r="7078" spans="1:10" ht="14.4" x14ac:dyDescent="0.3">
      <c r="A7078" s="290" t="str">
        <f t="shared" si="286"/>
        <v>5/2019</v>
      </c>
      <c r="B7078" s="284">
        <v>43599</v>
      </c>
      <c r="C7078" s="296">
        <v>256</v>
      </c>
      <c r="D7078" s="279">
        <f t="shared" si="280"/>
        <v>14</v>
      </c>
      <c r="E7078" s="279">
        <f t="shared" si="281"/>
        <v>5</v>
      </c>
      <c r="F7078" s="281" t="str">
        <f t="shared" si="288"/>
        <v/>
      </c>
      <c r="G7078" s="282"/>
      <c r="H7078" s="280"/>
      <c r="I7078" s="280"/>
      <c r="J7078" s="280"/>
    </row>
    <row r="7079" spans="1:10" ht="14.4" x14ac:dyDescent="0.3">
      <c r="A7079" s="290" t="str">
        <f t="shared" si="286"/>
        <v>5/2019</v>
      </c>
      <c r="B7079" s="284">
        <v>43600</v>
      </c>
      <c r="C7079" s="296">
        <v>260</v>
      </c>
      <c r="D7079" s="279">
        <f t="shared" si="280"/>
        <v>15</v>
      </c>
      <c r="E7079" s="279">
        <f t="shared" si="281"/>
        <v>5</v>
      </c>
      <c r="F7079" s="281" t="str">
        <f t="shared" si="288"/>
        <v/>
      </c>
      <c r="G7079" s="282"/>
      <c r="H7079" s="280"/>
      <c r="I7079" s="280"/>
      <c r="J7079" s="280"/>
    </row>
    <row r="7080" spans="1:10" ht="14.4" x14ac:dyDescent="0.3">
      <c r="A7080" s="290" t="str">
        <f t="shared" si="286"/>
        <v>5/2019</v>
      </c>
      <c r="B7080" s="284">
        <v>43601</v>
      </c>
      <c r="C7080" s="296">
        <v>261</v>
      </c>
      <c r="D7080" s="279">
        <f t="shared" si="280"/>
        <v>16</v>
      </c>
      <c r="E7080" s="279">
        <f t="shared" si="281"/>
        <v>5</v>
      </c>
      <c r="F7080" s="281" t="str">
        <f t="shared" si="288"/>
        <v/>
      </c>
      <c r="G7080" s="282"/>
      <c r="H7080" s="280"/>
      <c r="I7080" s="280"/>
      <c r="J7080" s="280"/>
    </row>
    <row r="7081" spans="1:10" ht="14.4" x14ac:dyDescent="0.3">
      <c r="A7081" s="290" t="str">
        <f t="shared" si="286"/>
        <v>5/2019</v>
      </c>
      <c r="B7081" s="284">
        <v>43602</v>
      </c>
      <c r="C7081" s="296">
        <v>263</v>
      </c>
      <c r="D7081" s="279">
        <f t="shared" si="280"/>
        <v>17</v>
      </c>
      <c r="E7081" s="279">
        <f t="shared" si="281"/>
        <v>5</v>
      </c>
      <c r="F7081" s="281" t="str">
        <f t="shared" si="288"/>
        <v/>
      </c>
      <c r="G7081" s="282"/>
      <c r="H7081" s="280"/>
      <c r="I7081" s="280"/>
      <c r="J7081" s="280"/>
    </row>
    <row r="7082" spans="1:10" ht="14.4" x14ac:dyDescent="0.3">
      <c r="A7082" s="290" t="str">
        <f t="shared" si="286"/>
        <v>5/2019</v>
      </c>
      <c r="B7082" s="284">
        <v>43603</v>
      </c>
      <c r="C7082" s="296" t="s">
        <v>5837</v>
      </c>
      <c r="D7082" s="279">
        <f t="shared" si="280"/>
        <v>18</v>
      </c>
      <c r="E7082" s="279">
        <f t="shared" si="281"/>
        <v>5</v>
      </c>
      <c r="F7082" s="281" t="str">
        <f t="shared" si="288"/>
        <v/>
      </c>
      <c r="G7082" s="282"/>
      <c r="H7082" s="280"/>
      <c r="I7082" s="280"/>
      <c r="J7082" s="280"/>
    </row>
    <row r="7083" spans="1:10" ht="14.4" x14ac:dyDescent="0.3">
      <c r="A7083" s="290" t="str">
        <f t="shared" si="286"/>
        <v>5/2019</v>
      </c>
      <c r="B7083" s="284">
        <v>43604</v>
      </c>
      <c r="C7083" s="296" t="s">
        <v>5837</v>
      </c>
      <c r="D7083" s="279">
        <f t="shared" si="280"/>
        <v>19</v>
      </c>
      <c r="E7083" s="279">
        <f t="shared" si="281"/>
        <v>5</v>
      </c>
      <c r="F7083" s="281" t="str">
        <f t="shared" si="288"/>
        <v/>
      </c>
      <c r="G7083" s="282"/>
      <c r="H7083" s="280"/>
      <c r="I7083" s="280"/>
      <c r="J7083" s="280"/>
    </row>
    <row r="7084" spans="1:10" ht="14.4" x14ac:dyDescent="0.3">
      <c r="A7084" s="290" t="str">
        <f t="shared" si="286"/>
        <v>5/2019</v>
      </c>
      <c r="B7084" s="284">
        <v>43605</v>
      </c>
      <c r="C7084" s="296">
        <v>260</v>
      </c>
      <c r="D7084" s="279">
        <f t="shared" si="280"/>
        <v>20</v>
      </c>
      <c r="E7084" s="279">
        <f t="shared" si="281"/>
        <v>5</v>
      </c>
      <c r="F7084" s="281" t="str">
        <f t="shared" si="288"/>
        <v/>
      </c>
      <c r="G7084" s="282"/>
      <c r="H7084" s="280"/>
      <c r="I7084" s="280"/>
      <c r="J7084" s="280"/>
    </row>
    <row r="7085" spans="1:10" ht="14.4" x14ac:dyDescent="0.3">
      <c r="A7085" s="290" t="str">
        <f t="shared" si="286"/>
        <v>5/2019</v>
      </c>
      <c r="B7085" s="284">
        <v>43606</v>
      </c>
      <c r="C7085" s="296">
        <v>257</v>
      </c>
      <c r="D7085" s="279">
        <f t="shared" si="280"/>
        <v>21</v>
      </c>
      <c r="E7085" s="279">
        <f t="shared" si="281"/>
        <v>5</v>
      </c>
      <c r="F7085" s="281" t="str">
        <f t="shared" si="288"/>
        <v/>
      </c>
      <c r="G7085" s="282"/>
      <c r="H7085" s="280"/>
      <c r="I7085" s="280"/>
      <c r="J7085" s="280"/>
    </row>
    <row r="7086" spans="1:10" ht="14.4" x14ac:dyDescent="0.3">
      <c r="A7086" s="290" t="str">
        <f t="shared" si="286"/>
        <v>5/2019</v>
      </c>
      <c r="B7086" s="284">
        <v>43607</v>
      </c>
      <c r="C7086" s="296">
        <v>258</v>
      </c>
      <c r="D7086" s="279">
        <f t="shared" si="280"/>
        <v>22</v>
      </c>
      <c r="E7086" s="279">
        <f t="shared" si="281"/>
        <v>5</v>
      </c>
      <c r="F7086" s="281" t="str">
        <f t="shared" si="288"/>
        <v/>
      </c>
      <c r="G7086" s="282"/>
      <c r="H7086" s="280"/>
      <c r="I7086" s="280"/>
      <c r="J7086" s="280"/>
    </row>
    <row r="7087" spans="1:10" ht="14.4" x14ac:dyDescent="0.3">
      <c r="A7087" s="290" t="str">
        <f t="shared" si="286"/>
        <v>5/2019</v>
      </c>
      <c r="B7087" s="284">
        <v>43608</v>
      </c>
      <c r="C7087" s="296">
        <v>266</v>
      </c>
      <c r="D7087" s="279">
        <f t="shared" si="280"/>
        <v>23</v>
      </c>
      <c r="E7087" s="279">
        <f t="shared" si="281"/>
        <v>5</v>
      </c>
      <c r="F7087" s="281" t="str">
        <f t="shared" si="288"/>
        <v/>
      </c>
      <c r="G7087" s="282"/>
      <c r="H7087" s="280"/>
      <c r="I7087" s="280"/>
      <c r="J7087" s="280"/>
    </row>
    <row r="7088" spans="1:10" ht="14.4" x14ac:dyDescent="0.3">
      <c r="A7088" s="290" t="str">
        <f t="shared" si="286"/>
        <v>5/2019</v>
      </c>
      <c r="B7088" s="284">
        <v>43609</v>
      </c>
      <c r="C7088" s="296">
        <v>265</v>
      </c>
      <c r="D7088" s="279">
        <f t="shared" si="280"/>
        <v>24</v>
      </c>
      <c r="E7088" s="279">
        <f t="shared" si="281"/>
        <v>5</v>
      </c>
      <c r="F7088" s="281" t="str">
        <f t="shared" si="288"/>
        <v/>
      </c>
      <c r="G7088" s="282"/>
      <c r="H7088" s="280"/>
      <c r="I7088" s="280"/>
      <c r="J7088" s="280"/>
    </row>
    <row r="7089" spans="1:10" ht="14.4" x14ac:dyDescent="0.3">
      <c r="A7089" s="290" t="str">
        <f t="shared" si="286"/>
        <v>5/2019</v>
      </c>
      <c r="B7089" s="284">
        <v>43610</v>
      </c>
      <c r="C7089" s="296" t="s">
        <v>5837</v>
      </c>
      <c r="D7089" s="279">
        <f t="shared" si="280"/>
        <v>25</v>
      </c>
      <c r="E7089" s="279">
        <f t="shared" si="281"/>
        <v>5</v>
      </c>
      <c r="F7089" s="281" t="str">
        <f t="shared" si="288"/>
        <v/>
      </c>
      <c r="G7089" s="282"/>
      <c r="H7089" s="280"/>
      <c r="I7089" s="280"/>
      <c r="J7089" s="280"/>
    </row>
    <row r="7090" spans="1:10" ht="14.4" x14ac:dyDescent="0.3">
      <c r="A7090" s="290" t="str">
        <f t="shared" si="286"/>
        <v>5/2019</v>
      </c>
      <c r="B7090" s="284">
        <v>43611</v>
      </c>
      <c r="C7090" s="296" t="s">
        <v>5837</v>
      </c>
      <c r="D7090" s="279">
        <f t="shared" si="280"/>
        <v>26</v>
      </c>
      <c r="E7090" s="279">
        <f t="shared" si="281"/>
        <v>5</v>
      </c>
      <c r="F7090" s="281" t="str">
        <f t="shared" si="288"/>
        <v/>
      </c>
      <c r="G7090" s="282"/>
      <c r="H7090" s="280"/>
      <c r="I7090" s="280"/>
      <c r="J7090" s="280"/>
    </row>
    <row r="7091" spans="1:10" ht="14.4" x14ac:dyDescent="0.3">
      <c r="A7091" s="290" t="str">
        <f t="shared" si="286"/>
        <v>5/2019</v>
      </c>
      <c r="B7091" s="284">
        <v>43612</v>
      </c>
      <c r="C7091" s="296">
        <v>265</v>
      </c>
      <c r="D7091" s="279">
        <f t="shared" si="280"/>
        <v>27</v>
      </c>
      <c r="E7091" s="279">
        <f t="shared" si="281"/>
        <v>5</v>
      </c>
      <c r="F7091" s="281" t="str">
        <f t="shared" si="288"/>
        <v/>
      </c>
      <c r="G7091" s="282"/>
      <c r="H7091" s="280"/>
      <c r="I7091" s="280"/>
      <c r="J7091" s="280"/>
    </row>
    <row r="7092" spans="1:10" ht="14.4" x14ac:dyDescent="0.3">
      <c r="A7092" s="290" t="str">
        <f t="shared" si="286"/>
        <v>5/2019</v>
      </c>
      <c r="B7092" s="284">
        <v>43613</v>
      </c>
      <c r="C7092" s="296">
        <v>267</v>
      </c>
      <c r="D7092" s="279">
        <f t="shared" si="280"/>
        <v>28</v>
      </c>
      <c r="E7092" s="279">
        <f t="shared" si="281"/>
        <v>5</v>
      </c>
      <c r="F7092" s="281" t="str">
        <f t="shared" si="288"/>
        <v/>
      </c>
      <c r="G7092" s="282"/>
      <c r="H7092" s="280"/>
      <c r="I7092" s="280"/>
      <c r="J7092" s="280"/>
    </row>
    <row r="7093" spans="1:10" ht="14.4" x14ac:dyDescent="0.3">
      <c r="A7093" s="290" t="str">
        <f t="shared" si="286"/>
        <v>5/2019</v>
      </c>
      <c r="B7093" s="284">
        <v>43614</v>
      </c>
      <c r="C7093" s="296">
        <v>269</v>
      </c>
      <c r="D7093" s="279">
        <f t="shared" si="280"/>
        <v>29</v>
      </c>
      <c r="E7093" s="279">
        <f t="shared" si="281"/>
        <v>5</v>
      </c>
      <c r="F7093" s="281" t="str">
        <f t="shared" si="288"/>
        <v/>
      </c>
      <c r="G7093" s="282"/>
      <c r="H7093" s="280"/>
      <c r="I7093" s="280"/>
      <c r="J7093" s="280"/>
    </row>
    <row r="7094" spans="1:10" ht="14.4" x14ac:dyDescent="0.3">
      <c r="A7094" s="290" t="str">
        <f t="shared" si="286"/>
        <v>5/2019</v>
      </c>
      <c r="B7094" s="284">
        <v>43615</v>
      </c>
      <c r="C7094" s="296">
        <v>270</v>
      </c>
      <c r="D7094" s="279">
        <f t="shared" si="280"/>
        <v>30</v>
      </c>
      <c r="E7094" s="279">
        <f t="shared" si="281"/>
        <v>5</v>
      </c>
      <c r="F7094" s="281" t="str">
        <f t="shared" si="288"/>
        <v/>
      </c>
      <c r="G7094" s="282"/>
      <c r="H7094" s="280"/>
      <c r="I7094" s="280"/>
      <c r="J7094" s="280"/>
    </row>
    <row r="7095" spans="1:10" ht="14.4" x14ac:dyDescent="0.3">
      <c r="A7095" s="290" t="str">
        <f t="shared" si="286"/>
        <v>5/2019</v>
      </c>
      <c r="B7095" s="284">
        <v>43616</v>
      </c>
      <c r="C7095" s="296">
        <v>274</v>
      </c>
      <c r="D7095" s="279">
        <f t="shared" si="280"/>
        <v>31</v>
      </c>
      <c r="E7095" s="279">
        <f t="shared" si="281"/>
        <v>5</v>
      </c>
      <c r="F7095" s="281">
        <f t="shared" si="288"/>
        <v>2.7400000000000001E-2</v>
      </c>
      <c r="G7095" s="282"/>
      <c r="H7095" s="280"/>
      <c r="I7095" s="280"/>
      <c r="J7095" s="280"/>
    </row>
    <row r="7096" spans="1:10" ht="14.4" x14ac:dyDescent="0.3">
      <c r="A7096" s="290" t="str">
        <f t="shared" si="286"/>
        <v>6/2019</v>
      </c>
      <c r="B7096" s="284">
        <v>43617</v>
      </c>
      <c r="C7096" s="296" t="s">
        <v>5837</v>
      </c>
      <c r="D7096" s="279">
        <f t="shared" si="280"/>
        <v>1</v>
      </c>
      <c r="E7096" s="279">
        <f t="shared" si="281"/>
        <v>6</v>
      </c>
      <c r="F7096" s="281" t="str">
        <f t="shared" si="288"/>
        <v/>
      </c>
      <c r="G7096" s="282"/>
      <c r="H7096" s="280"/>
      <c r="I7096" s="280"/>
      <c r="J7096" s="280"/>
    </row>
    <row r="7097" spans="1:10" ht="14.4" x14ac:dyDescent="0.3">
      <c r="A7097" s="290" t="str">
        <f t="shared" si="286"/>
        <v>6/2019</v>
      </c>
      <c r="B7097" s="284">
        <v>43618</v>
      </c>
      <c r="C7097" s="296" t="s">
        <v>5837</v>
      </c>
      <c r="D7097" s="279">
        <f t="shared" si="280"/>
        <v>2</v>
      </c>
      <c r="E7097" s="279">
        <f t="shared" si="281"/>
        <v>6</v>
      </c>
      <c r="F7097" s="281" t="str">
        <f t="shared" si="288"/>
        <v/>
      </c>
      <c r="G7097" s="282"/>
      <c r="H7097" s="280"/>
      <c r="I7097" s="280"/>
      <c r="J7097" s="280"/>
    </row>
    <row r="7098" spans="1:10" ht="14.4" x14ac:dyDescent="0.3">
      <c r="A7098" s="290" t="str">
        <f t="shared" si="286"/>
        <v>6/2019</v>
      </c>
      <c r="B7098" s="284">
        <v>43619</v>
      </c>
      <c r="C7098" s="296">
        <v>276</v>
      </c>
      <c r="D7098" s="279">
        <f t="shared" si="280"/>
        <v>3</v>
      </c>
      <c r="E7098" s="279">
        <f t="shared" si="281"/>
        <v>6</v>
      </c>
      <c r="F7098" s="281" t="str">
        <f t="shared" si="288"/>
        <v/>
      </c>
      <c r="G7098" s="282"/>
      <c r="H7098" s="280"/>
      <c r="I7098" s="280"/>
      <c r="J7098" s="280"/>
    </row>
    <row r="7099" spans="1:10" ht="14.4" x14ac:dyDescent="0.3">
      <c r="A7099" s="290" t="str">
        <f t="shared" si="286"/>
        <v>6/2019</v>
      </c>
      <c r="B7099" s="284">
        <v>43620</v>
      </c>
      <c r="C7099" s="296">
        <v>261</v>
      </c>
      <c r="D7099" s="279">
        <f t="shared" si="280"/>
        <v>4</v>
      </c>
      <c r="E7099" s="279">
        <f t="shared" si="281"/>
        <v>6</v>
      </c>
      <c r="F7099" s="281" t="str">
        <f t="shared" si="288"/>
        <v/>
      </c>
      <c r="G7099" s="282"/>
      <c r="H7099" s="280"/>
      <c r="I7099" s="280"/>
      <c r="J7099" s="280"/>
    </row>
    <row r="7100" spans="1:10" ht="14.4" x14ac:dyDescent="0.3">
      <c r="A7100" s="290" t="str">
        <f t="shared" si="286"/>
        <v>6/2019</v>
      </c>
      <c r="B7100" s="284">
        <v>43621</v>
      </c>
      <c r="C7100" s="296">
        <v>256</v>
      </c>
      <c r="D7100" s="279">
        <f t="shared" si="280"/>
        <v>5</v>
      </c>
      <c r="E7100" s="279">
        <f t="shared" si="281"/>
        <v>6</v>
      </c>
      <c r="F7100" s="281" t="str">
        <f t="shared" si="288"/>
        <v/>
      </c>
      <c r="G7100" s="282"/>
      <c r="H7100" s="280"/>
      <c r="I7100" s="280"/>
      <c r="J7100" s="280"/>
    </row>
    <row r="7101" spans="1:10" ht="14.4" x14ac:dyDescent="0.3">
      <c r="A7101" s="290" t="str">
        <f t="shared" si="286"/>
        <v>6/2019</v>
      </c>
      <c r="B7101" s="284">
        <v>43622</v>
      </c>
      <c r="C7101" s="296">
        <v>255</v>
      </c>
      <c r="D7101" s="279">
        <f t="shared" si="280"/>
        <v>6</v>
      </c>
      <c r="E7101" s="279">
        <f t="shared" si="281"/>
        <v>6</v>
      </c>
      <c r="F7101" s="281" t="str">
        <f t="shared" si="288"/>
        <v/>
      </c>
      <c r="G7101" s="282"/>
      <c r="H7101" s="280"/>
      <c r="I7101" s="280"/>
      <c r="J7101" s="280"/>
    </row>
    <row r="7102" spans="1:10" ht="14.4" x14ac:dyDescent="0.3">
      <c r="A7102" s="290" t="str">
        <f t="shared" si="286"/>
        <v>6/2019</v>
      </c>
      <c r="B7102" s="284">
        <v>43623</v>
      </c>
      <c r="C7102" s="296">
        <v>254</v>
      </c>
      <c r="D7102" s="279">
        <f t="shared" si="280"/>
        <v>7</v>
      </c>
      <c r="E7102" s="279">
        <f t="shared" si="281"/>
        <v>6</v>
      </c>
      <c r="F7102" s="281" t="str">
        <f t="shared" si="288"/>
        <v/>
      </c>
      <c r="G7102" s="282"/>
      <c r="H7102" s="280"/>
      <c r="I7102" s="280"/>
      <c r="J7102" s="280"/>
    </row>
    <row r="7103" spans="1:10" ht="14.4" x14ac:dyDescent="0.3">
      <c r="A7103" s="290" t="str">
        <f t="shared" si="286"/>
        <v>6/2019</v>
      </c>
      <c r="B7103" s="284">
        <v>43624</v>
      </c>
      <c r="C7103" s="296" t="s">
        <v>5837</v>
      </c>
      <c r="D7103" s="279">
        <f t="shared" si="280"/>
        <v>8</v>
      </c>
      <c r="E7103" s="279">
        <f t="shared" si="281"/>
        <v>6</v>
      </c>
      <c r="F7103" s="281" t="str">
        <f t="shared" si="288"/>
        <v/>
      </c>
      <c r="G7103" s="282"/>
      <c r="H7103" s="280"/>
      <c r="I7103" s="280"/>
      <c r="J7103" s="280"/>
    </row>
    <row r="7104" spans="1:10" ht="14.4" x14ac:dyDescent="0.3">
      <c r="A7104" s="290" t="str">
        <f t="shared" si="286"/>
        <v>6/2019</v>
      </c>
      <c r="B7104" s="284">
        <v>43625</v>
      </c>
      <c r="C7104" s="296" t="s">
        <v>5837</v>
      </c>
      <c r="D7104" s="279">
        <f t="shared" si="280"/>
        <v>9</v>
      </c>
      <c r="E7104" s="279">
        <f t="shared" si="281"/>
        <v>6</v>
      </c>
      <c r="F7104" s="281" t="str">
        <f t="shared" si="288"/>
        <v/>
      </c>
      <c r="G7104" s="282"/>
      <c r="H7104" s="280"/>
      <c r="I7104" s="280"/>
      <c r="J7104" s="280"/>
    </row>
    <row r="7105" spans="1:10" ht="14.4" x14ac:dyDescent="0.3">
      <c r="A7105" s="290" t="str">
        <f t="shared" si="286"/>
        <v>6/2019</v>
      </c>
      <c r="B7105" s="284">
        <v>43626</v>
      </c>
      <c r="C7105" s="296">
        <v>250</v>
      </c>
      <c r="D7105" s="279">
        <f t="shared" si="280"/>
        <v>10</v>
      </c>
      <c r="E7105" s="279">
        <f t="shared" si="281"/>
        <v>6</v>
      </c>
      <c r="F7105" s="281" t="str">
        <f t="shared" si="288"/>
        <v/>
      </c>
      <c r="G7105" s="282"/>
      <c r="H7105" s="280"/>
      <c r="I7105" s="280"/>
      <c r="J7105" s="280"/>
    </row>
    <row r="7106" spans="1:10" ht="14.4" x14ac:dyDescent="0.3">
      <c r="A7106" s="290" t="str">
        <f t="shared" si="286"/>
        <v>6/2019</v>
      </c>
      <c r="B7106" s="284">
        <v>43627</v>
      </c>
      <c r="C7106" s="296">
        <v>248</v>
      </c>
      <c r="D7106" s="279">
        <f t="shared" si="280"/>
        <v>11</v>
      </c>
      <c r="E7106" s="279">
        <f t="shared" si="281"/>
        <v>6</v>
      </c>
      <c r="F7106" s="281" t="str">
        <f t="shared" si="288"/>
        <v/>
      </c>
      <c r="G7106" s="282"/>
      <c r="H7106" s="280"/>
      <c r="I7106" s="280"/>
      <c r="J7106" s="280"/>
    </row>
    <row r="7107" spans="1:10" ht="14.4" x14ac:dyDescent="0.3">
      <c r="A7107" s="290" t="str">
        <f t="shared" si="286"/>
        <v>6/2019</v>
      </c>
      <c r="B7107" s="284">
        <v>43628</v>
      </c>
      <c r="C7107" s="296">
        <v>247</v>
      </c>
      <c r="D7107" s="279">
        <f t="shared" si="280"/>
        <v>12</v>
      </c>
      <c r="E7107" s="279">
        <f t="shared" si="281"/>
        <v>6</v>
      </c>
      <c r="F7107" s="281" t="str">
        <f t="shared" si="288"/>
        <v/>
      </c>
      <c r="G7107" s="282"/>
      <c r="H7107" s="280"/>
      <c r="I7107" s="280"/>
      <c r="J7107" s="280"/>
    </row>
    <row r="7108" spans="1:10" ht="14.4" x14ac:dyDescent="0.3">
      <c r="A7108" s="290" t="str">
        <f t="shared" si="286"/>
        <v>6/2019</v>
      </c>
      <c r="B7108" s="284">
        <v>43629</v>
      </c>
      <c r="C7108" s="296">
        <v>248</v>
      </c>
      <c r="D7108" s="279">
        <f t="shared" si="280"/>
        <v>13</v>
      </c>
      <c r="E7108" s="279">
        <f t="shared" si="281"/>
        <v>6</v>
      </c>
      <c r="F7108" s="281" t="str">
        <f t="shared" si="288"/>
        <v/>
      </c>
      <c r="G7108" s="282"/>
      <c r="H7108" s="280"/>
      <c r="I7108" s="280"/>
      <c r="J7108" s="280"/>
    </row>
    <row r="7109" spans="1:10" ht="14.4" x14ac:dyDescent="0.3">
      <c r="A7109" s="290" t="str">
        <f t="shared" si="286"/>
        <v>6/2019</v>
      </c>
      <c r="B7109" s="284">
        <v>43630</v>
      </c>
      <c r="C7109" s="296">
        <v>250</v>
      </c>
      <c r="D7109" s="279">
        <f t="shared" si="280"/>
        <v>14</v>
      </c>
      <c r="E7109" s="279">
        <f t="shared" si="281"/>
        <v>6</v>
      </c>
      <c r="F7109" s="281" t="str">
        <f t="shared" si="288"/>
        <v/>
      </c>
      <c r="G7109" s="282"/>
      <c r="H7109" s="280"/>
      <c r="I7109" s="280"/>
      <c r="J7109" s="280"/>
    </row>
    <row r="7110" spans="1:10" ht="14.4" x14ac:dyDescent="0.3">
      <c r="A7110" s="290" t="str">
        <f t="shared" ref="A7110:A7173" si="289">CONCATENATE(MONTH(B7110),"/",YEAR(B7110))</f>
        <v>6/2019</v>
      </c>
      <c r="B7110" s="284">
        <v>43631</v>
      </c>
      <c r="C7110" s="296" t="s">
        <v>5837</v>
      </c>
      <c r="D7110" s="279">
        <f t="shared" si="280"/>
        <v>15</v>
      </c>
      <c r="E7110" s="279">
        <f t="shared" si="281"/>
        <v>6</v>
      </c>
      <c r="F7110" s="281" t="str">
        <f t="shared" si="288"/>
        <v/>
      </c>
      <c r="G7110" s="282"/>
      <c r="H7110" s="280"/>
      <c r="I7110" s="280"/>
      <c r="J7110" s="280"/>
    </row>
    <row r="7111" spans="1:10" ht="14.4" x14ac:dyDescent="0.3">
      <c r="A7111" s="290" t="str">
        <f t="shared" si="289"/>
        <v>6/2019</v>
      </c>
      <c r="B7111" s="284">
        <v>43632</v>
      </c>
      <c r="C7111" s="296" t="s">
        <v>5837</v>
      </c>
      <c r="D7111" s="279">
        <f t="shared" si="280"/>
        <v>16</v>
      </c>
      <c r="E7111" s="279">
        <f t="shared" si="281"/>
        <v>6</v>
      </c>
      <c r="F7111" s="281" t="str">
        <f t="shared" si="288"/>
        <v/>
      </c>
      <c r="G7111" s="282"/>
      <c r="H7111" s="280"/>
      <c r="I7111" s="280"/>
      <c r="J7111" s="280"/>
    </row>
    <row r="7112" spans="1:10" ht="14.4" x14ac:dyDescent="0.3">
      <c r="A7112" s="290" t="str">
        <f t="shared" si="289"/>
        <v>6/2019</v>
      </c>
      <c r="B7112" s="284">
        <v>43633</v>
      </c>
      <c r="C7112" s="296">
        <v>252</v>
      </c>
      <c r="D7112" s="279">
        <f t="shared" si="280"/>
        <v>17</v>
      </c>
      <c r="E7112" s="279">
        <f t="shared" si="281"/>
        <v>6</v>
      </c>
      <c r="F7112" s="281" t="str">
        <f t="shared" si="288"/>
        <v/>
      </c>
      <c r="G7112" s="282"/>
      <c r="H7112" s="280"/>
      <c r="I7112" s="280"/>
      <c r="J7112" s="280"/>
    </row>
    <row r="7113" spans="1:10" ht="14.4" x14ac:dyDescent="0.3">
      <c r="A7113" s="290" t="str">
        <f t="shared" si="289"/>
        <v>6/2019</v>
      </c>
      <c r="B7113" s="284">
        <v>43634</v>
      </c>
      <c r="C7113" s="296">
        <v>247</v>
      </c>
      <c r="D7113" s="279">
        <f t="shared" si="280"/>
        <v>18</v>
      </c>
      <c r="E7113" s="279">
        <f t="shared" si="281"/>
        <v>6</v>
      </c>
      <c r="F7113" s="281" t="str">
        <f t="shared" si="288"/>
        <v/>
      </c>
      <c r="G7113" s="282"/>
      <c r="H7113" s="280"/>
      <c r="I7113" s="280"/>
      <c r="J7113" s="280"/>
    </row>
    <row r="7114" spans="1:10" ht="14.4" x14ac:dyDescent="0.3">
      <c r="A7114" s="290" t="str">
        <f t="shared" si="289"/>
        <v>6/2019</v>
      </c>
      <c r="B7114" s="284">
        <v>43635</v>
      </c>
      <c r="C7114" s="296">
        <v>246</v>
      </c>
      <c r="D7114" s="279">
        <f t="shared" si="280"/>
        <v>19</v>
      </c>
      <c r="E7114" s="279">
        <f t="shared" si="281"/>
        <v>6</v>
      </c>
      <c r="F7114" s="281" t="str">
        <f t="shared" si="288"/>
        <v/>
      </c>
      <c r="G7114" s="282"/>
      <c r="H7114" s="280"/>
      <c r="I7114" s="280"/>
      <c r="J7114" s="280"/>
    </row>
    <row r="7115" spans="1:10" ht="14.4" x14ac:dyDescent="0.3">
      <c r="A7115" s="290" t="str">
        <f t="shared" si="289"/>
        <v>6/2019</v>
      </c>
      <c r="B7115" s="284">
        <v>43636</v>
      </c>
      <c r="C7115" s="296">
        <v>237</v>
      </c>
      <c r="D7115" s="279">
        <f t="shared" si="280"/>
        <v>20</v>
      </c>
      <c r="E7115" s="279">
        <f t="shared" si="281"/>
        <v>6</v>
      </c>
      <c r="F7115" s="281" t="str">
        <f t="shared" si="288"/>
        <v/>
      </c>
      <c r="G7115" s="282"/>
      <c r="H7115" s="280"/>
      <c r="I7115" s="280"/>
      <c r="J7115" s="280"/>
    </row>
    <row r="7116" spans="1:10" ht="14.4" x14ac:dyDescent="0.3">
      <c r="A7116" s="290" t="str">
        <f t="shared" si="289"/>
        <v>6/2019</v>
      </c>
      <c r="B7116" s="284">
        <v>43637</v>
      </c>
      <c r="C7116" s="296">
        <v>236</v>
      </c>
      <c r="D7116" s="279">
        <f t="shared" si="280"/>
        <v>21</v>
      </c>
      <c r="E7116" s="279">
        <f t="shared" si="281"/>
        <v>6</v>
      </c>
      <c r="F7116" s="281" t="str">
        <f t="shared" si="288"/>
        <v/>
      </c>
      <c r="G7116" s="282"/>
      <c r="H7116" s="280"/>
      <c r="I7116" s="280"/>
      <c r="J7116" s="280"/>
    </row>
    <row r="7117" spans="1:10" ht="14.4" x14ac:dyDescent="0.3">
      <c r="A7117" s="290" t="str">
        <f t="shared" si="289"/>
        <v>6/2019</v>
      </c>
      <c r="B7117" s="284">
        <v>43638</v>
      </c>
      <c r="C7117" s="296" t="s">
        <v>5837</v>
      </c>
      <c r="D7117" s="279">
        <f t="shared" si="280"/>
        <v>22</v>
      </c>
      <c r="E7117" s="279">
        <f t="shared" si="281"/>
        <v>6</v>
      </c>
      <c r="F7117" s="281" t="str">
        <f t="shared" si="288"/>
        <v/>
      </c>
      <c r="G7117" s="282"/>
      <c r="H7117" s="280"/>
      <c r="I7117" s="280"/>
      <c r="J7117" s="280"/>
    </row>
    <row r="7118" spans="1:10" ht="14.4" x14ac:dyDescent="0.3">
      <c r="A7118" s="290" t="str">
        <f t="shared" si="289"/>
        <v>6/2019</v>
      </c>
      <c r="B7118" s="284">
        <v>43639</v>
      </c>
      <c r="C7118" s="296" t="s">
        <v>5837</v>
      </c>
      <c r="D7118" s="279">
        <f t="shared" si="280"/>
        <v>23</v>
      </c>
      <c r="E7118" s="279">
        <f t="shared" si="281"/>
        <v>6</v>
      </c>
      <c r="F7118" s="281" t="str">
        <f t="shared" si="288"/>
        <v/>
      </c>
      <c r="G7118" s="282"/>
      <c r="H7118" s="280"/>
      <c r="I7118" s="280"/>
      <c r="J7118" s="280"/>
    </row>
    <row r="7119" spans="1:10" ht="14.4" x14ac:dyDescent="0.3">
      <c r="A7119" s="290" t="str">
        <f t="shared" si="289"/>
        <v>6/2019</v>
      </c>
      <c r="B7119" s="284">
        <v>43640</v>
      </c>
      <c r="C7119" s="296">
        <v>239</v>
      </c>
      <c r="D7119" s="279">
        <f t="shared" si="280"/>
        <v>24</v>
      </c>
      <c r="E7119" s="279">
        <f t="shared" si="281"/>
        <v>6</v>
      </c>
      <c r="F7119" s="281" t="str">
        <f t="shared" si="288"/>
        <v/>
      </c>
      <c r="G7119" s="282"/>
      <c r="H7119" s="280"/>
      <c r="I7119" s="280"/>
      <c r="J7119" s="280"/>
    </row>
    <row r="7120" spans="1:10" ht="14.4" x14ac:dyDescent="0.3">
      <c r="A7120" s="290" t="str">
        <f t="shared" si="289"/>
        <v>6/2019</v>
      </c>
      <c r="B7120" s="284">
        <v>43641</v>
      </c>
      <c r="C7120" s="296">
        <v>243</v>
      </c>
      <c r="D7120" s="279">
        <f t="shared" si="280"/>
        <v>25</v>
      </c>
      <c r="E7120" s="279">
        <f t="shared" si="281"/>
        <v>6</v>
      </c>
      <c r="F7120" s="281" t="str">
        <f t="shared" si="288"/>
        <v/>
      </c>
      <c r="G7120" s="282"/>
      <c r="H7120" s="280"/>
      <c r="I7120" s="280"/>
      <c r="J7120" s="280"/>
    </row>
    <row r="7121" spans="1:10" ht="14.4" x14ac:dyDescent="0.3">
      <c r="A7121" s="290" t="str">
        <f t="shared" si="289"/>
        <v>6/2019</v>
      </c>
      <c r="B7121" s="284">
        <v>43642</v>
      </c>
      <c r="C7121" s="296">
        <v>240</v>
      </c>
      <c r="D7121" s="279">
        <f t="shared" si="280"/>
        <v>26</v>
      </c>
      <c r="E7121" s="279">
        <f t="shared" si="281"/>
        <v>6</v>
      </c>
      <c r="F7121" s="281" t="str">
        <f t="shared" si="288"/>
        <v/>
      </c>
      <c r="G7121" s="282"/>
      <c r="H7121" s="280"/>
      <c r="I7121" s="280"/>
      <c r="J7121" s="280"/>
    </row>
    <row r="7122" spans="1:10" ht="14.4" x14ac:dyDescent="0.3">
      <c r="A7122" s="290" t="str">
        <f t="shared" si="289"/>
        <v>6/2019</v>
      </c>
      <c r="B7122" s="284">
        <v>43643</v>
      </c>
      <c r="C7122" s="296">
        <v>242</v>
      </c>
      <c r="D7122" s="279">
        <f t="shared" si="280"/>
        <v>27</v>
      </c>
      <c r="E7122" s="279">
        <f t="shared" si="281"/>
        <v>6</v>
      </c>
      <c r="F7122" s="281" t="str">
        <f t="shared" si="288"/>
        <v/>
      </c>
      <c r="G7122" s="282"/>
      <c r="H7122" s="280"/>
      <c r="I7122" s="280"/>
      <c r="J7122" s="280"/>
    </row>
    <row r="7123" spans="1:10" ht="14.4" x14ac:dyDescent="0.3">
      <c r="A7123" s="290" t="str">
        <f t="shared" si="289"/>
        <v>6/2019</v>
      </c>
      <c r="B7123" s="284">
        <v>43644</v>
      </c>
      <c r="C7123" s="296">
        <v>239</v>
      </c>
      <c r="D7123" s="279">
        <f t="shared" si="280"/>
        <v>28</v>
      </c>
      <c r="E7123" s="279">
        <f t="shared" si="281"/>
        <v>6</v>
      </c>
      <c r="F7123" s="281" t="str">
        <f t="shared" si="288"/>
        <v/>
      </c>
      <c r="G7123" s="282"/>
      <c r="H7123" s="280"/>
      <c r="I7123" s="280"/>
      <c r="J7123" s="280"/>
    </row>
    <row r="7124" spans="1:10" ht="14.4" x14ac:dyDescent="0.3">
      <c r="A7124" s="290" t="str">
        <f t="shared" si="289"/>
        <v>6/2019</v>
      </c>
      <c r="B7124" s="284">
        <v>43645</v>
      </c>
      <c r="C7124" s="296" t="s">
        <v>5837</v>
      </c>
      <c r="D7124" s="279">
        <f t="shared" si="280"/>
        <v>29</v>
      </c>
      <c r="E7124" s="279">
        <f t="shared" si="281"/>
        <v>6</v>
      </c>
      <c r="F7124" s="281" t="str">
        <f t="shared" si="288"/>
        <v/>
      </c>
      <c r="G7124" s="282"/>
      <c r="H7124" s="280"/>
      <c r="I7124" s="280"/>
      <c r="J7124" s="280"/>
    </row>
    <row r="7125" spans="1:10" ht="14.4" x14ac:dyDescent="0.3">
      <c r="A7125" s="290" t="str">
        <f t="shared" si="289"/>
        <v>6/2019</v>
      </c>
      <c r="B7125" s="284">
        <v>43646</v>
      </c>
      <c r="C7125" s="296" t="s">
        <v>5837</v>
      </c>
      <c r="D7125" s="279">
        <f t="shared" si="280"/>
        <v>30</v>
      </c>
      <c r="E7125" s="279">
        <f t="shared" si="281"/>
        <v>6</v>
      </c>
      <c r="F7125" s="281">
        <f t="shared" si="288"/>
        <v>2.3900000000000001E-2</v>
      </c>
      <c r="G7125" s="282"/>
      <c r="H7125" s="280"/>
      <c r="I7125" s="280"/>
      <c r="J7125" s="280"/>
    </row>
    <row r="7126" spans="1:10" ht="14.4" x14ac:dyDescent="0.3">
      <c r="A7126" s="290" t="str">
        <f t="shared" si="289"/>
        <v>7/2019</v>
      </c>
      <c r="B7126" s="284">
        <v>43647</v>
      </c>
      <c r="C7126" s="296">
        <v>234</v>
      </c>
      <c r="D7126" s="279">
        <f t="shared" si="280"/>
        <v>1</v>
      </c>
      <c r="E7126" s="279">
        <f t="shared" si="281"/>
        <v>7</v>
      </c>
      <c r="F7126" s="281" t="str">
        <f t="shared" si="288"/>
        <v/>
      </c>
      <c r="G7126" s="282"/>
      <c r="H7126" s="280"/>
      <c r="I7126" s="280"/>
      <c r="J7126" s="280"/>
    </row>
    <row r="7127" spans="1:10" ht="14.4" x14ac:dyDescent="0.3">
      <c r="A7127" s="290" t="str">
        <f t="shared" si="289"/>
        <v>7/2019</v>
      </c>
      <c r="B7127" s="284">
        <v>43648</v>
      </c>
      <c r="C7127" s="296">
        <v>238</v>
      </c>
      <c r="D7127" s="279">
        <f t="shared" ref="D7127:D7314" si="290">DAY(B7127)</f>
        <v>2</v>
      </c>
      <c r="E7127" s="279">
        <f t="shared" ref="E7127:E7314" si="291">MONTH(B7127)</f>
        <v>7</v>
      </c>
      <c r="F7127" s="281" t="str">
        <f t="shared" si="288"/>
        <v/>
      </c>
      <c r="G7127" s="282"/>
      <c r="H7127" s="280"/>
      <c r="I7127" s="280"/>
      <c r="J7127" s="280"/>
    </row>
    <row r="7128" spans="1:10" ht="14.4" x14ac:dyDescent="0.3">
      <c r="A7128" s="290" t="str">
        <f t="shared" si="289"/>
        <v>7/2019</v>
      </c>
      <c r="B7128" s="284">
        <v>43649</v>
      </c>
      <c r="C7128" s="296">
        <v>238</v>
      </c>
      <c r="D7128" s="279">
        <f t="shared" si="290"/>
        <v>3</v>
      </c>
      <c r="E7128" s="279">
        <f t="shared" si="291"/>
        <v>7</v>
      </c>
      <c r="F7128" s="281" t="str">
        <f t="shared" si="288"/>
        <v/>
      </c>
      <c r="G7128" s="282"/>
      <c r="H7128" s="280"/>
      <c r="I7128" s="280"/>
      <c r="J7128" s="280"/>
    </row>
    <row r="7129" spans="1:10" ht="14.4" x14ac:dyDescent="0.3">
      <c r="A7129" s="290" t="str">
        <f t="shared" si="289"/>
        <v>7/2019</v>
      </c>
      <c r="B7129" s="284">
        <v>43650</v>
      </c>
      <c r="C7129" s="296">
        <v>238</v>
      </c>
      <c r="D7129" s="279">
        <f t="shared" si="290"/>
        <v>4</v>
      </c>
      <c r="E7129" s="279">
        <f t="shared" si="291"/>
        <v>7</v>
      </c>
      <c r="F7129" s="281" t="str">
        <f t="shared" ref="F7129:F7187" si="292">IF(D7129=(D7130-1),"",IF(AND(C7129="",C7128="",C7127=""),C7126/10000,(IF(AND(C7129="",C7128=""),C7127/10000,IF(C7129="",C7128/10000,C7129/10000)))))</f>
        <v/>
      </c>
      <c r="G7129" s="282"/>
      <c r="H7129" s="280"/>
      <c r="I7129" s="280"/>
      <c r="J7129" s="280"/>
    </row>
    <row r="7130" spans="1:10" ht="14.4" x14ac:dyDescent="0.3">
      <c r="A7130" s="290" t="str">
        <f t="shared" si="289"/>
        <v>7/2019</v>
      </c>
      <c r="B7130" s="284">
        <v>43651</v>
      </c>
      <c r="C7130" s="296">
        <v>233</v>
      </c>
      <c r="D7130" s="279">
        <f t="shared" si="290"/>
        <v>5</v>
      </c>
      <c r="E7130" s="279">
        <f t="shared" si="291"/>
        <v>7</v>
      </c>
      <c r="F7130" s="281" t="str">
        <f t="shared" si="292"/>
        <v/>
      </c>
      <c r="G7130" s="282"/>
      <c r="H7130" s="280"/>
      <c r="I7130" s="280"/>
      <c r="J7130" s="280"/>
    </row>
    <row r="7131" spans="1:10" ht="14.4" x14ac:dyDescent="0.3">
      <c r="A7131" s="290" t="str">
        <f t="shared" si="289"/>
        <v>7/2019</v>
      </c>
      <c r="B7131" s="284">
        <v>43652</v>
      </c>
      <c r="C7131" s="296" t="s">
        <v>5837</v>
      </c>
      <c r="D7131" s="279">
        <f t="shared" si="290"/>
        <v>6</v>
      </c>
      <c r="E7131" s="279">
        <f t="shared" si="291"/>
        <v>7</v>
      </c>
      <c r="F7131" s="281" t="str">
        <f t="shared" si="292"/>
        <v/>
      </c>
      <c r="G7131" s="282"/>
      <c r="H7131" s="280"/>
      <c r="I7131" s="280"/>
      <c r="J7131" s="280"/>
    </row>
    <row r="7132" spans="1:10" ht="14.4" x14ac:dyDescent="0.3">
      <c r="A7132" s="290" t="str">
        <f t="shared" si="289"/>
        <v>7/2019</v>
      </c>
      <c r="B7132" s="284">
        <v>43653</v>
      </c>
      <c r="C7132" s="296" t="s">
        <v>5837</v>
      </c>
      <c r="D7132" s="279">
        <f t="shared" si="290"/>
        <v>7</v>
      </c>
      <c r="E7132" s="279">
        <f t="shared" si="291"/>
        <v>7</v>
      </c>
      <c r="F7132" s="281" t="str">
        <f t="shared" si="292"/>
        <v/>
      </c>
      <c r="G7132" s="282"/>
      <c r="H7132" s="280"/>
      <c r="I7132" s="280"/>
      <c r="J7132" s="280"/>
    </row>
    <row r="7133" spans="1:10" ht="14.4" x14ac:dyDescent="0.3">
      <c r="A7133" s="290" t="str">
        <f t="shared" si="289"/>
        <v>7/2019</v>
      </c>
      <c r="B7133" s="284">
        <v>43654</v>
      </c>
      <c r="C7133" s="296">
        <v>232</v>
      </c>
      <c r="D7133" s="279">
        <f t="shared" si="290"/>
        <v>8</v>
      </c>
      <c r="E7133" s="279">
        <f t="shared" si="291"/>
        <v>7</v>
      </c>
      <c r="F7133" s="281" t="str">
        <f t="shared" si="292"/>
        <v/>
      </c>
      <c r="G7133" s="282"/>
      <c r="H7133" s="280"/>
      <c r="I7133" s="280"/>
      <c r="J7133" s="280"/>
    </row>
    <row r="7134" spans="1:10" ht="14.4" x14ac:dyDescent="0.3">
      <c r="A7134" s="290" t="str">
        <f t="shared" si="289"/>
        <v>7/2019</v>
      </c>
      <c r="B7134" s="284">
        <v>43655</v>
      </c>
      <c r="C7134" s="296">
        <v>228</v>
      </c>
      <c r="D7134" s="279">
        <f t="shared" si="290"/>
        <v>9</v>
      </c>
      <c r="E7134" s="279">
        <f t="shared" si="291"/>
        <v>7</v>
      </c>
      <c r="F7134" s="281" t="str">
        <f t="shared" si="292"/>
        <v/>
      </c>
      <c r="G7134" s="282"/>
      <c r="H7134" s="280"/>
      <c r="I7134" s="280"/>
      <c r="J7134" s="280"/>
    </row>
    <row r="7135" spans="1:10" ht="14.4" x14ac:dyDescent="0.3">
      <c r="A7135" s="290" t="str">
        <f t="shared" si="289"/>
        <v>7/2019</v>
      </c>
      <c r="B7135" s="284">
        <v>43656</v>
      </c>
      <c r="C7135" s="296">
        <v>224</v>
      </c>
      <c r="D7135" s="279">
        <f t="shared" si="290"/>
        <v>10</v>
      </c>
      <c r="E7135" s="279">
        <f t="shared" si="291"/>
        <v>7</v>
      </c>
      <c r="F7135" s="281" t="str">
        <f t="shared" si="292"/>
        <v/>
      </c>
      <c r="G7135" s="282"/>
      <c r="H7135" s="280"/>
      <c r="I7135" s="280"/>
      <c r="J7135" s="280"/>
    </row>
    <row r="7136" spans="1:10" ht="14.4" x14ac:dyDescent="0.3">
      <c r="A7136" s="290" t="str">
        <f t="shared" si="289"/>
        <v>7/2019</v>
      </c>
      <c r="B7136" s="284">
        <v>43657</v>
      </c>
      <c r="C7136" s="296">
        <v>218</v>
      </c>
      <c r="D7136" s="279">
        <f t="shared" si="290"/>
        <v>11</v>
      </c>
      <c r="E7136" s="279">
        <f t="shared" si="291"/>
        <v>7</v>
      </c>
      <c r="F7136" s="281" t="str">
        <f t="shared" si="292"/>
        <v/>
      </c>
      <c r="G7136" s="282"/>
      <c r="H7136" s="280"/>
      <c r="I7136" s="280"/>
      <c r="J7136" s="280"/>
    </row>
    <row r="7137" spans="1:10" ht="14.4" x14ac:dyDescent="0.3">
      <c r="A7137" s="290" t="str">
        <f t="shared" si="289"/>
        <v>7/2019</v>
      </c>
      <c r="B7137" s="284">
        <v>43658</v>
      </c>
      <c r="C7137" s="296">
        <v>217</v>
      </c>
      <c r="D7137" s="279">
        <f t="shared" si="290"/>
        <v>12</v>
      </c>
      <c r="E7137" s="279">
        <f t="shared" si="291"/>
        <v>7</v>
      </c>
      <c r="F7137" s="281" t="str">
        <f t="shared" si="292"/>
        <v/>
      </c>
      <c r="G7137" s="282"/>
      <c r="H7137" s="280"/>
      <c r="I7137" s="280"/>
      <c r="J7137" s="280"/>
    </row>
    <row r="7138" spans="1:10" ht="14.4" x14ac:dyDescent="0.3">
      <c r="A7138" s="290" t="str">
        <f t="shared" si="289"/>
        <v>7/2019</v>
      </c>
      <c r="B7138" s="284">
        <v>43659</v>
      </c>
      <c r="C7138" s="296" t="s">
        <v>5837</v>
      </c>
      <c r="D7138" s="279">
        <f t="shared" si="290"/>
        <v>13</v>
      </c>
      <c r="E7138" s="279">
        <f t="shared" si="291"/>
        <v>7</v>
      </c>
      <c r="F7138" s="281" t="str">
        <f t="shared" si="292"/>
        <v/>
      </c>
      <c r="G7138" s="282"/>
      <c r="H7138" s="280"/>
      <c r="I7138" s="280"/>
      <c r="J7138" s="280"/>
    </row>
    <row r="7139" spans="1:10" ht="14.4" x14ac:dyDescent="0.3">
      <c r="A7139" s="290" t="str">
        <f t="shared" si="289"/>
        <v>7/2019</v>
      </c>
      <c r="B7139" s="284">
        <v>43660</v>
      </c>
      <c r="C7139" s="296" t="s">
        <v>5837</v>
      </c>
      <c r="D7139" s="279">
        <f t="shared" si="290"/>
        <v>14</v>
      </c>
      <c r="E7139" s="279">
        <f t="shared" si="291"/>
        <v>7</v>
      </c>
      <c r="F7139" s="281" t="str">
        <f t="shared" si="292"/>
        <v/>
      </c>
      <c r="G7139" s="282"/>
      <c r="H7139" s="280"/>
      <c r="I7139" s="280"/>
      <c r="J7139" s="280"/>
    </row>
    <row r="7140" spans="1:10" ht="14.4" x14ac:dyDescent="0.3">
      <c r="A7140" s="290" t="str">
        <f t="shared" si="289"/>
        <v>7/2019</v>
      </c>
      <c r="B7140" s="284">
        <v>43661</v>
      </c>
      <c r="C7140" s="296">
        <v>217</v>
      </c>
      <c r="D7140" s="279">
        <f t="shared" si="290"/>
        <v>15</v>
      </c>
      <c r="E7140" s="279">
        <f t="shared" si="291"/>
        <v>7</v>
      </c>
      <c r="F7140" s="281" t="str">
        <f t="shared" si="292"/>
        <v/>
      </c>
      <c r="G7140" s="282"/>
      <c r="H7140" s="280"/>
      <c r="I7140" s="280"/>
      <c r="J7140" s="280"/>
    </row>
    <row r="7141" spans="1:10" ht="14.4" x14ac:dyDescent="0.3">
      <c r="A7141" s="290" t="str">
        <f t="shared" si="289"/>
        <v>7/2019</v>
      </c>
      <c r="B7141" s="284">
        <v>43662</v>
      </c>
      <c r="C7141" s="296">
        <v>215</v>
      </c>
      <c r="D7141" s="279">
        <f t="shared" si="290"/>
        <v>16</v>
      </c>
      <c r="E7141" s="279">
        <f t="shared" si="291"/>
        <v>7</v>
      </c>
      <c r="F7141" s="281" t="str">
        <f t="shared" si="292"/>
        <v/>
      </c>
      <c r="G7141" s="282"/>
      <c r="H7141" s="280"/>
      <c r="I7141" s="280"/>
      <c r="J7141" s="280"/>
    </row>
    <row r="7142" spans="1:10" ht="14.4" x14ac:dyDescent="0.3">
      <c r="A7142" s="290" t="str">
        <f t="shared" si="289"/>
        <v>7/2019</v>
      </c>
      <c r="B7142" s="284">
        <v>43663</v>
      </c>
      <c r="C7142" s="296">
        <v>221</v>
      </c>
      <c r="D7142" s="279">
        <f t="shared" si="290"/>
        <v>17</v>
      </c>
      <c r="E7142" s="279">
        <f t="shared" si="291"/>
        <v>7</v>
      </c>
      <c r="F7142" s="281" t="str">
        <f t="shared" si="292"/>
        <v/>
      </c>
      <c r="G7142" s="282"/>
      <c r="H7142" s="280"/>
      <c r="I7142" s="280"/>
      <c r="J7142" s="280"/>
    </row>
    <row r="7143" spans="1:10" ht="14.4" x14ac:dyDescent="0.3">
      <c r="A7143" s="290" t="str">
        <f t="shared" si="289"/>
        <v>7/2019</v>
      </c>
      <c r="B7143" s="284">
        <v>43664</v>
      </c>
      <c r="C7143" s="296">
        <v>222</v>
      </c>
      <c r="D7143" s="279">
        <f t="shared" si="290"/>
        <v>18</v>
      </c>
      <c r="E7143" s="279">
        <f t="shared" si="291"/>
        <v>7</v>
      </c>
      <c r="F7143" s="281" t="str">
        <f t="shared" si="292"/>
        <v/>
      </c>
      <c r="G7143" s="282"/>
      <c r="H7143" s="280"/>
      <c r="I7143" s="280"/>
      <c r="J7143" s="280"/>
    </row>
    <row r="7144" spans="1:10" ht="14.4" x14ac:dyDescent="0.3">
      <c r="A7144" s="290" t="str">
        <f t="shared" si="289"/>
        <v>7/2019</v>
      </c>
      <c r="B7144" s="284">
        <v>43665</v>
      </c>
      <c r="C7144" s="296">
        <v>220</v>
      </c>
      <c r="D7144" s="279">
        <f t="shared" si="290"/>
        <v>19</v>
      </c>
      <c r="E7144" s="279">
        <f t="shared" si="291"/>
        <v>7</v>
      </c>
      <c r="F7144" s="281" t="str">
        <f t="shared" si="292"/>
        <v/>
      </c>
      <c r="G7144" s="282"/>
      <c r="H7144" s="280"/>
      <c r="I7144" s="280"/>
      <c r="J7144" s="280"/>
    </row>
    <row r="7145" spans="1:10" ht="14.4" x14ac:dyDescent="0.3">
      <c r="A7145" s="290" t="str">
        <f t="shared" si="289"/>
        <v>7/2019</v>
      </c>
      <c r="B7145" s="284">
        <v>43666</v>
      </c>
      <c r="C7145" s="296" t="s">
        <v>5837</v>
      </c>
      <c r="D7145" s="279">
        <f t="shared" si="290"/>
        <v>20</v>
      </c>
      <c r="E7145" s="279">
        <f t="shared" si="291"/>
        <v>7</v>
      </c>
      <c r="F7145" s="281" t="str">
        <f t="shared" si="292"/>
        <v/>
      </c>
      <c r="G7145" s="282"/>
      <c r="H7145" s="280"/>
      <c r="I7145" s="280"/>
      <c r="J7145" s="280"/>
    </row>
    <row r="7146" spans="1:10" ht="14.4" x14ac:dyDescent="0.3">
      <c r="A7146" s="290" t="str">
        <f t="shared" si="289"/>
        <v>7/2019</v>
      </c>
      <c r="B7146" s="284">
        <v>43667</v>
      </c>
      <c r="C7146" s="296" t="s">
        <v>5837</v>
      </c>
      <c r="D7146" s="279">
        <f t="shared" si="290"/>
        <v>21</v>
      </c>
      <c r="E7146" s="279">
        <f t="shared" si="291"/>
        <v>7</v>
      </c>
      <c r="F7146" s="281" t="str">
        <f t="shared" si="292"/>
        <v/>
      </c>
      <c r="G7146" s="282"/>
      <c r="H7146" s="280"/>
      <c r="I7146" s="280"/>
      <c r="J7146" s="280"/>
    </row>
    <row r="7147" spans="1:10" ht="14.4" x14ac:dyDescent="0.3">
      <c r="A7147" s="290" t="str">
        <f t="shared" si="289"/>
        <v>7/2019</v>
      </c>
      <c r="B7147" s="284">
        <v>43668</v>
      </c>
      <c r="C7147" s="296">
        <v>216</v>
      </c>
      <c r="D7147" s="279">
        <f t="shared" si="290"/>
        <v>22</v>
      </c>
      <c r="E7147" s="279">
        <f t="shared" si="291"/>
        <v>7</v>
      </c>
      <c r="F7147" s="281" t="str">
        <f t="shared" si="292"/>
        <v/>
      </c>
      <c r="G7147" s="282"/>
      <c r="H7147" s="280"/>
      <c r="I7147" s="280"/>
      <c r="J7147" s="280"/>
    </row>
    <row r="7148" spans="1:10" ht="14.4" x14ac:dyDescent="0.3">
      <c r="A7148" s="290" t="str">
        <f t="shared" si="289"/>
        <v>7/2019</v>
      </c>
      <c r="B7148" s="284">
        <v>43669</v>
      </c>
      <c r="C7148" s="296">
        <v>213</v>
      </c>
      <c r="D7148" s="279">
        <f t="shared" si="290"/>
        <v>23</v>
      </c>
      <c r="E7148" s="279">
        <f t="shared" si="291"/>
        <v>7</v>
      </c>
      <c r="F7148" s="281" t="str">
        <f t="shared" si="292"/>
        <v/>
      </c>
      <c r="G7148" s="282"/>
      <c r="H7148" s="280"/>
      <c r="I7148" s="280"/>
      <c r="J7148" s="280"/>
    </row>
    <row r="7149" spans="1:10" ht="14.4" x14ac:dyDescent="0.3">
      <c r="A7149" s="290" t="str">
        <f t="shared" si="289"/>
        <v>7/2019</v>
      </c>
      <c r="B7149" s="284">
        <v>43670</v>
      </c>
      <c r="C7149" s="296">
        <v>213</v>
      </c>
      <c r="D7149" s="279">
        <f t="shared" si="290"/>
        <v>24</v>
      </c>
      <c r="E7149" s="279">
        <f t="shared" si="291"/>
        <v>7</v>
      </c>
      <c r="F7149" s="281" t="str">
        <f t="shared" si="292"/>
        <v/>
      </c>
      <c r="G7149" s="282"/>
      <c r="H7149" s="280"/>
      <c r="I7149" s="280"/>
      <c r="J7149" s="280"/>
    </row>
    <row r="7150" spans="1:10" ht="14.4" x14ac:dyDescent="0.3">
      <c r="A7150" s="290" t="str">
        <f t="shared" si="289"/>
        <v>7/2019</v>
      </c>
      <c r="B7150" s="284">
        <v>43671</v>
      </c>
      <c r="C7150" s="296">
        <v>208</v>
      </c>
      <c r="D7150" s="279">
        <f t="shared" si="290"/>
        <v>25</v>
      </c>
      <c r="E7150" s="279">
        <f t="shared" si="291"/>
        <v>7</v>
      </c>
      <c r="F7150" s="281" t="str">
        <f t="shared" si="292"/>
        <v/>
      </c>
      <c r="G7150" s="282"/>
      <c r="H7150" s="280"/>
      <c r="I7150" s="280"/>
      <c r="J7150" s="280"/>
    </row>
    <row r="7151" spans="1:10" ht="14.4" x14ac:dyDescent="0.3">
      <c r="A7151" s="290" t="str">
        <f t="shared" si="289"/>
        <v>7/2019</v>
      </c>
      <c r="B7151" s="284">
        <v>43672</v>
      </c>
      <c r="C7151" s="296">
        <v>207</v>
      </c>
      <c r="D7151" s="279">
        <f t="shared" si="290"/>
        <v>26</v>
      </c>
      <c r="E7151" s="279">
        <f t="shared" si="291"/>
        <v>7</v>
      </c>
      <c r="F7151" s="281" t="str">
        <f t="shared" si="292"/>
        <v/>
      </c>
      <c r="G7151" s="282"/>
      <c r="H7151" s="280"/>
      <c r="I7151" s="280"/>
      <c r="J7151" s="280"/>
    </row>
    <row r="7152" spans="1:10" ht="14.4" x14ac:dyDescent="0.3">
      <c r="A7152" s="290" t="str">
        <f t="shared" si="289"/>
        <v>7/2019</v>
      </c>
      <c r="B7152" s="284">
        <v>43673</v>
      </c>
      <c r="C7152" s="296" t="s">
        <v>5837</v>
      </c>
      <c r="D7152" s="279">
        <f t="shared" si="290"/>
        <v>27</v>
      </c>
      <c r="E7152" s="279">
        <f t="shared" si="291"/>
        <v>7</v>
      </c>
      <c r="F7152" s="281" t="str">
        <f t="shared" si="292"/>
        <v/>
      </c>
      <c r="G7152" s="282"/>
      <c r="H7152" s="280"/>
      <c r="I7152" s="280"/>
      <c r="J7152" s="280"/>
    </row>
    <row r="7153" spans="1:10" ht="14.4" x14ac:dyDescent="0.3">
      <c r="A7153" s="290" t="str">
        <f t="shared" si="289"/>
        <v>7/2019</v>
      </c>
      <c r="B7153" s="284">
        <v>43674</v>
      </c>
      <c r="C7153" s="296" t="s">
        <v>5837</v>
      </c>
      <c r="D7153" s="279">
        <f t="shared" si="290"/>
        <v>28</v>
      </c>
      <c r="E7153" s="279">
        <f t="shared" si="291"/>
        <v>7</v>
      </c>
      <c r="F7153" s="281" t="str">
        <f t="shared" si="292"/>
        <v/>
      </c>
      <c r="G7153" s="282"/>
      <c r="H7153" s="280"/>
      <c r="I7153" s="280"/>
      <c r="J7153" s="280"/>
    </row>
    <row r="7154" spans="1:10" ht="14.4" x14ac:dyDescent="0.3">
      <c r="A7154" s="290" t="str">
        <f t="shared" si="289"/>
        <v>7/2019</v>
      </c>
      <c r="B7154" s="284">
        <v>43675</v>
      </c>
      <c r="C7154" s="296">
        <v>207</v>
      </c>
      <c r="D7154" s="279">
        <f t="shared" si="290"/>
        <v>29</v>
      </c>
      <c r="E7154" s="279">
        <f t="shared" si="291"/>
        <v>7</v>
      </c>
      <c r="F7154" s="281" t="str">
        <f t="shared" si="292"/>
        <v/>
      </c>
      <c r="G7154" s="282"/>
      <c r="H7154" s="280"/>
      <c r="I7154" s="280"/>
      <c r="J7154" s="280"/>
    </row>
    <row r="7155" spans="1:10" ht="14.4" x14ac:dyDescent="0.3">
      <c r="A7155" s="290" t="str">
        <f t="shared" si="289"/>
        <v>7/2019</v>
      </c>
      <c r="B7155" s="284">
        <v>43676</v>
      </c>
      <c r="C7155" s="296">
        <v>209</v>
      </c>
      <c r="D7155" s="279">
        <f t="shared" si="290"/>
        <v>30</v>
      </c>
      <c r="E7155" s="279">
        <f t="shared" si="291"/>
        <v>7</v>
      </c>
      <c r="F7155" s="281" t="str">
        <f t="shared" si="292"/>
        <v/>
      </c>
      <c r="G7155" s="282"/>
      <c r="H7155" s="280"/>
      <c r="I7155" s="280"/>
      <c r="J7155" s="280"/>
    </row>
    <row r="7156" spans="1:10" ht="14.4" x14ac:dyDescent="0.3">
      <c r="A7156" s="290" t="str">
        <f t="shared" si="289"/>
        <v>7/2019</v>
      </c>
      <c r="B7156" s="284">
        <v>43677</v>
      </c>
      <c r="C7156" s="296">
        <v>212</v>
      </c>
      <c r="D7156" s="279">
        <f t="shared" si="290"/>
        <v>31</v>
      </c>
      <c r="E7156" s="279">
        <f t="shared" si="291"/>
        <v>7</v>
      </c>
      <c r="F7156" s="281">
        <f t="shared" si="292"/>
        <v>2.12E-2</v>
      </c>
      <c r="G7156" s="282"/>
      <c r="H7156" s="280"/>
      <c r="I7156" s="280"/>
      <c r="J7156" s="280"/>
    </row>
    <row r="7157" spans="1:10" ht="14.4" x14ac:dyDescent="0.3">
      <c r="A7157" s="290" t="str">
        <f t="shared" si="289"/>
        <v>8/2019</v>
      </c>
      <c r="B7157" s="284">
        <v>43678</v>
      </c>
      <c r="C7157" s="287">
        <v>221</v>
      </c>
      <c r="D7157" s="279">
        <f t="shared" si="290"/>
        <v>1</v>
      </c>
      <c r="E7157" s="279">
        <f t="shared" si="291"/>
        <v>8</v>
      </c>
      <c r="F7157" s="281" t="str">
        <f t="shared" si="292"/>
        <v/>
      </c>
      <c r="G7157" s="282"/>
      <c r="H7157" s="280"/>
      <c r="I7157" s="280"/>
      <c r="J7157" s="280"/>
    </row>
    <row r="7158" spans="1:10" ht="14.4" x14ac:dyDescent="0.3">
      <c r="A7158" s="290" t="str">
        <f t="shared" si="289"/>
        <v>8/2019</v>
      </c>
      <c r="B7158" s="284">
        <v>43679</v>
      </c>
      <c r="C7158" s="287">
        <v>222</v>
      </c>
      <c r="D7158" s="279">
        <f t="shared" si="290"/>
        <v>2</v>
      </c>
      <c r="E7158" s="279">
        <f t="shared" si="291"/>
        <v>8</v>
      </c>
      <c r="F7158" s="281" t="str">
        <f t="shared" si="292"/>
        <v/>
      </c>
      <c r="G7158" s="282"/>
      <c r="H7158" s="280"/>
      <c r="I7158" s="280"/>
      <c r="J7158" s="280"/>
    </row>
    <row r="7159" spans="1:10" ht="14.4" x14ac:dyDescent="0.3">
      <c r="A7159" s="290" t="str">
        <f t="shared" si="289"/>
        <v>8/2019</v>
      </c>
      <c r="B7159" s="284">
        <v>43680</v>
      </c>
      <c r="C7159" s="287"/>
      <c r="D7159" s="279">
        <f t="shared" si="290"/>
        <v>3</v>
      </c>
      <c r="E7159" s="279">
        <f t="shared" si="291"/>
        <v>8</v>
      </c>
      <c r="F7159" s="281" t="str">
        <f t="shared" si="292"/>
        <v/>
      </c>
      <c r="G7159" s="282"/>
      <c r="H7159" s="280"/>
      <c r="I7159" s="280"/>
      <c r="J7159" s="280"/>
    </row>
    <row r="7160" spans="1:10" ht="14.4" x14ac:dyDescent="0.3">
      <c r="A7160" s="290" t="str">
        <f t="shared" si="289"/>
        <v>8/2019</v>
      </c>
      <c r="B7160" s="284">
        <v>43681</v>
      </c>
      <c r="C7160" s="287"/>
      <c r="D7160" s="279">
        <f t="shared" si="290"/>
        <v>4</v>
      </c>
      <c r="E7160" s="279">
        <f t="shared" si="291"/>
        <v>8</v>
      </c>
      <c r="F7160" s="281" t="str">
        <f t="shared" si="292"/>
        <v/>
      </c>
      <c r="G7160" s="282"/>
      <c r="H7160" s="280"/>
      <c r="I7160" s="280"/>
      <c r="J7160" s="280"/>
    </row>
    <row r="7161" spans="1:10" ht="14.4" x14ac:dyDescent="0.3">
      <c r="A7161" s="290" t="str">
        <f t="shared" si="289"/>
        <v>8/2019</v>
      </c>
      <c r="B7161" s="284">
        <v>43682</v>
      </c>
      <c r="C7161" s="287">
        <v>235</v>
      </c>
      <c r="D7161" s="279">
        <f t="shared" si="290"/>
        <v>5</v>
      </c>
      <c r="E7161" s="279">
        <f t="shared" si="291"/>
        <v>8</v>
      </c>
      <c r="F7161" s="281" t="str">
        <f t="shared" si="292"/>
        <v/>
      </c>
      <c r="G7161" s="282"/>
      <c r="H7161" s="280"/>
      <c r="I7161" s="280"/>
      <c r="J7161" s="280"/>
    </row>
    <row r="7162" spans="1:10" ht="14.4" x14ac:dyDescent="0.3">
      <c r="A7162" s="290" t="str">
        <f t="shared" si="289"/>
        <v>8/2019</v>
      </c>
      <c r="B7162" s="284">
        <v>43683</v>
      </c>
      <c r="C7162" s="287">
        <v>233</v>
      </c>
      <c r="D7162" s="279">
        <f t="shared" si="290"/>
        <v>6</v>
      </c>
      <c r="E7162" s="279">
        <f t="shared" si="291"/>
        <v>8</v>
      </c>
      <c r="F7162" s="281" t="str">
        <f t="shared" si="292"/>
        <v/>
      </c>
      <c r="G7162" s="282"/>
      <c r="H7162" s="280"/>
      <c r="I7162" s="280"/>
      <c r="J7162" s="280"/>
    </row>
    <row r="7163" spans="1:10" ht="14.4" x14ac:dyDescent="0.3">
      <c r="A7163" s="290" t="str">
        <f t="shared" si="289"/>
        <v>8/2019</v>
      </c>
      <c r="B7163" s="284">
        <v>43684</v>
      </c>
      <c r="C7163" s="287">
        <v>232</v>
      </c>
      <c r="D7163" s="279">
        <f t="shared" si="290"/>
        <v>7</v>
      </c>
      <c r="E7163" s="279">
        <f t="shared" si="291"/>
        <v>8</v>
      </c>
      <c r="F7163" s="281" t="str">
        <f t="shared" si="292"/>
        <v/>
      </c>
      <c r="G7163" s="282"/>
      <c r="H7163" s="280"/>
      <c r="I7163" s="280"/>
      <c r="J7163" s="280"/>
    </row>
    <row r="7164" spans="1:10" ht="14.4" x14ac:dyDescent="0.3">
      <c r="A7164" s="290" t="str">
        <f t="shared" si="289"/>
        <v>8/2019</v>
      </c>
      <c r="B7164" s="284">
        <v>43685</v>
      </c>
      <c r="C7164" s="287">
        <v>229</v>
      </c>
      <c r="D7164" s="279">
        <f t="shared" si="290"/>
        <v>8</v>
      </c>
      <c r="E7164" s="279">
        <f t="shared" si="291"/>
        <v>8</v>
      </c>
      <c r="F7164" s="281" t="str">
        <f t="shared" si="292"/>
        <v/>
      </c>
      <c r="G7164" s="282"/>
      <c r="H7164" s="280"/>
      <c r="I7164" s="280"/>
      <c r="J7164" s="280"/>
    </row>
    <row r="7165" spans="1:10" ht="14.4" x14ac:dyDescent="0.3">
      <c r="A7165" s="290" t="str">
        <f t="shared" si="289"/>
        <v>8/2019</v>
      </c>
      <c r="B7165" s="284">
        <v>43686</v>
      </c>
      <c r="C7165" s="287">
        <v>226</v>
      </c>
      <c r="D7165" s="279">
        <f t="shared" si="290"/>
        <v>9</v>
      </c>
      <c r="E7165" s="279">
        <f t="shared" si="291"/>
        <v>8</v>
      </c>
      <c r="F7165" s="281" t="str">
        <f t="shared" si="292"/>
        <v/>
      </c>
      <c r="G7165" s="282"/>
      <c r="H7165" s="280"/>
      <c r="I7165" s="280"/>
      <c r="J7165" s="280"/>
    </row>
    <row r="7166" spans="1:10" ht="14.4" x14ac:dyDescent="0.3">
      <c r="A7166" s="290" t="str">
        <f t="shared" si="289"/>
        <v>8/2019</v>
      </c>
      <c r="B7166" s="284">
        <v>43687</v>
      </c>
      <c r="C7166" s="287"/>
      <c r="D7166" s="279">
        <f t="shared" si="290"/>
        <v>10</v>
      </c>
      <c r="E7166" s="279">
        <f t="shared" si="291"/>
        <v>8</v>
      </c>
      <c r="F7166" s="281" t="str">
        <f t="shared" si="292"/>
        <v/>
      </c>
      <c r="G7166" s="282"/>
      <c r="H7166" s="280"/>
      <c r="I7166" s="280"/>
      <c r="J7166" s="280"/>
    </row>
    <row r="7167" spans="1:10" ht="14.4" x14ac:dyDescent="0.3">
      <c r="A7167" s="290" t="str">
        <f t="shared" si="289"/>
        <v>8/2019</v>
      </c>
      <c r="B7167" s="284">
        <v>43688</v>
      </c>
      <c r="C7167" s="287"/>
      <c r="D7167" s="279">
        <f t="shared" si="290"/>
        <v>11</v>
      </c>
      <c r="E7167" s="279">
        <f t="shared" si="291"/>
        <v>8</v>
      </c>
      <c r="F7167" s="281" t="str">
        <f t="shared" si="292"/>
        <v/>
      </c>
      <c r="G7167" s="282"/>
      <c r="H7167" s="280"/>
      <c r="I7167" s="280"/>
      <c r="J7167" s="280"/>
    </row>
    <row r="7168" spans="1:10" ht="14.4" x14ac:dyDescent="0.3">
      <c r="A7168" s="290" t="str">
        <f t="shared" si="289"/>
        <v>8/2019</v>
      </c>
      <c r="B7168" s="284">
        <v>43689</v>
      </c>
      <c r="C7168" s="287">
        <v>239</v>
      </c>
      <c r="D7168" s="279">
        <f t="shared" si="290"/>
        <v>12</v>
      </c>
      <c r="E7168" s="279">
        <f t="shared" si="291"/>
        <v>8</v>
      </c>
      <c r="F7168" s="281" t="str">
        <f t="shared" si="292"/>
        <v/>
      </c>
      <c r="G7168" s="282"/>
      <c r="H7168" s="280"/>
      <c r="I7168" s="280"/>
      <c r="J7168" s="280"/>
    </row>
    <row r="7169" spans="1:11" ht="14.4" x14ac:dyDescent="0.3">
      <c r="A7169" s="290" t="str">
        <f t="shared" si="289"/>
        <v>8/2019</v>
      </c>
      <c r="B7169" s="284">
        <v>43690</v>
      </c>
      <c r="C7169" s="287">
        <v>236</v>
      </c>
      <c r="D7169" s="279">
        <f t="shared" si="290"/>
        <v>13</v>
      </c>
      <c r="E7169" s="279">
        <f t="shared" si="291"/>
        <v>8</v>
      </c>
      <c r="F7169" s="281" t="str">
        <f t="shared" si="292"/>
        <v/>
      </c>
      <c r="G7169" s="282"/>
      <c r="H7169" s="283"/>
      <c r="I7169" s="280"/>
      <c r="J7169" s="283"/>
      <c r="K7169" s="106"/>
    </row>
    <row r="7170" spans="1:11" ht="14.4" x14ac:dyDescent="0.3">
      <c r="A7170" s="290" t="str">
        <f t="shared" si="289"/>
        <v>8/2019</v>
      </c>
      <c r="B7170" s="284">
        <v>43691</v>
      </c>
      <c r="C7170" s="287">
        <v>244</v>
      </c>
      <c r="D7170" s="279">
        <f t="shared" si="290"/>
        <v>14</v>
      </c>
      <c r="E7170" s="279">
        <f t="shared" si="291"/>
        <v>8</v>
      </c>
      <c r="F7170" s="281" t="str">
        <f t="shared" si="292"/>
        <v/>
      </c>
      <c r="G7170" s="282"/>
      <c r="H7170" s="283"/>
      <c r="I7170" s="280"/>
      <c r="J7170" s="283"/>
      <c r="K7170" s="106"/>
    </row>
    <row r="7171" spans="1:11" ht="14.4" x14ac:dyDescent="0.3">
      <c r="A7171" s="290" t="str">
        <f t="shared" si="289"/>
        <v>8/2019</v>
      </c>
      <c r="B7171" s="284">
        <v>43692</v>
      </c>
      <c r="C7171" s="287">
        <v>251</v>
      </c>
      <c r="D7171" s="279">
        <f t="shared" si="290"/>
        <v>15</v>
      </c>
      <c r="E7171" s="279">
        <f t="shared" si="291"/>
        <v>8</v>
      </c>
      <c r="F7171" s="281" t="str">
        <f t="shared" si="292"/>
        <v/>
      </c>
      <c r="G7171" s="282"/>
      <c r="H7171" s="283"/>
      <c r="I7171" s="280"/>
      <c r="J7171" s="283"/>
      <c r="K7171" s="106"/>
    </row>
    <row r="7172" spans="1:11" ht="14.4" x14ac:dyDescent="0.3">
      <c r="A7172" s="290" t="str">
        <f t="shared" si="289"/>
        <v>8/2019</v>
      </c>
      <c r="B7172" s="284">
        <v>43693</v>
      </c>
      <c r="C7172" s="287">
        <v>248</v>
      </c>
      <c r="D7172" s="279">
        <f t="shared" si="290"/>
        <v>16</v>
      </c>
      <c r="E7172" s="279">
        <f t="shared" si="291"/>
        <v>8</v>
      </c>
      <c r="F7172" s="281" t="str">
        <f t="shared" si="292"/>
        <v/>
      </c>
      <c r="G7172" s="282"/>
      <c r="H7172" s="283"/>
      <c r="I7172" s="280"/>
      <c r="J7172" s="283"/>
      <c r="K7172" s="106"/>
    </row>
    <row r="7173" spans="1:11" ht="14.4" x14ac:dyDescent="0.3">
      <c r="A7173" s="290" t="str">
        <f t="shared" si="289"/>
        <v>8/2019</v>
      </c>
      <c r="B7173" s="284">
        <v>43694</v>
      </c>
      <c r="C7173" s="287"/>
      <c r="D7173" s="279">
        <f t="shared" si="290"/>
        <v>17</v>
      </c>
      <c r="E7173" s="279">
        <f t="shared" si="291"/>
        <v>8</v>
      </c>
      <c r="F7173" s="281" t="str">
        <f t="shared" si="292"/>
        <v/>
      </c>
      <c r="G7173" s="282"/>
      <c r="H7173" s="283"/>
      <c r="I7173" s="280"/>
      <c r="J7173" s="283"/>
      <c r="K7173" s="106"/>
    </row>
    <row r="7174" spans="1:11" ht="14.4" x14ac:dyDescent="0.3">
      <c r="A7174" s="290" t="str">
        <f t="shared" ref="A7174:A7237" si="293">CONCATENATE(MONTH(B7174),"/",YEAR(B7174))</f>
        <v>8/2019</v>
      </c>
      <c r="B7174" s="284">
        <v>43695</v>
      </c>
      <c r="C7174" s="287"/>
      <c r="D7174" s="279">
        <f t="shared" si="290"/>
        <v>18</v>
      </c>
      <c r="E7174" s="279">
        <f t="shared" si="291"/>
        <v>8</v>
      </c>
      <c r="F7174" s="281" t="str">
        <f t="shared" si="292"/>
        <v/>
      </c>
      <c r="G7174" s="282"/>
      <c r="H7174" s="283"/>
      <c r="I7174" s="280"/>
      <c r="J7174" s="283"/>
      <c r="K7174" s="106"/>
    </row>
    <row r="7175" spans="1:11" ht="14.4" x14ac:dyDescent="0.3">
      <c r="A7175" s="290" t="str">
        <f t="shared" si="293"/>
        <v>8/2019</v>
      </c>
      <c r="B7175" s="284">
        <v>43696</v>
      </c>
      <c r="C7175" s="287">
        <v>243</v>
      </c>
      <c r="D7175" s="279">
        <f t="shared" si="290"/>
        <v>19</v>
      </c>
      <c r="E7175" s="279">
        <f t="shared" si="291"/>
        <v>8</v>
      </c>
      <c r="F7175" s="281" t="str">
        <f t="shared" si="292"/>
        <v/>
      </c>
      <c r="G7175" s="282"/>
      <c r="H7175" s="283"/>
      <c r="I7175" s="280"/>
      <c r="J7175" s="283"/>
      <c r="K7175" s="106"/>
    </row>
    <row r="7176" spans="1:11" ht="14.4" x14ac:dyDescent="0.3">
      <c r="A7176" s="290" t="str">
        <f t="shared" si="293"/>
        <v>8/2019</v>
      </c>
      <c r="B7176" s="284">
        <v>43697</v>
      </c>
      <c r="C7176" s="287">
        <v>247</v>
      </c>
      <c r="D7176" s="279">
        <f t="shared" si="290"/>
        <v>20</v>
      </c>
      <c r="E7176" s="279">
        <f t="shared" si="291"/>
        <v>8</v>
      </c>
      <c r="F7176" s="281" t="str">
        <f t="shared" si="292"/>
        <v/>
      </c>
      <c r="G7176" s="282"/>
      <c r="H7176" s="283"/>
      <c r="I7176" s="280"/>
      <c r="J7176" s="285"/>
      <c r="K7176" s="108"/>
    </row>
    <row r="7177" spans="1:11" ht="14.4" x14ac:dyDescent="0.3">
      <c r="A7177" s="290" t="str">
        <f t="shared" si="293"/>
        <v>8/2019</v>
      </c>
      <c r="B7177" s="284">
        <v>43698</v>
      </c>
      <c r="C7177" s="287">
        <v>244</v>
      </c>
      <c r="D7177" s="279">
        <f t="shared" si="290"/>
        <v>21</v>
      </c>
      <c r="E7177" s="279">
        <f t="shared" si="291"/>
        <v>8</v>
      </c>
      <c r="F7177" s="281" t="str">
        <f t="shared" si="292"/>
        <v/>
      </c>
      <c r="G7177" s="282"/>
      <c r="H7177" s="283"/>
      <c r="I7177" s="280"/>
      <c r="J7177" s="285"/>
      <c r="K7177" s="108"/>
    </row>
    <row r="7178" spans="1:11" ht="14.4" x14ac:dyDescent="0.3">
      <c r="A7178" s="290" t="str">
        <f t="shared" si="293"/>
        <v>8/2019</v>
      </c>
      <c r="B7178" s="284">
        <v>43699</v>
      </c>
      <c r="C7178" s="287">
        <v>240</v>
      </c>
      <c r="D7178" s="279">
        <f t="shared" si="290"/>
        <v>22</v>
      </c>
      <c r="E7178" s="279">
        <f t="shared" si="291"/>
        <v>8</v>
      </c>
      <c r="F7178" s="281" t="str">
        <f t="shared" si="292"/>
        <v/>
      </c>
      <c r="G7178" s="282"/>
      <c r="H7178" s="283"/>
      <c r="I7178" s="280"/>
      <c r="J7178" s="285"/>
      <c r="K7178" s="108"/>
    </row>
    <row r="7179" spans="1:11" ht="14.4" x14ac:dyDescent="0.3">
      <c r="A7179" s="290" t="str">
        <f t="shared" si="293"/>
        <v>8/2019</v>
      </c>
      <c r="B7179" s="284">
        <v>43700</v>
      </c>
      <c r="C7179" s="287">
        <v>246</v>
      </c>
      <c r="D7179" s="279">
        <f t="shared" si="290"/>
        <v>23</v>
      </c>
      <c r="E7179" s="279">
        <f t="shared" si="291"/>
        <v>8</v>
      </c>
      <c r="F7179" s="281" t="str">
        <f t="shared" si="292"/>
        <v/>
      </c>
      <c r="G7179" s="282"/>
      <c r="H7179" s="283"/>
      <c r="I7179" s="280"/>
      <c r="J7179" s="285"/>
      <c r="K7179" s="108"/>
    </row>
    <row r="7180" spans="1:11" ht="14.4" x14ac:dyDescent="0.3">
      <c r="A7180" s="290" t="str">
        <f t="shared" si="293"/>
        <v>8/2019</v>
      </c>
      <c r="B7180" s="284">
        <v>43701</v>
      </c>
      <c r="C7180" s="287"/>
      <c r="D7180" s="279">
        <f t="shared" si="290"/>
        <v>24</v>
      </c>
      <c r="E7180" s="279">
        <f t="shared" si="291"/>
        <v>8</v>
      </c>
      <c r="F7180" s="281" t="str">
        <f t="shared" si="292"/>
        <v/>
      </c>
      <c r="G7180" s="282"/>
      <c r="H7180" s="283"/>
      <c r="I7180" s="280"/>
      <c r="J7180" s="285"/>
      <c r="K7180" s="108"/>
    </row>
    <row r="7181" spans="1:11" ht="14.4" x14ac:dyDescent="0.3">
      <c r="A7181" s="290" t="str">
        <f t="shared" si="293"/>
        <v>8/2019</v>
      </c>
      <c r="B7181" s="284">
        <v>43702</v>
      </c>
      <c r="C7181" s="287"/>
      <c r="D7181" s="279">
        <f t="shared" si="290"/>
        <v>25</v>
      </c>
      <c r="E7181" s="279">
        <f t="shared" si="291"/>
        <v>8</v>
      </c>
      <c r="F7181" s="281" t="str">
        <f t="shared" si="292"/>
        <v/>
      </c>
      <c r="G7181" s="282"/>
      <c r="H7181" s="283"/>
      <c r="I7181" s="280"/>
      <c r="J7181" s="285"/>
      <c r="K7181" s="108"/>
    </row>
    <row r="7182" spans="1:11" ht="14.4" x14ac:dyDescent="0.3">
      <c r="A7182" s="290" t="str">
        <f t="shared" si="293"/>
        <v>8/2019</v>
      </c>
      <c r="B7182" s="284">
        <v>43703</v>
      </c>
      <c r="C7182" s="287">
        <v>245</v>
      </c>
      <c r="D7182" s="279">
        <f t="shared" si="290"/>
        <v>26</v>
      </c>
      <c r="E7182" s="279">
        <f t="shared" si="291"/>
        <v>8</v>
      </c>
      <c r="F7182" s="281" t="str">
        <f t="shared" si="292"/>
        <v/>
      </c>
      <c r="G7182" s="282"/>
      <c r="H7182" s="283"/>
      <c r="I7182" s="280"/>
      <c r="J7182" s="285"/>
      <c r="K7182" s="108"/>
    </row>
    <row r="7183" spans="1:11" ht="14.4" x14ac:dyDescent="0.3">
      <c r="A7183" s="290" t="str">
        <f t="shared" si="293"/>
        <v>8/2019</v>
      </c>
      <c r="B7183" s="284">
        <v>43704</v>
      </c>
      <c r="C7183" s="287">
        <v>250</v>
      </c>
      <c r="D7183" s="279">
        <f t="shared" si="290"/>
        <v>27</v>
      </c>
      <c r="E7183" s="279">
        <f t="shared" si="291"/>
        <v>8</v>
      </c>
      <c r="F7183" s="281" t="str">
        <f t="shared" si="292"/>
        <v/>
      </c>
      <c r="G7183" s="282"/>
      <c r="H7183" s="283"/>
      <c r="I7183" s="280"/>
      <c r="J7183" s="285"/>
      <c r="K7183" s="108"/>
    </row>
    <row r="7184" spans="1:11" ht="14.4" x14ac:dyDescent="0.3">
      <c r="A7184" s="290" t="str">
        <f t="shared" si="293"/>
        <v>8/2019</v>
      </c>
      <c r="B7184" s="284">
        <v>43705</v>
      </c>
      <c r="C7184" s="287">
        <v>252</v>
      </c>
      <c r="D7184" s="279">
        <f t="shared" si="290"/>
        <v>28</v>
      </c>
      <c r="E7184" s="279">
        <f t="shared" si="291"/>
        <v>8</v>
      </c>
      <c r="F7184" s="281" t="str">
        <f t="shared" si="292"/>
        <v/>
      </c>
      <c r="G7184" s="282"/>
      <c r="H7184" s="283"/>
      <c r="I7184" s="280"/>
      <c r="J7184" s="285"/>
      <c r="K7184" s="108"/>
    </row>
    <row r="7185" spans="1:11" ht="14.4" x14ac:dyDescent="0.3">
      <c r="A7185" s="290" t="str">
        <f t="shared" si="293"/>
        <v>8/2019</v>
      </c>
      <c r="B7185" s="284">
        <v>43706</v>
      </c>
      <c r="C7185" s="287">
        <v>247</v>
      </c>
      <c r="D7185" s="279">
        <f t="shared" si="290"/>
        <v>29</v>
      </c>
      <c r="E7185" s="279">
        <f t="shared" si="291"/>
        <v>8</v>
      </c>
      <c r="F7185" s="281" t="str">
        <f t="shared" si="292"/>
        <v/>
      </c>
      <c r="G7185" s="282"/>
      <c r="H7185" s="283"/>
      <c r="I7185" s="280"/>
      <c r="J7185" s="285"/>
      <c r="K7185" s="108"/>
    </row>
    <row r="7186" spans="1:11" ht="14.4" x14ac:dyDescent="0.3">
      <c r="A7186" s="290" t="str">
        <f t="shared" si="293"/>
        <v>8/2019</v>
      </c>
      <c r="B7186" s="284">
        <v>43707</v>
      </c>
      <c r="C7186" s="287">
        <v>248</v>
      </c>
      <c r="D7186" s="279">
        <f t="shared" si="290"/>
        <v>30</v>
      </c>
      <c r="E7186" s="279">
        <f t="shared" si="291"/>
        <v>8</v>
      </c>
      <c r="F7186" s="281" t="str">
        <f t="shared" si="292"/>
        <v/>
      </c>
      <c r="G7186" s="282"/>
      <c r="H7186" s="283"/>
      <c r="I7186" s="280"/>
      <c r="J7186" s="285"/>
      <c r="K7186" s="108"/>
    </row>
    <row r="7187" spans="1:11" ht="14.4" x14ac:dyDescent="0.3">
      <c r="A7187" s="290" t="str">
        <f t="shared" si="293"/>
        <v>8/2019</v>
      </c>
      <c r="B7187" s="284">
        <v>43708</v>
      </c>
      <c r="C7187" s="287"/>
      <c r="D7187" s="279">
        <f t="shared" si="290"/>
        <v>31</v>
      </c>
      <c r="E7187" s="279">
        <f t="shared" si="291"/>
        <v>8</v>
      </c>
      <c r="F7187" s="281">
        <f t="shared" si="292"/>
        <v>2.4799999999999999E-2</v>
      </c>
      <c r="G7187" s="282"/>
      <c r="H7187" s="283"/>
      <c r="I7187" s="280"/>
      <c r="J7187" s="285"/>
      <c r="K7187" s="108"/>
    </row>
    <row r="7188" spans="1:11" ht="14.4" x14ac:dyDescent="0.3">
      <c r="A7188" s="290" t="str">
        <f t="shared" si="293"/>
        <v>9/2019</v>
      </c>
      <c r="B7188" s="284">
        <v>43709</v>
      </c>
      <c r="C7188" s="287"/>
      <c r="D7188" s="279">
        <f t="shared" si="290"/>
        <v>1</v>
      </c>
      <c r="E7188" s="279">
        <f t="shared" si="291"/>
        <v>9</v>
      </c>
      <c r="F7188" s="281" t="str">
        <f t="shared" ref="F7188:F7248" si="294">IF(D7188=(D7189-1),"",IF(AND(C7188="",C7187="",C7186=""),C7185/10000,(IF(AND(C7188="",C7187=""),C7186/10000,IF(C7188="",C7187/10000,C7188/10000)))))</f>
        <v/>
      </c>
      <c r="G7188" s="282"/>
      <c r="H7188" s="283"/>
      <c r="I7188" s="280"/>
      <c r="J7188" s="285"/>
      <c r="K7188" s="108"/>
    </row>
    <row r="7189" spans="1:11" ht="14.4" x14ac:dyDescent="0.3">
      <c r="A7189" s="290" t="str">
        <f t="shared" si="293"/>
        <v>9/2019</v>
      </c>
      <c r="B7189" s="284">
        <v>43710</v>
      </c>
      <c r="C7189" s="287">
        <v>248</v>
      </c>
      <c r="D7189" s="279">
        <f t="shared" si="290"/>
        <v>2</v>
      </c>
      <c r="E7189" s="279">
        <f t="shared" si="291"/>
        <v>9</v>
      </c>
      <c r="F7189" s="281" t="str">
        <f t="shared" si="294"/>
        <v/>
      </c>
      <c r="G7189" s="282"/>
      <c r="H7189" s="283"/>
      <c r="I7189" s="280"/>
      <c r="J7189" s="285"/>
      <c r="K7189" s="108"/>
    </row>
    <row r="7190" spans="1:11" ht="14.4" x14ac:dyDescent="0.3">
      <c r="A7190" s="290" t="str">
        <f t="shared" si="293"/>
        <v>9/2019</v>
      </c>
      <c r="B7190" s="284">
        <v>43711</v>
      </c>
      <c r="C7190" s="287">
        <v>249</v>
      </c>
      <c r="D7190" s="279">
        <f t="shared" si="290"/>
        <v>3</v>
      </c>
      <c r="E7190" s="279">
        <f t="shared" si="291"/>
        <v>9</v>
      </c>
      <c r="F7190" s="281" t="str">
        <f t="shared" si="294"/>
        <v/>
      </c>
      <c r="G7190" s="282"/>
      <c r="H7190" s="283"/>
      <c r="I7190" s="280"/>
      <c r="J7190" s="285"/>
      <c r="K7190" s="108"/>
    </row>
    <row r="7191" spans="1:11" ht="14.4" x14ac:dyDescent="0.3">
      <c r="A7191" s="290" t="str">
        <f t="shared" si="293"/>
        <v>9/2019</v>
      </c>
      <c r="B7191" s="284">
        <v>43712</v>
      </c>
      <c r="C7191" s="287">
        <v>247</v>
      </c>
      <c r="D7191" s="279">
        <f t="shared" si="290"/>
        <v>4</v>
      </c>
      <c r="E7191" s="279">
        <f t="shared" si="291"/>
        <v>9</v>
      </c>
      <c r="F7191" s="281" t="str">
        <f t="shared" si="294"/>
        <v/>
      </c>
      <c r="G7191" s="282"/>
      <c r="H7191" s="283"/>
      <c r="I7191" s="280"/>
      <c r="J7191" s="285"/>
      <c r="K7191" s="108"/>
    </row>
    <row r="7192" spans="1:11" ht="14.4" x14ac:dyDescent="0.3">
      <c r="A7192" s="290" t="str">
        <f t="shared" si="293"/>
        <v>9/2019</v>
      </c>
      <c r="B7192" s="284">
        <v>43713</v>
      </c>
      <c r="C7192" s="287">
        <v>238</v>
      </c>
      <c r="D7192" s="279">
        <f t="shared" si="290"/>
        <v>5</v>
      </c>
      <c r="E7192" s="279">
        <f t="shared" si="291"/>
        <v>9</v>
      </c>
      <c r="F7192" s="281" t="str">
        <f t="shared" si="294"/>
        <v/>
      </c>
      <c r="G7192" s="282"/>
      <c r="H7192" s="283"/>
      <c r="I7192" s="280"/>
      <c r="J7192" s="285"/>
      <c r="K7192" s="108"/>
    </row>
    <row r="7193" spans="1:11" ht="14.4" x14ac:dyDescent="0.3">
      <c r="A7193" s="290" t="str">
        <f t="shared" si="293"/>
        <v>9/2019</v>
      </c>
      <c r="B7193" s="284">
        <v>43714</v>
      </c>
      <c r="C7193" s="287">
        <v>240</v>
      </c>
      <c r="D7193" s="279">
        <f t="shared" si="290"/>
        <v>6</v>
      </c>
      <c r="E7193" s="279">
        <f t="shared" si="291"/>
        <v>9</v>
      </c>
      <c r="F7193" s="281" t="str">
        <f t="shared" si="294"/>
        <v/>
      </c>
      <c r="G7193" s="282"/>
      <c r="H7193" s="283"/>
      <c r="I7193" s="280"/>
      <c r="J7193" s="285"/>
      <c r="K7193" s="108"/>
    </row>
    <row r="7194" spans="1:11" ht="14.4" x14ac:dyDescent="0.3">
      <c r="A7194" s="290" t="str">
        <f t="shared" si="293"/>
        <v>9/2019</v>
      </c>
      <c r="B7194" s="284">
        <v>43715</v>
      </c>
      <c r="C7194" s="287"/>
      <c r="D7194" s="279">
        <f t="shared" si="290"/>
        <v>7</v>
      </c>
      <c r="E7194" s="279">
        <f t="shared" si="291"/>
        <v>9</v>
      </c>
      <c r="F7194" s="281" t="str">
        <f t="shared" si="294"/>
        <v/>
      </c>
      <c r="G7194" s="282"/>
      <c r="H7194" s="283"/>
      <c r="I7194" s="280"/>
      <c r="J7194" s="285"/>
      <c r="K7194" s="108"/>
    </row>
    <row r="7195" spans="1:11" ht="14.4" x14ac:dyDescent="0.3">
      <c r="A7195" s="290" t="str">
        <f t="shared" si="293"/>
        <v>9/2019</v>
      </c>
      <c r="B7195" s="284">
        <v>43716</v>
      </c>
      <c r="C7195" s="287"/>
      <c r="D7195" s="279">
        <f t="shared" si="290"/>
        <v>8</v>
      </c>
      <c r="E7195" s="279">
        <f t="shared" si="291"/>
        <v>9</v>
      </c>
      <c r="F7195" s="281" t="str">
        <f t="shared" si="294"/>
        <v/>
      </c>
      <c r="G7195" s="282"/>
      <c r="H7195" s="283"/>
      <c r="I7195" s="280"/>
      <c r="J7195" s="285"/>
      <c r="K7195" s="108"/>
    </row>
    <row r="7196" spans="1:11" ht="14.4" x14ac:dyDescent="0.3">
      <c r="A7196" s="290" t="str">
        <f t="shared" si="293"/>
        <v>9/2019</v>
      </c>
      <c r="B7196" s="284">
        <v>43717</v>
      </c>
      <c r="C7196" s="287">
        <v>234</v>
      </c>
      <c r="D7196" s="279">
        <f t="shared" si="290"/>
        <v>9</v>
      </c>
      <c r="E7196" s="279">
        <f t="shared" si="291"/>
        <v>9</v>
      </c>
      <c r="F7196" s="281" t="str">
        <f t="shared" si="294"/>
        <v/>
      </c>
      <c r="G7196" s="282"/>
      <c r="H7196" s="283"/>
      <c r="I7196" s="280"/>
      <c r="J7196" s="285"/>
      <c r="K7196" s="108"/>
    </row>
    <row r="7197" spans="1:11" ht="14.4" x14ac:dyDescent="0.3">
      <c r="A7197" s="290" t="str">
        <f t="shared" si="293"/>
        <v>9/2019</v>
      </c>
      <c r="B7197" s="284">
        <v>43718</v>
      </c>
      <c r="C7197" s="287">
        <v>229</v>
      </c>
      <c r="D7197" s="279">
        <f t="shared" si="290"/>
        <v>10</v>
      </c>
      <c r="E7197" s="279">
        <f t="shared" si="291"/>
        <v>9</v>
      </c>
      <c r="F7197" s="281" t="str">
        <f t="shared" si="294"/>
        <v/>
      </c>
      <c r="G7197" s="282"/>
      <c r="H7197" s="283"/>
      <c r="I7197" s="280"/>
      <c r="J7197" s="285"/>
      <c r="K7197" s="108"/>
    </row>
    <row r="7198" spans="1:11" ht="14.4" x14ac:dyDescent="0.3">
      <c r="A7198" s="290" t="str">
        <f t="shared" si="293"/>
        <v>9/2019</v>
      </c>
      <c r="B7198" s="284">
        <v>43719</v>
      </c>
      <c r="C7198" s="287">
        <v>228</v>
      </c>
      <c r="D7198" s="279">
        <f t="shared" si="290"/>
        <v>11</v>
      </c>
      <c r="E7198" s="279">
        <f t="shared" si="291"/>
        <v>9</v>
      </c>
      <c r="F7198" s="281" t="str">
        <f t="shared" si="294"/>
        <v/>
      </c>
      <c r="G7198" s="282"/>
      <c r="H7198" s="283"/>
      <c r="I7198" s="280"/>
      <c r="J7198" s="285"/>
      <c r="K7198" s="108"/>
    </row>
    <row r="7199" spans="1:11" ht="14.4" x14ac:dyDescent="0.3">
      <c r="A7199" s="290" t="str">
        <f t="shared" si="293"/>
        <v>9/2019</v>
      </c>
      <c r="B7199" s="284">
        <v>43720</v>
      </c>
      <c r="C7199" s="287">
        <v>222</v>
      </c>
      <c r="D7199" s="279">
        <f t="shared" si="290"/>
        <v>12</v>
      </c>
      <c r="E7199" s="279">
        <f t="shared" si="291"/>
        <v>9</v>
      </c>
      <c r="F7199" s="281" t="str">
        <f t="shared" si="294"/>
        <v/>
      </c>
      <c r="G7199" s="282"/>
      <c r="H7199" s="283"/>
      <c r="I7199" s="280"/>
      <c r="J7199" s="285"/>
      <c r="K7199" s="108"/>
    </row>
    <row r="7200" spans="1:11" ht="14.4" x14ac:dyDescent="0.3">
      <c r="A7200" s="290" t="str">
        <f t="shared" si="293"/>
        <v>9/2019</v>
      </c>
      <c r="B7200" s="284">
        <v>43721</v>
      </c>
      <c r="C7200" s="287">
        <v>219</v>
      </c>
      <c r="D7200" s="279">
        <f t="shared" si="290"/>
        <v>13</v>
      </c>
      <c r="E7200" s="279">
        <f t="shared" si="291"/>
        <v>9</v>
      </c>
      <c r="F7200" s="281" t="str">
        <f t="shared" si="294"/>
        <v/>
      </c>
      <c r="G7200" s="282"/>
      <c r="H7200" s="283"/>
      <c r="I7200" s="280"/>
      <c r="J7200" s="285"/>
      <c r="K7200" s="108"/>
    </row>
    <row r="7201" spans="1:11" ht="14.4" x14ac:dyDescent="0.3">
      <c r="A7201" s="290" t="str">
        <f t="shared" si="293"/>
        <v>9/2019</v>
      </c>
      <c r="B7201" s="284">
        <v>43722</v>
      </c>
      <c r="C7201" s="287"/>
      <c r="D7201" s="279">
        <f t="shared" si="290"/>
        <v>14</v>
      </c>
      <c r="E7201" s="279">
        <f t="shared" si="291"/>
        <v>9</v>
      </c>
      <c r="F7201" s="281" t="str">
        <f t="shared" si="294"/>
        <v/>
      </c>
      <c r="G7201" s="282"/>
      <c r="H7201" s="283"/>
      <c r="I7201" s="280"/>
      <c r="J7201" s="285"/>
      <c r="K7201" s="108"/>
    </row>
    <row r="7202" spans="1:11" ht="14.4" x14ac:dyDescent="0.3">
      <c r="A7202" s="290" t="str">
        <f t="shared" si="293"/>
        <v>9/2019</v>
      </c>
      <c r="B7202" s="284">
        <v>43723</v>
      </c>
      <c r="C7202" s="287"/>
      <c r="D7202" s="279">
        <f t="shared" si="290"/>
        <v>15</v>
      </c>
      <c r="E7202" s="279">
        <f t="shared" si="291"/>
        <v>9</v>
      </c>
      <c r="F7202" s="281" t="str">
        <f t="shared" si="294"/>
        <v/>
      </c>
      <c r="G7202" s="282"/>
      <c r="H7202" s="283"/>
      <c r="I7202" s="280"/>
      <c r="J7202" s="285"/>
      <c r="K7202" s="108"/>
    </row>
    <row r="7203" spans="1:11" ht="14.4" x14ac:dyDescent="0.3">
      <c r="A7203" s="290" t="str">
        <f t="shared" si="293"/>
        <v>9/2019</v>
      </c>
      <c r="B7203" s="284">
        <v>43724</v>
      </c>
      <c r="C7203" s="287">
        <v>224</v>
      </c>
      <c r="D7203" s="279">
        <f t="shared" si="290"/>
        <v>16</v>
      </c>
      <c r="E7203" s="279">
        <f t="shared" si="291"/>
        <v>9</v>
      </c>
      <c r="F7203" s="281" t="str">
        <f t="shared" si="294"/>
        <v/>
      </c>
      <c r="G7203" s="282"/>
      <c r="H7203" s="283"/>
      <c r="I7203" s="280"/>
      <c r="J7203" s="285"/>
      <c r="K7203" s="108"/>
    </row>
    <row r="7204" spans="1:11" ht="14.4" x14ac:dyDescent="0.3">
      <c r="A7204" s="290" t="str">
        <f t="shared" si="293"/>
        <v>9/2019</v>
      </c>
      <c r="B7204" s="284">
        <v>43725</v>
      </c>
      <c r="C7204" s="287">
        <v>227</v>
      </c>
      <c r="D7204" s="279">
        <f t="shared" si="290"/>
        <v>17</v>
      </c>
      <c r="E7204" s="279">
        <f t="shared" si="291"/>
        <v>9</v>
      </c>
      <c r="F7204" s="281" t="str">
        <f t="shared" si="294"/>
        <v/>
      </c>
      <c r="G7204" s="282"/>
      <c r="H7204" s="283"/>
      <c r="I7204" s="280"/>
      <c r="J7204" s="285"/>
      <c r="K7204" s="108"/>
    </row>
    <row r="7205" spans="1:11" ht="14.4" x14ac:dyDescent="0.3">
      <c r="A7205" s="290" t="str">
        <f t="shared" si="293"/>
        <v>9/2019</v>
      </c>
      <c r="B7205" s="284">
        <v>43726</v>
      </c>
      <c r="C7205" s="287">
        <v>225</v>
      </c>
      <c r="D7205" s="279">
        <f t="shared" si="290"/>
        <v>18</v>
      </c>
      <c r="E7205" s="279">
        <f t="shared" si="291"/>
        <v>9</v>
      </c>
      <c r="F7205" s="281" t="str">
        <f t="shared" si="294"/>
        <v/>
      </c>
      <c r="G7205" s="282"/>
      <c r="H7205" s="283"/>
      <c r="I7205" s="280"/>
      <c r="J7205" s="285"/>
      <c r="K7205" s="108"/>
    </row>
    <row r="7206" spans="1:11" ht="15.75" customHeight="1" x14ac:dyDescent="0.3">
      <c r="A7206" s="290" t="str">
        <f t="shared" si="293"/>
        <v>9/2019</v>
      </c>
      <c r="B7206" s="284">
        <v>43727</v>
      </c>
      <c r="C7206" s="287">
        <v>227</v>
      </c>
      <c r="D7206" s="279">
        <f t="shared" si="290"/>
        <v>19</v>
      </c>
      <c r="E7206" s="279">
        <f t="shared" si="291"/>
        <v>9</v>
      </c>
      <c r="F7206" s="281" t="str">
        <f t="shared" si="294"/>
        <v/>
      </c>
      <c r="G7206" s="282"/>
      <c r="H7206" s="283"/>
      <c r="I7206" s="280"/>
      <c r="J7206" s="285"/>
      <c r="K7206" s="108"/>
    </row>
    <row r="7207" spans="1:11" ht="15.75" customHeight="1" x14ac:dyDescent="0.3">
      <c r="A7207" s="290" t="str">
        <f t="shared" si="293"/>
        <v>9/2019</v>
      </c>
      <c r="B7207" s="284">
        <v>43728</v>
      </c>
      <c r="C7207" s="287">
        <v>232</v>
      </c>
      <c r="D7207" s="279">
        <f t="shared" si="290"/>
        <v>20</v>
      </c>
      <c r="E7207" s="279">
        <f t="shared" si="291"/>
        <v>9</v>
      </c>
      <c r="F7207" s="281" t="str">
        <f t="shared" si="294"/>
        <v/>
      </c>
      <c r="G7207" s="282"/>
      <c r="H7207" s="283"/>
      <c r="I7207" s="280"/>
      <c r="J7207" s="285"/>
      <c r="K7207" s="108"/>
    </row>
    <row r="7208" spans="1:11" ht="15.75" customHeight="1" x14ac:dyDescent="0.3">
      <c r="A7208" s="290" t="str">
        <f t="shared" si="293"/>
        <v>9/2019</v>
      </c>
      <c r="B7208" s="284">
        <v>43729</v>
      </c>
      <c r="C7208" s="287"/>
      <c r="D7208" s="279">
        <f t="shared" si="290"/>
        <v>21</v>
      </c>
      <c r="E7208" s="279">
        <f t="shared" si="291"/>
        <v>9</v>
      </c>
      <c r="F7208" s="281" t="str">
        <f t="shared" si="294"/>
        <v/>
      </c>
      <c r="G7208" s="282"/>
      <c r="H7208" s="283"/>
      <c r="I7208" s="280"/>
      <c r="J7208" s="285"/>
      <c r="K7208" s="108"/>
    </row>
    <row r="7209" spans="1:11" ht="15.75" customHeight="1" x14ac:dyDescent="0.3">
      <c r="A7209" s="290" t="str">
        <f t="shared" si="293"/>
        <v>9/2019</v>
      </c>
      <c r="B7209" s="284">
        <v>43730</v>
      </c>
      <c r="C7209" s="287"/>
      <c r="D7209" s="279">
        <f t="shared" si="290"/>
        <v>22</v>
      </c>
      <c r="E7209" s="279">
        <f t="shared" si="291"/>
        <v>9</v>
      </c>
      <c r="F7209" s="281" t="str">
        <f t="shared" si="294"/>
        <v/>
      </c>
      <c r="G7209" s="282"/>
      <c r="H7209" s="283"/>
      <c r="I7209" s="280"/>
      <c r="J7209" s="285"/>
      <c r="K7209" s="108"/>
    </row>
    <row r="7210" spans="1:11" ht="15.75" customHeight="1" x14ac:dyDescent="0.3">
      <c r="A7210" s="290" t="str">
        <f t="shared" si="293"/>
        <v>9/2019</v>
      </c>
      <c r="B7210" s="284">
        <v>43731</v>
      </c>
      <c r="C7210" s="287">
        <v>234</v>
      </c>
      <c r="D7210" s="279">
        <f t="shared" si="290"/>
        <v>23</v>
      </c>
      <c r="E7210" s="279">
        <f t="shared" si="291"/>
        <v>9</v>
      </c>
      <c r="F7210" s="281" t="str">
        <f t="shared" si="294"/>
        <v/>
      </c>
      <c r="G7210" s="282"/>
      <c r="H7210" s="283"/>
      <c r="I7210" s="280"/>
      <c r="J7210" s="285"/>
      <c r="K7210" s="108"/>
    </row>
    <row r="7211" spans="1:11" ht="15.75" customHeight="1" x14ac:dyDescent="0.3">
      <c r="A7211" s="290" t="str">
        <f t="shared" si="293"/>
        <v>9/2019</v>
      </c>
      <c r="B7211" s="284">
        <v>43732</v>
      </c>
      <c r="C7211" s="287">
        <v>243</v>
      </c>
      <c r="D7211" s="279">
        <f t="shared" si="290"/>
        <v>24</v>
      </c>
      <c r="E7211" s="279">
        <f t="shared" si="291"/>
        <v>9</v>
      </c>
      <c r="F7211" s="281" t="str">
        <f t="shared" si="294"/>
        <v/>
      </c>
      <c r="G7211" s="282"/>
      <c r="H7211" s="283"/>
      <c r="I7211" s="280"/>
      <c r="J7211" s="285"/>
      <c r="K7211" s="108"/>
    </row>
    <row r="7212" spans="1:11" ht="15.75" customHeight="1" x14ac:dyDescent="0.3">
      <c r="A7212" s="290" t="str">
        <f t="shared" si="293"/>
        <v>9/2019</v>
      </c>
      <c r="B7212" s="284">
        <v>43733</v>
      </c>
      <c r="C7212" s="287">
        <v>240</v>
      </c>
      <c r="D7212" s="279">
        <f t="shared" si="290"/>
        <v>25</v>
      </c>
      <c r="E7212" s="279">
        <f t="shared" si="291"/>
        <v>9</v>
      </c>
      <c r="F7212" s="281" t="str">
        <f t="shared" si="294"/>
        <v/>
      </c>
      <c r="G7212" s="282"/>
      <c r="H7212" s="283"/>
      <c r="I7212" s="280"/>
      <c r="J7212" s="285"/>
      <c r="K7212" s="108"/>
    </row>
    <row r="7213" spans="1:11" ht="15.75" customHeight="1" x14ac:dyDescent="0.3">
      <c r="A7213" s="290" t="str">
        <f t="shared" si="293"/>
        <v>9/2019</v>
      </c>
      <c r="B7213" s="284">
        <v>43734</v>
      </c>
      <c r="C7213" s="287">
        <v>243</v>
      </c>
      <c r="D7213" s="279">
        <f t="shared" si="290"/>
        <v>26</v>
      </c>
      <c r="E7213" s="279">
        <f t="shared" si="291"/>
        <v>9</v>
      </c>
      <c r="F7213" s="281" t="str">
        <f t="shared" si="294"/>
        <v/>
      </c>
      <c r="G7213" s="282"/>
      <c r="H7213" s="283"/>
      <c r="I7213" s="280"/>
      <c r="J7213" s="285"/>
      <c r="K7213" s="108"/>
    </row>
    <row r="7214" spans="1:11" ht="15.75" customHeight="1" x14ac:dyDescent="0.3">
      <c r="A7214" s="290" t="str">
        <f t="shared" si="293"/>
        <v>9/2019</v>
      </c>
      <c r="B7214" s="284">
        <v>43735</v>
      </c>
      <c r="C7214" s="287">
        <v>246</v>
      </c>
      <c r="D7214" s="279">
        <f t="shared" si="290"/>
        <v>27</v>
      </c>
      <c r="E7214" s="279">
        <f t="shared" si="291"/>
        <v>9</v>
      </c>
      <c r="F7214" s="281" t="str">
        <f t="shared" si="294"/>
        <v/>
      </c>
      <c r="G7214" s="282"/>
      <c r="H7214" s="283"/>
      <c r="I7214" s="280"/>
      <c r="J7214" s="285"/>
      <c r="K7214" s="108"/>
    </row>
    <row r="7215" spans="1:11" ht="15.75" customHeight="1" x14ac:dyDescent="0.3">
      <c r="A7215" s="290" t="str">
        <f t="shared" si="293"/>
        <v>9/2019</v>
      </c>
      <c r="B7215" s="284">
        <v>43736</v>
      </c>
      <c r="C7215" s="287"/>
      <c r="D7215" s="279">
        <f t="shared" si="290"/>
        <v>28</v>
      </c>
      <c r="E7215" s="279">
        <f t="shared" si="291"/>
        <v>9</v>
      </c>
      <c r="F7215" s="281" t="str">
        <f t="shared" si="294"/>
        <v/>
      </c>
      <c r="G7215" s="282"/>
      <c r="H7215" s="283"/>
      <c r="I7215" s="280"/>
      <c r="J7215" s="285"/>
      <c r="K7215" s="108"/>
    </row>
    <row r="7216" spans="1:11" ht="15.75" customHeight="1" x14ac:dyDescent="0.3">
      <c r="A7216" s="290" t="str">
        <f t="shared" si="293"/>
        <v>9/2019</v>
      </c>
      <c r="B7216" s="284">
        <v>43737</v>
      </c>
      <c r="C7216" s="287"/>
      <c r="D7216" s="279">
        <f t="shared" si="290"/>
        <v>29</v>
      </c>
      <c r="E7216" s="279">
        <f t="shared" si="291"/>
        <v>9</v>
      </c>
      <c r="F7216" s="281" t="str">
        <f t="shared" si="294"/>
        <v/>
      </c>
      <c r="G7216" s="282"/>
      <c r="H7216" s="283"/>
      <c r="I7216" s="280"/>
      <c r="J7216" s="285"/>
      <c r="K7216" s="108"/>
    </row>
    <row r="7217" spans="1:11" ht="15.75" customHeight="1" x14ac:dyDescent="0.3">
      <c r="A7217" s="290" t="str">
        <f t="shared" si="293"/>
        <v>9/2019</v>
      </c>
      <c r="B7217" s="284">
        <v>43738</v>
      </c>
      <c r="C7217" s="287">
        <v>247</v>
      </c>
      <c r="D7217" s="279">
        <f t="shared" si="290"/>
        <v>30</v>
      </c>
      <c r="E7217" s="279">
        <f t="shared" si="291"/>
        <v>9</v>
      </c>
      <c r="F7217" s="281">
        <f t="shared" si="294"/>
        <v>2.47E-2</v>
      </c>
      <c r="G7217" s="282"/>
      <c r="H7217" s="283"/>
      <c r="I7217" s="280"/>
      <c r="J7217" s="285"/>
      <c r="K7217" s="108"/>
    </row>
    <row r="7218" spans="1:11" ht="15.75" customHeight="1" x14ac:dyDescent="0.3">
      <c r="A7218" s="290" t="str">
        <f t="shared" si="293"/>
        <v>10/2019</v>
      </c>
      <c r="B7218" s="284">
        <v>43739</v>
      </c>
      <c r="C7218" s="287">
        <v>252</v>
      </c>
      <c r="D7218" s="279">
        <f t="shared" si="290"/>
        <v>1</v>
      </c>
      <c r="E7218" s="279">
        <f t="shared" si="291"/>
        <v>10</v>
      </c>
      <c r="F7218" s="281" t="str">
        <f t="shared" si="294"/>
        <v/>
      </c>
      <c r="G7218" s="282"/>
      <c r="H7218" s="283"/>
      <c r="I7218" s="280"/>
      <c r="J7218" s="285"/>
      <c r="K7218" s="108"/>
    </row>
    <row r="7219" spans="1:11" ht="15.75" customHeight="1" x14ac:dyDescent="0.3">
      <c r="A7219" s="290" t="str">
        <f t="shared" si="293"/>
        <v>10/2019</v>
      </c>
      <c r="B7219" s="284">
        <v>43740</v>
      </c>
      <c r="C7219" s="287">
        <v>259</v>
      </c>
      <c r="D7219" s="279">
        <f t="shared" si="290"/>
        <v>2</v>
      </c>
      <c r="E7219" s="279">
        <f t="shared" si="291"/>
        <v>10</v>
      </c>
      <c r="F7219" s="281" t="str">
        <f t="shared" si="294"/>
        <v/>
      </c>
      <c r="G7219" s="282"/>
      <c r="H7219" s="283"/>
      <c r="I7219" s="280"/>
      <c r="J7219" s="285"/>
      <c r="K7219" s="108"/>
    </row>
    <row r="7220" spans="1:11" ht="15.75" customHeight="1" x14ac:dyDescent="0.3">
      <c r="A7220" s="290" t="str">
        <f t="shared" si="293"/>
        <v>10/2019</v>
      </c>
      <c r="B7220" s="284">
        <v>43741</v>
      </c>
      <c r="C7220" s="287">
        <v>264</v>
      </c>
      <c r="D7220" s="279">
        <f t="shared" si="290"/>
        <v>3</v>
      </c>
      <c r="E7220" s="279">
        <f t="shared" si="291"/>
        <v>10</v>
      </c>
      <c r="F7220" s="281" t="str">
        <f t="shared" si="294"/>
        <v/>
      </c>
      <c r="G7220" s="282"/>
      <c r="H7220" s="283"/>
      <c r="I7220" s="280"/>
      <c r="J7220" s="285"/>
      <c r="K7220" s="108"/>
    </row>
    <row r="7221" spans="1:11" ht="15.75" customHeight="1" x14ac:dyDescent="0.3">
      <c r="A7221" s="290" t="str">
        <f t="shared" si="293"/>
        <v>10/2019</v>
      </c>
      <c r="B7221" s="284">
        <v>43742</v>
      </c>
      <c r="C7221" s="287">
        <v>264</v>
      </c>
      <c r="D7221" s="279">
        <f t="shared" si="290"/>
        <v>4</v>
      </c>
      <c r="E7221" s="279">
        <f t="shared" si="291"/>
        <v>10</v>
      </c>
      <c r="F7221" s="281" t="str">
        <f t="shared" si="294"/>
        <v/>
      </c>
      <c r="G7221" s="282"/>
      <c r="H7221" s="283"/>
      <c r="I7221" s="280"/>
      <c r="J7221" s="285"/>
      <c r="K7221" s="108"/>
    </row>
    <row r="7222" spans="1:11" ht="15.75" customHeight="1" x14ac:dyDescent="0.3">
      <c r="A7222" s="290" t="str">
        <f t="shared" si="293"/>
        <v>10/2019</v>
      </c>
      <c r="B7222" s="284">
        <v>43743</v>
      </c>
      <c r="C7222" s="287"/>
      <c r="D7222" s="279">
        <f t="shared" si="290"/>
        <v>5</v>
      </c>
      <c r="E7222" s="279">
        <f t="shared" si="291"/>
        <v>10</v>
      </c>
      <c r="F7222" s="281" t="str">
        <f t="shared" si="294"/>
        <v/>
      </c>
      <c r="G7222" s="282"/>
      <c r="H7222" s="283"/>
      <c r="I7222" s="280"/>
      <c r="J7222" s="285"/>
      <c r="K7222" s="108"/>
    </row>
    <row r="7223" spans="1:11" ht="15.75" customHeight="1" x14ac:dyDescent="0.3">
      <c r="A7223" s="290" t="str">
        <f t="shared" si="293"/>
        <v>10/2019</v>
      </c>
      <c r="B7223" s="284">
        <v>43744</v>
      </c>
      <c r="C7223" s="287"/>
      <c r="D7223" s="279">
        <f t="shared" si="290"/>
        <v>6</v>
      </c>
      <c r="E7223" s="279">
        <f t="shared" si="291"/>
        <v>10</v>
      </c>
      <c r="F7223" s="281" t="str">
        <f t="shared" si="294"/>
        <v/>
      </c>
      <c r="G7223" s="282"/>
      <c r="H7223" s="283"/>
      <c r="I7223" s="280"/>
      <c r="J7223" s="285"/>
      <c r="K7223" s="108"/>
    </row>
    <row r="7224" spans="1:11" ht="15.75" customHeight="1" x14ac:dyDescent="0.3">
      <c r="A7224" s="290" t="str">
        <f t="shared" si="293"/>
        <v>10/2019</v>
      </c>
      <c r="B7224" s="284">
        <v>43745</v>
      </c>
      <c r="C7224" s="287">
        <v>259</v>
      </c>
      <c r="D7224" s="279">
        <f t="shared" si="290"/>
        <v>7</v>
      </c>
      <c r="E7224" s="279">
        <f t="shared" si="291"/>
        <v>10</v>
      </c>
      <c r="F7224" s="281" t="str">
        <f t="shared" si="294"/>
        <v/>
      </c>
      <c r="G7224" s="282"/>
      <c r="H7224" s="283"/>
      <c r="I7224" s="280"/>
      <c r="J7224" s="285"/>
      <c r="K7224" s="108"/>
    </row>
    <row r="7225" spans="1:11" ht="15.75" customHeight="1" x14ac:dyDescent="0.3">
      <c r="A7225" s="290" t="str">
        <f t="shared" si="293"/>
        <v>10/2019</v>
      </c>
      <c r="B7225" s="284">
        <v>43746</v>
      </c>
      <c r="C7225" s="287">
        <v>262</v>
      </c>
      <c r="D7225" s="279">
        <f t="shared" si="290"/>
        <v>8</v>
      </c>
      <c r="E7225" s="279">
        <f t="shared" si="291"/>
        <v>10</v>
      </c>
      <c r="F7225" s="281" t="str">
        <f t="shared" si="294"/>
        <v/>
      </c>
      <c r="G7225" s="282"/>
      <c r="H7225" s="283"/>
      <c r="I7225" s="280"/>
      <c r="J7225" s="285"/>
      <c r="K7225" s="108"/>
    </row>
    <row r="7226" spans="1:11" ht="15.75" customHeight="1" x14ac:dyDescent="0.3">
      <c r="A7226" s="290" t="str">
        <f t="shared" si="293"/>
        <v>10/2019</v>
      </c>
      <c r="B7226" s="284">
        <v>43747</v>
      </c>
      <c r="C7226" s="287">
        <v>255</v>
      </c>
      <c r="D7226" s="279">
        <f t="shared" si="290"/>
        <v>9</v>
      </c>
      <c r="E7226" s="279">
        <f t="shared" si="291"/>
        <v>10</v>
      </c>
      <c r="F7226" s="281" t="str">
        <f t="shared" si="294"/>
        <v/>
      </c>
      <c r="G7226" s="282"/>
      <c r="H7226" s="283"/>
      <c r="I7226" s="280"/>
      <c r="J7226" s="285"/>
      <c r="K7226" s="108"/>
    </row>
    <row r="7227" spans="1:11" ht="15.75" customHeight="1" x14ac:dyDescent="0.3">
      <c r="A7227" s="290" t="str">
        <f t="shared" si="293"/>
        <v>10/2019</v>
      </c>
      <c r="B7227" s="284">
        <v>43748</v>
      </c>
      <c r="C7227" s="287">
        <v>247</v>
      </c>
      <c r="D7227" s="279">
        <f t="shared" si="290"/>
        <v>10</v>
      </c>
      <c r="E7227" s="279">
        <f t="shared" si="291"/>
        <v>10</v>
      </c>
      <c r="F7227" s="281" t="str">
        <f t="shared" si="294"/>
        <v/>
      </c>
      <c r="G7227" s="282"/>
      <c r="H7227" s="283"/>
      <c r="I7227" s="280"/>
      <c r="J7227" s="285"/>
      <c r="K7227" s="108"/>
    </row>
    <row r="7228" spans="1:11" ht="15.75" customHeight="1" x14ac:dyDescent="0.3">
      <c r="A7228" s="290" t="str">
        <f t="shared" si="293"/>
        <v>10/2019</v>
      </c>
      <c r="B7228" s="284">
        <v>43749</v>
      </c>
      <c r="C7228" s="287">
        <v>240</v>
      </c>
      <c r="D7228" s="279">
        <f t="shared" si="290"/>
        <v>11</v>
      </c>
      <c r="E7228" s="279">
        <f t="shared" si="291"/>
        <v>10</v>
      </c>
      <c r="F7228" s="281" t="str">
        <f t="shared" si="294"/>
        <v/>
      </c>
      <c r="G7228" s="282"/>
      <c r="H7228" s="283"/>
      <c r="I7228" s="280"/>
      <c r="J7228" s="285"/>
      <c r="K7228" s="108"/>
    </row>
    <row r="7229" spans="1:11" ht="15.75" customHeight="1" x14ac:dyDescent="0.3">
      <c r="A7229" s="290" t="str">
        <f t="shared" si="293"/>
        <v>10/2019</v>
      </c>
      <c r="B7229" s="284">
        <v>43750</v>
      </c>
      <c r="C7229" s="287"/>
      <c r="D7229" s="279">
        <f t="shared" si="290"/>
        <v>12</v>
      </c>
      <c r="E7229" s="279">
        <f t="shared" si="291"/>
        <v>10</v>
      </c>
      <c r="F7229" s="281" t="str">
        <f t="shared" si="294"/>
        <v/>
      </c>
      <c r="G7229" s="282"/>
      <c r="H7229" s="283"/>
      <c r="I7229" s="280"/>
      <c r="J7229" s="285"/>
      <c r="K7229" s="108"/>
    </row>
    <row r="7230" spans="1:11" ht="15.75" customHeight="1" x14ac:dyDescent="0.3">
      <c r="A7230" s="290" t="str">
        <f t="shared" si="293"/>
        <v>10/2019</v>
      </c>
      <c r="B7230" s="284">
        <v>43751</v>
      </c>
      <c r="C7230" s="287"/>
      <c r="D7230" s="279">
        <f t="shared" si="290"/>
        <v>13</v>
      </c>
      <c r="E7230" s="279">
        <f t="shared" si="291"/>
        <v>10</v>
      </c>
      <c r="F7230" s="281" t="str">
        <f t="shared" si="294"/>
        <v/>
      </c>
      <c r="G7230" s="282"/>
      <c r="H7230" s="283"/>
      <c r="I7230" s="280"/>
      <c r="J7230" s="285"/>
      <c r="K7230" s="108"/>
    </row>
    <row r="7231" spans="1:11" ht="15.75" customHeight="1" x14ac:dyDescent="0.3">
      <c r="A7231" s="290" t="str">
        <f t="shared" si="293"/>
        <v>10/2019</v>
      </c>
      <c r="B7231" s="284">
        <v>43752</v>
      </c>
      <c r="C7231" s="287">
        <v>240</v>
      </c>
      <c r="D7231" s="279">
        <f t="shared" si="290"/>
        <v>14</v>
      </c>
      <c r="E7231" s="279">
        <f t="shared" si="291"/>
        <v>10</v>
      </c>
      <c r="F7231" s="281" t="str">
        <f t="shared" si="294"/>
        <v/>
      </c>
      <c r="G7231" s="282"/>
      <c r="H7231" s="283"/>
      <c r="I7231" s="280"/>
      <c r="J7231" s="285"/>
      <c r="K7231" s="108"/>
    </row>
    <row r="7232" spans="1:11" ht="15.75" customHeight="1" x14ac:dyDescent="0.3">
      <c r="A7232" s="290" t="str">
        <f t="shared" si="293"/>
        <v>10/2019</v>
      </c>
      <c r="B7232" s="284">
        <v>43753</v>
      </c>
      <c r="C7232" s="287">
        <v>237</v>
      </c>
      <c r="D7232" s="279">
        <f t="shared" si="290"/>
        <v>15</v>
      </c>
      <c r="E7232" s="279">
        <f t="shared" si="291"/>
        <v>10</v>
      </c>
      <c r="F7232" s="281" t="str">
        <f t="shared" si="294"/>
        <v/>
      </c>
      <c r="G7232" s="282"/>
      <c r="H7232" s="283"/>
      <c r="I7232" s="280"/>
      <c r="J7232" s="285"/>
      <c r="K7232" s="108"/>
    </row>
    <row r="7233" spans="1:11" ht="15.75" customHeight="1" x14ac:dyDescent="0.3">
      <c r="A7233" s="290" t="str">
        <f t="shared" si="293"/>
        <v>10/2019</v>
      </c>
      <c r="B7233" s="284">
        <v>43754</v>
      </c>
      <c r="C7233" s="287">
        <v>239</v>
      </c>
      <c r="D7233" s="279">
        <f t="shared" si="290"/>
        <v>16</v>
      </c>
      <c r="E7233" s="279">
        <f t="shared" si="291"/>
        <v>10</v>
      </c>
      <c r="F7233" s="281" t="str">
        <f t="shared" si="294"/>
        <v/>
      </c>
      <c r="G7233" s="282"/>
      <c r="H7233" s="283"/>
      <c r="I7233" s="280"/>
      <c r="J7233" s="285"/>
      <c r="K7233" s="108"/>
    </row>
    <row r="7234" spans="1:11" ht="15.75" customHeight="1" x14ac:dyDescent="0.3">
      <c r="A7234" s="290" t="str">
        <f t="shared" si="293"/>
        <v>10/2019</v>
      </c>
      <c r="B7234" s="284">
        <v>43755</v>
      </c>
      <c r="C7234" s="287">
        <v>238</v>
      </c>
      <c r="D7234" s="279">
        <f t="shared" si="290"/>
        <v>17</v>
      </c>
      <c r="E7234" s="279">
        <f t="shared" si="291"/>
        <v>10</v>
      </c>
      <c r="F7234" s="281" t="str">
        <f t="shared" si="294"/>
        <v/>
      </c>
      <c r="G7234" s="282"/>
      <c r="H7234" s="283"/>
      <c r="I7234" s="280"/>
      <c r="J7234" s="285"/>
      <c r="K7234" s="108"/>
    </row>
    <row r="7235" spans="1:11" ht="15.75" customHeight="1" x14ac:dyDescent="0.3">
      <c r="A7235" s="290" t="str">
        <f t="shared" si="293"/>
        <v>10/2019</v>
      </c>
      <c r="B7235" s="284">
        <v>43756</v>
      </c>
      <c r="C7235" s="287">
        <v>238</v>
      </c>
      <c r="D7235" s="279">
        <f t="shared" si="290"/>
        <v>18</v>
      </c>
      <c r="E7235" s="279">
        <f t="shared" si="291"/>
        <v>10</v>
      </c>
      <c r="F7235" s="281" t="str">
        <f t="shared" si="294"/>
        <v/>
      </c>
      <c r="G7235" s="282"/>
      <c r="H7235" s="283"/>
      <c r="I7235" s="280"/>
      <c r="J7235" s="285"/>
      <c r="K7235" s="108"/>
    </row>
    <row r="7236" spans="1:11" ht="15.75" customHeight="1" x14ac:dyDescent="0.3">
      <c r="A7236" s="290" t="str">
        <f t="shared" si="293"/>
        <v>10/2019</v>
      </c>
      <c r="B7236" s="284">
        <v>43757</v>
      </c>
      <c r="C7236" s="287"/>
      <c r="D7236" s="279">
        <f t="shared" si="290"/>
        <v>19</v>
      </c>
      <c r="E7236" s="279">
        <f t="shared" si="291"/>
        <v>10</v>
      </c>
      <c r="F7236" s="281" t="str">
        <f t="shared" si="294"/>
        <v/>
      </c>
      <c r="G7236" s="282"/>
      <c r="H7236" s="283"/>
      <c r="I7236" s="280"/>
      <c r="J7236" s="285"/>
      <c r="K7236" s="108"/>
    </row>
    <row r="7237" spans="1:11" ht="15.75" customHeight="1" x14ac:dyDescent="0.3">
      <c r="A7237" s="290" t="str">
        <f t="shared" si="293"/>
        <v>10/2019</v>
      </c>
      <c r="B7237" s="284">
        <v>43758</v>
      </c>
      <c r="C7237" s="287"/>
      <c r="D7237" s="279">
        <f t="shared" si="290"/>
        <v>20</v>
      </c>
      <c r="E7237" s="279">
        <f t="shared" si="291"/>
        <v>10</v>
      </c>
      <c r="F7237" s="281" t="str">
        <f t="shared" si="294"/>
        <v/>
      </c>
      <c r="G7237" s="282"/>
      <c r="H7237" s="283"/>
      <c r="I7237" s="280"/>
      <c r="J7237" s="285"/>
      <c r="K7237" s="108"/>
    </row>
    <row r="7238" spans="1:11" ht="15.75" customHeight="1" x14ac:dyDescent="0.3">
      <c r="A7238" s="290" t="str">
        <f t="shared" ref="A7238:A7301" si="295">CONCATENATE(MONTH(B7238),"/",YEAR(B7238))</f>
        <v>10/2019</v>
      </c>
      <c r="B7238" s="284">
        <v>43759</v>
      </c>
      <c r="C7238" s="287">
        <v>235</v>
      </c>
      <c r="D7238" s="279">
        <f t="shared" si="290"/>
        <v>21</v>
      </c>
      <c r="E7238" s="279">
        <f t="shared" si="291"/>
        <v>10</v>
      </c>
      <c r="F7238" s="281" t="str">
        <f t="shared" si="294"/>
        <v/>
      </c>
      <c r="G7238" s="282"/>
      <c r="H7238" s="283"/>
      <c r="I7238" s="280"/>
      <c r="J7238" s="285"/>
      <c r="K7238" s="108"/>
    </row>
    <row r="7239" spans="1:11" ht="15.75" customHeight="1" x14ac:dyDescent="0.3">
      <c r="A7239" s="290" t="str">
        <f t="shared" si="295"/>
        <v>10/2019</v>
      </c>
      <c r="B7239" s="284">
        <v>43760</v>
      </c>
      <c r="C7239" s="287">
        <v>237</v>
      </c>
      <c r="D7239" s="279">
        <f t="shared" si="290"/>
        <v>22</v>
      </c>
      <c r="E7239" s="279">
        <f t="shared" si="291"/>
        <v>10</v>
      </c>
      <c r="F7239" s="281" t="str">
        <f t="shared" si="294"/>
        <v/>
      </c>
      <c r="G7239" s="282"/>
      <c r="H7239" s="283"/>
      <c r="I7239" s="280"/>
      <c r="J7239" s="285"/>
      <c r="K7239" s="108"/>
    </row>
    <row r="7240" spans="1:11" ht="15.75" customHeight="1" x14ac:dyDescent="0.3">
      <c r="A7240" s="290" t="str">
        <f t="shared" si="295"/>
        <v>10/2019</v>
      </c>
      <c r="B7240" s="284">
        <v>43761</v>
      </c>
      <c r="C7240" s="287">
        <v>237</v>
      </c>
      <c r="D7240" s="279">
        <f t="shared" si="290"/>
        <v>23</v>
      </c>
      <c r="E7240" s="279">
        <f t="shared" si="291"/>
        <v>10</v>
      </c>
      <c r="F7240" s="281" t="str">
        <f t="shared" si="294"/>
        <v/>
      </c>
      <c r="G7240" s="282"/>
      <c r="H7240" s="283"/>
      <c r="I7240" s="280"/>
      <c r="J7240" s="285"/>
      <c r="K7240" s="108"/>
    </row>
    <row r="7241" spans="1:11" ht="15.75" customHeight="1" x14ac:dyDescent="0.3">
      <c r="A7241" s="290" t="str">
        <f t="shared" si="295"/>
        <v>10/2019</v>
      </c>
      <c r="B7241" s="284">
        <v>43762</v>
      </c>
      <c r="C7241" s="287">
        <v>235</v>
      </c>
      <c r="D7241" s="279">
        <f t="shared" si="290"/>
        <v>24</v>
      </c>
      <c r="E7241" s="279">
        <f t="shared" si="291"/>
        <v>10</v>
      </c>
      <c r="F7241" s="281" t="str">
        <f t="shared" si="294"/>
        <v/>
      </c>
      <c r="G7241" s="282"/>
      <c r="H7241" s="283"/>
      <c r="I7241" s="280"/>
      <c r="J7241" s="285"/>
      <c r="K7241" s="108"/>
    </row>
    <row r="7242" spans="1:11" ht="15.75" customHeight="1" x14ac:dyDescent="0.3">
      <c r="A7242" s="290" t="str">
        <f t="shared" si="295"/>
        <v>10/2019</v>
      </c>
      <c r="B7242" s="284">
        <v>43763</v>
      </c>
      <c r="C7242" s="287">
        <v>231</v>
      </c>
      <c r="D7242" s="279">
        <f t="shared" si="290"/>
        <v>25</v>
      </c>
      <c r="E7242" s="279">
        <f t="shared" si="291"/>
        <v>10</v>
      </c>
      <c r="F7242" s="281" t="str">
        <f t="shared" si="294"/>
        <v/>
      </c>
      <c r="G7242" s="282"/>
      <c r="H7242" s="283"/>
      <c r="I7242" s="280"/>
      <c r="J7242" s="285"/>
      <c r="K7242" s="108"/>
    </row>
    <row r="7243" spans="1:11" ht="15.75" customHeight="1" x14ac:dyDescent="0.3">
      <c r="A7243" s="290" t="str">
        <f t="shared" si="295"/>
        <v>10/2019</v>
      </c>
      <c r="B7243" s="284">
        <v>43764</v>
      </c>
      <c r="C7243" s="287"/>
      <c r="D7243" s="279">
        <f t="shared" si="290"/>
        <v>26</v>
      </c>
      <c r="E7243" s="279">
        <f t="shared" si="291"/>
        <v>10</v>
      </c>
      <c r="F7243" s="281" t="str">
        <f t="shared" si="294"/>
        <v/>
      </c>
      <c r="G7243" s="282"/>
      <c r="H7243" s="283"/>
      <c r="I7243" s="280"/>
      <c r="J7243" s="285"/>
      <c r="K7243" s="108"/>
    </row>
    <row r="7244" spans="1:11" ht="15.75" customHeight="1" x14ac:dyDescent="0.3">
      <c r="A7244" s="290" t="str">
        <f t="shared" si="295"/>
        <v>10/2019</v>
      </c>
      <c r="B7244" s="284">
        <v>43765</v>
      </c>
      <c r="C7244" s="287"/>
      <c r="D7244" s="279">
        <f t="shared" si="290"/>
        <v>27</v>
      </c>
      <c r="E7244" s="279">
        <f t="shared" si="291"/>
        <v>10</v>
      </c>
      <c r="F7244" s="281" t="str">
        <f t="shared" si="294"/>
        <v/>
      </c>
      <c r="G7244" s="282"/>
      <c r="H7244" s="283"/>
      <c r="I7244" s="280"/>
      <c r="J7244" s="285"/>
      <c r="K7244" s="108"/>
    </row>
    <row r="7245" spans="1:11" ht="15.75" customHeight="1" x14ac:dyDescent="0.3">
      <c r="A7245" s="290" t="str">
        <f t="shared" si="295"/>
        <v>10/2019</v>
      </c>
      <c r="B7245" s="284">
        <v>43766</v>
      </c>
      <c r="C7245" s="287">
        <v>227</v>
      </c>
      <c r="D7245" s="279">
        <f t="shared" si="290"/>
        <v>28</v>
      </c>
      <c r="E7245" s="279">
        <f t="shared" si="291"/>
        <v>10</v>
      </c>
      <c r="F7245" s="281" t="str">
        <f t="shared" si="294"/>
        <v/>
      </c>
      <c r="G7245" s="282"/>
      <c r="H7245" s="283"/>
      <c r="I7245" s="280"/>
      <c r="J7245" s="285"/>
      <c r="K7245" s="108"/>
    </row>
    <row r="7246" spans="1:11" ht="15.75" customHeight="1" x14ac:dyDescent="0.3">
      <c r="A7246" s="290" t="str">
        <f t="shared" si="295"/>
        <v>10/2019</v>
      </c>
      <c r="B7246" s="284">
        <v>43767</v>
      </c>
      <c r="C7246" s="287">
        <v>228</v>
      </c>
      <c r="D7246" s="279">
        <f t="shared" si="290"/>
        <v>29</v>
      </c>
      <c r="E7246" s="279">
        <f t="shared" si="291"/>
        <v>10</v>
      </c>
      <c r="F7246" s="281" t="str">
        <f t="shared" si="294"/>
        <v/>
      </c>
      <c r="G7246" s="282"/>
      <c r="H7246" s="283"/>
      <c r="I7246" s="280"/>
      <c r="J7246" s="285"/>
      <c r="K7246" s="108"/>
    </row>
    <row r="7247" spans="1:11" ht="15.75" customHeight="1" x14ac:dyDescent="0.3">
      <c r="A7247" s="290" t="str">
        <f t="shared" si="295"/>
        <v>10/2019</v>
      </c>
      <c r="B7247" s="284">
        <v>43768</v>
      </c>
      <c r="C7247" s="287">
        <v>237</v>
      </c>
      <c r="D7247" s="279">
        <f t="shared" si="290"/>
        <v>30</v>
      </c>
      <c r="E7247" s="279">
        <f t="shared" si="291"/>
        <v>10</v>
      </c>
      <c r="F7247" s="281" t="str">
        <f t="shared" si="294"/>
        <v/>
      </c>
      <c r="G7247" s="282"/>
      <c r="H7247" s="283"/>
      <c r="I7247" s="280"/>
      <c r="J7247" s="285"/>
      <c r="K7247" s="108"/>
    </row>
    <row r="7248" spans="1:11" ht="15.75" customHeight="1" x14ac:dyDescent="0.3">
      <c r="A7248" s="290" t="str">
        <f t="shared" si="295"/>
        <v>10/2019</v>
      </c>
      <c r="B7248" s="284">
        <v>43769</v>
      </c>
      <c r="C7248" s="287">
        <v>240</v>
      </c>
      <c r="D7248" s="279">
        <f t="shared" si="290"/>
        <v>31</v>
      </c>
      <c r="E7248" s="279">
        <f t="shared" si="291"/>
        <v>10</v>
      </c>
      <c r="F7248" s="281">
        <f t="shared" si="294"/>
        <v>2.4E-2</v>
      </c>
      <c r="G7248" s="282"/>
      <c r="H7248" s="283"/>
      <c r="I7248" s="280"/>
      <c r="J7248" s="285"/>
      <c r="K7248" s="108"/>
    </row>
    <row r="7249" spans="1:11" ht="15.75" customHeight="1" x14ac:dyDescent="0.3">
      <c r="A7249" s="290" t="str">
        <f t="shared" si="295"/>
        <v>11/2019</v>
      </c>
      <c r="B7249" s="284">
        <v>43770</v>
      </c>
      <c r="C7249" s="287">
        <v>231</v>
      </c>
      <c r="D7249" s="279">
        <f t="shared" si="290"/>
        <v>1</v>
      </c>
      <c r="E7249" s="279">
        <f t="shared" si="291"/>
        <v>11</v>
      </c>
      <c r="F7249" s="281" t="str">
        <f t="shared" ref="F7249:F7312" si="296">IF(D7249=(D7250-1),"",IF(AND(C7249="",C7248="",C7247=""),C7246/10000,(IF(AND(C7249="",C7248=""),C7247/10000,IF(C7249="",C7248/10000,C7249/10000)))))</f>
        <v/>
      </c>
      <c r="G7249" s="282"/>
      <c r="H7249" s="283"/>
      <c r="I7249" s="280"/>
      <c r="J7249" s="285"/>
      <c r="K7249" s="108"/>
    </row>
    <row r="7250" spans="1:11" ht="15.75" customHeight="1" x14ac:dyDescent="0.3">
      <c r="A7250" s="290" t="str">
        <f t="shared" si="295"/>
        <v>11/2019</v>
      </c>
      <c r="B7250" s="284">
        <v>43771</v>
      </c>
      <c r="C7250" s="287"/>
      <c r="D7250" s="279">
        <f t="shared" si="290"/>
        <v>2</v>
      </c>
      <c r="E7250" s="279">
        <f t="shared" si="291"/>
        <v>11</v>
      </c>
      <c r="F7250" s="281" t="str">
        <f t="shared" si="296"/>
        <v/>
      </c>
      <c r="G7250" s="282"/>
      <c r="H7250" s="283"/>
      <c r="I7250" s="280"/>
      <c r="J7250" s="285"/>
      <c r="K7250" s="108"/>
    </row>
    <row r="7251" spans="1:11" ht="15.75" customHeight="1" x14ac:dyDescent="0.3">
      <c r="A7251" s="290" t="str">
        <f t="shared" si="295"/>
        <v>11/2019</v>
      </c>
      <c r="B7251" s="284">
        <v>43772</v>
      </c>
      <c r="C7251" s="287"/>
      <c r="D7251" s="279">
        <f t="shared" si="290"/>
        <v>3</v>
      </c>
      <c r="E7251" s="279">
        <f t="shared" si="291"/>
        <v>11</v>
      </c>
      <c r="F7251" s="281" t="str">
        <f t="shared" si="296"/>
        <v/>
      </c>
      <c r="G7251" s="282"/>
      <c r="H7251" s="283"/>
      <c r="I7251" s="280"/>
      <c r="J7251" s="285"/>
      <c r="K7251" s="108"/>
    </row>
    <row r="7252" spans="1:11" ht="15.75" customHeight="1" x14ac:dyDescent="0.3">
      <c r="A7252" s="290" t="str">
        <f t="shared" si="295"/>
        <v>11/2019</v>
      </c>
      <c r="B7252" s="284">
        <v>43773</v>
      </c>
      <c r="C7252" s="287">
        <v>229</v>
      </c>
      <c r="D7252" s="279">
        <f t="shared" si="290"/>
        <v>4</v>
      </c>
      <c r="E7252" s="279">
        <f t="shared" si="291"/>
        <v>11</v>
      </c>
      <c r="F7252" s="281" t="str">
        <f t="shared" si="296"/>
        <v/>
      </c>
      <c r="G7252" s="282"/>
      <c r="H7252" s="283"/>
      <c r="I7252" s="280"/>
      <c r="J7252" s="285"/>
      <c r="K7252" s="108"/>
    </row>
    <row r="7253" spans="1:11" ht="15.75" customHeight="1" x14ac:dyDescent="0.3">
      <c r="A7253" s="290" t="str">
        <f t="shared" si="295"/>
        <v>11/2019</v>
      </c>
      <c r="B7253" s="284">
        <v>43774</v>
      </c>
      <c r="C7253" s="287">
        <v>231</v>
      </c>
      <c r="D7253" s="279">
        <f t="shared" si="290"/>
        <v>5</v>
      </c>
      <c r="E7253" s="279">
        <f t="shared" si="291"/>
        <v>11</v>
      </c>
      <c r="F7253" s="281" t="str">
        <f t="shared" si="296"/>
        <v/>
      </c>
      <c r="G7253" s="282"/>
      <c r="H7253" s="283"/>
      <c r="I7253" s="280"/>
      <c r="J7253" s="285"/>
      <c r="K7253" s="108"/>
    </row>
    <row r="7254" spans="1:11" ht="15.75" customHeight="1" x14ac:dyDescent="0.3">
      <c r="A7254" s="290" t="str">
        <f t="shared" si="295"/>
        <v>11/2019</v>
      </c>
      <c r="B7254" s="284">
        <v>43775</v>
      </c>
      <c r="C7254" s="287">
        <v>235</v>
      </c>
      <c r="D7254" s="279">
        <f t="shared" si="290"/>
        <v>6</v>
      </c>
      <c r="E7254" s="279">
        <f t="shared" si="291"/>
        <v>11</v>
      </c>
      <c r="F7254" s="281" t="str">
        <f t="shared" si="296"/>
        <v/>
      </c>
      <c r="G7254" s="282"/>
      <c r="H7254" s="283"/>
      <c r="I7254" s="280"/>
      <c r="J7254" s="285"/>
      <c r="K7254" s="108"/>
    </row>
    <row r="7255" spans="1:11" ht="15.75" customHeight="1" x14ac:dyDescent="0.3">
      <c r="A7255" s="290" t="str">
        <f t="shared" si="295"/>
        <v>11/2019</v>
      </c>
      <c r="B7255" s="284">
        <v>43776</v>
      </c>
      <c r="C7255" s="287">
        <v>230</v>
      </c>
      <c r="D7255" s="279">
        <f t="shared" si="290"/>
        <v>7</v>
      </c>
      <c r="E7255" s="279">
        <f t="shared" si="291"/>
        <v>11</v>
      </c>
      <c r="F7255" s="281" t="str">
        <f t="shared" si="296"/>
        <v/>
      </c>
      <c r="G7255" s="282"/>
      <c r="H7255" s="283"/>
      <c r="I7255" s="280"/>
      <c r="J7255" s="285"/>
      <c r="K7255" s="108"/>
    </row>
    <row r="7256" spans="1:11" ht="15.75" customHeight="1" x14ac:dyDescent="0.3">
      <c r="A7256" s="290" t="str">
        <f t="shared" si="295"/>
        <v>11/2019</v>
      </c>
      <c r="B7256" s="284">
        <v>43777</v>
      </c>
      <c r="C7256" s="287">
        <v>229</v>
      </c>
      <c r="D7256" s="279">
        <f t="shared" si="290"/>
        <v>8</v>
      </c>
      <c r="E7256" s="279">
        <f t="shared" si="291"/>
        <v>11</v>
      </c>
      <c r="F7256" s="281" t="str">
        <f t="shared" si="296"/>
        <v/>
      </c>
      <c r="G7256" s="282"/>
      <c r="H7256" s="283"/>
      <c r="I7256" s="280"/>
      <c r="J7256" s="283"/>
      <c r="K7256" s="106"/>
    </row>
    <row r="7257" spans="1:11" ht="15.75" customHeight="1" x14ac:dyDescent="0.3">
      <c r="A7257" s="290" t="str">
        <f t="shared" si="295"/>
        <v>11/2019</v>
      </c>
      <c r="B7257" s="284">
        <v>43778</v>
      </c>
      <c r="C7257" s="287"/>
      <c r="D7257" s="279">
        <f t="shared" si="290"/>
        <v>9</v>
      </c>
      <c r="E7257" s="279">
        <f t="shared" si="291"/>
        <v>11</v>
      </c>
      <c r="F7257" s="281" t="str">
        <f t="shared" si="296"/>
        <v/>
      </c>
      <c r="G7257" s="282"/>
      <c r="H7257" s="283"/>
      <c r="I7257" s="280"/>
      <c r="J7257" s="283"/>
      <c r="K7257" s="106"/>
    </row>
    <row r="7258" spans="1:11" ht="15.75" customHeight="1" x14ac:dyDescent="0.3">
      <c r="A7258" s="290" t="str">
        <f t="shared" si="295"/>
        <v>11/2019</v>
      </c>
      <c r="B7258" s="284">
        <v>43779</v>
      </c>
      <c r="C7258" s="287"/>
      <c r="D7258" s="279">
        <f t="shared" si="290"/>
        <v>10</v>
      </c>
      <c r="E7258" s="279">
        <f t="shared" si="291"/>
        <v>11</v>
      </c>
      <c r="F7258" s="281" t="str">
        <f t="shared" si="296"/>
        <v/>
      </c>
      <c r="G7258" s="282"/>
      <c r="H7258" s="283"/>
      <c r="I7258" s="280"/>
      <c r="J7258" s="283"/>
      <c r="K7258" s="106"/>
    </row>
    <row r="7259" spans="1:11" ht="15.75" customHeight="1" x14ac:dyDescent="0.3">
      <c r="A7259" s="290" t="str">
        <f t="shared" si="295"/>
        <v>11/2019</v>
      </c>
      <c r="B7259" s="284">
        <v>43780</v>
      </c>
      <c r="C7259" s="287">
        <v>229</v>
      </c>
      <c r="D7259" s="279">
        <f t="shared" si="290"/>
        <v>11</v>
      </c>
      <c r="E7259" s="279">
        <f t="shared" si="291"/>
        <v>11</v>
      </c>
      <c r="F7259" s="281" t="str">
        <f t="shared" si="296"/>
        <v/>
      </c>
      <c r="G7259" s="282"/>
      <c r="H7259" s="283"/>
      <c r="I7259" s="280"/>
      <c r="J7259" s="283"/>
      <c r="K7259" s="106"/>
    </row>
    <row r="7260" spans="1:11" ht="15.75" customHeight="1" x14ac:dyDescent="0.3">
      <c r="A7260" s="290" t="str">
        <f t="shared" si="295"/>
        <v>11/2019</v>
      </c>
      <c r="B7260" s="284">
        <v>43781</v>
      </c>
      <c r="C7260" s="287">
        <v>232</v>
      </c>
      <c r="D7260" s="279">
        <f t="shared" si="290"/>
        <v>12</v>
      </c>
      <c r="E7260" s="279">
        <f t="shared" si="291"/>
        <v>11</v>
      </c>
      <c r="F7260" s="281" t="str">
        <f t="shared" si="296"/>
        <v/>
      </c>
      <c r="G7260" s="282"/>
      <c r="H7260" s="283"/>
      <c r="I7260" s="280"/>
      <c r="J7260" s="283"/>
      <c r="K7260" s="106"/>
    </row>
    <row r="7261" spans="1:11" ht="15.75" customHeight="1" x14ac:dyDescent="0.3">
      <c r="A7261" s="290" t="str">
        <f t="shared" si="295"/>
        <v>11/2019</v>
      </c>
      <c r="B7261" s="284">
        <v>43782</v>
      </c>
      <c r="C7261" s="287">
        <v>235</v>
      </c>
      <c r="D7261" s="279">
        <f t="shared" si="290"/>
        <v>13</v>
      </c>
      <c r="E7261" s="279">
        <f t="shared" si="291"/>
        <v>11</v>
      </c>
      <c r="F7261" s="281" t="str">
        <f t="shared" si="296"/>
        <v/>
      </c>
      <c r="G7261" s="282"/>
      <c r="H7261" s="283"/>
      <c r="I7261" s="280"/>
      <c r="J7261" s="283"/>
      <c r="K7261" s="106"/>
    </row>
    <row r="7262" spans="1:11" ht="15.75" customHeight="1" x14ac:dyDescent="0.3">
      <c r="A7262" s="290" t="str">
        <f t="shared" si="295"/>
        <v>11/2019</v>
      </c>
      <c r="B7262" s="284">
        <v>43783</v>
      </c>
      <c r="C7262" s="287">
        <v>238</v>
      </c>
      <c r="D7262" s="279">
        <f t="shared" si="290"/>
        <v>14</v>
      </c>
      <c r="E7262" s="279">
        <f t="shared" si="291"/>
        <v>11</v>
      </c>
      <c r="F7262" s="281" t="str">
        <f t="shared" si="296"/>
        <v/>
      </c>
      <c r="G7262" s="282"/>
      <c r="H7262" s="283"/>
      <c r="I7262" s="280"/>
      <c r="J7262" s="283"/>
      <c r="K7262" s="106"/>
    </row>
    <row r="7263" spans="1:11" ht="15.75" customHeight="1" x14ac:dyDescent="0.3">
      <c r="A7263" s="290" t="str">
        <f t="shared" si="295"/>
        <v>11/2019</v>
      </c>
      <c r="B7263" s="284">
        <v>43784</v>
      </c>
      <c r="C7263" s="287">
        <v>238</v>
      </c>
      <c r="D7263" s="279">
        <f t="shared" si="290"/>
        <v>15</v>
      </c>
      <c r="E7263" s="279">
        <f t="shared" si="291"/>
        <v>11</v>
      </c>
      <c r="F7263" s="281" t="str">
        <f t="shared" si="296"/>
        <v/>
      </c>
      <c r="G7263" s="282"/>
      <c r="H7263" s="283"/>
      <c r="I7263" s="280"/>
      <c r="J7263" s="283"/>
      <c r="K7263" s="106"/>
    </row>
    <row r="7264" spans="1:11" ht="15.75" customHeight="1" x14ac:dyDescent="0.3">
      <c r="A7264" s="290" t="str">
        <f t="shared" si="295"/>
        <v>11/2019</v>
      </c>
      <c r="B7264" s="284">
        <v>43785</v>
      </c>
      <c r="C7264" s="287"/>
      <c r="D7264" s="279">
        <f t="shared" si="290"/>
        <v>16</v>
      </c>
      <c r="E7264" s="279">
        <f t="shared" si="291"/>
        <v>11</v>
      </c>
      <c r="F7264" s="281" t="str">
        <f t="shared" si="296"/>
        <v/>
      </c>
      <c r="G7264" s="282"/>
      <c r="H7264" s="283"/>
      <c r="I7264" s="280"/>
      <c r="J7264" s="283"/>
      <c r="K7264" s="106"/>
    </row>
    <row r="7265" spans="1:10" ht="15.75" customHeight="1" x14ac:dyDescent="0.3">
      <c r="A7265" s="290" t="str">
        <f t="shared" si="295"/>
        <v>11/2019</v>
      </c>
      <c r="B7265" s="284">
        <v>43786</v>
      </c>
      <c r="C7265" s="287"/>
      <c r="D7265" s="279">
        <f t="shared" si="290"/>
        <v>17</v>
      </c>
      <c r="E7265" s="279">
        <f t="shared" si="291"/>
        <v>11</v>
      </c>
      <c r="F7265" s="281" t="str">
        <f t="shared" si="296"/>
        <v/>
      </c>
      <c r="G7265" s="282"/>
      <c r="H7265" s="280"/>
      <c r="I7265" s="280"/>
      <c r="J7265" s="280"/>
    </row>
    <row r="7266" spans="1:10" ht="15.75" customHeight="1" x14ac:dyDescent="0.3">
      <c r="A7266" s="290" t="str">
        <f t="shared" si="295"/>
        <v>11/2019</v>
      </c>
      <c r="B7266" s="284">
        <v>43787</v>
      </c>
      <c r="C7266" s="287">
        <v>240</v>
      </c>
      <c r="D7266" s="279">
        <f t="shared" si="290"/>
        <v>18</v>
      </c>
      <c r="E7266" s="279">
        <f t="shared" si="291"/>
        <v>11</v>
      </c>
      <c r="F7266" s="281" t="str">
        <f t="shared" si="296"/>
        <v/>
      </c>
      <c r="G7266" s="282"/>
      <c r="H7266" s="280"/>
      <c r="I7266" s="280"/>
      <c r="J7266" s="280"/>
    </row>
    <row r="7267" spans="1:10" ht="15.75" customHeight="1" x14ac:dyDescent="0.3">
      <c r="A7267" s="290" t="str">
        <f t="shared" si="295"/>
        <v>11/2019</v>
      </c>
      <c r="B7267" s="284">
        <v>43788</v>
      </c>
      <c r="C7267" s="287">
        <v>246</v>
      </c>
      <c r="D7267" s="279">
        <f t="shared" si="290"/>
        <v>19</v>
      </c>
      <c r="E7267" s="279">
        <f t="shared" si="291"/>
        <v>11</v>
      </c>
      <c r="F7267" s="281" t="str">
        <f t="shared" si="296"/>
        <v/>
      </c>
      <c r="G7267" s="282"/>
      <c r="H7267" s="280"/>
      <c r="I7267" s="280"/>
      <c r="J7267" s="280"/>
    </row>
    <row r="7268" spans="1:10" ht="15.75" customHeight="1" x14ac:dyDescent="0.3">
      <c r="A7268" s="290" t="str">
        <f t="shared" si="295"/>
        <v>11/2019</v>
      </c>
      <c r="B7268" s="284">
        <v>43789</v>
      </c>
      <c r="C7268" s="287">
        <v>249</v>
      </c>
      <c r="D7268" s="279">
        <f t="shared" si="290"/>
        <v>20</v>
      </c>
      <c r="E7268" s="279">
        <f t="shared" si="291"/>
        <v>11</v>
      </c>
      <c r="F7268" s="281" t="str">
        <f t="shared" si="296"/>
        <v/>
      </c>
      <c r="G7268" s="282"/>
      <c r="H7268" s="280"/>
      <c r="I7268" s="280"/>
      <c r="J7268" s="280"/>
    </row>
    <row r="7269" spans="1:10" ht="15.75" customHeight="1" x14ac:dyDescent="0.3">
      <c r="A7269" s="290" t="str">
        <f t="shared" si="295"/>
        <v>11/2019</v>
      </c>
      <c r="B7269" s="284">
        <v>43790</v>
      </c>
      <c r="C7269" s="287">
        <v>245</v>
      </c>
      <c r="D7269" s="279">
        <f t="shared" si="290"/>
        <v>21</v>
      </c>
      <c r="E7269" s="279">
        <f t="shared" si="291"/>
        <v>11</v>
      </c>
      <c r="F7269" s="281" t="str">
        <f t="shared" si="296"/>
        <v/>
      </c>
      <c r="G7269" s="282"/>
      <c r="H7269" s="280"/>
      <c r="I7269" s="280"/>
      <c r="J7269" s="280"/>
    </row>
    <row r="7270" spans="1:10" ht="15.75" customHeight="1" x14ac:dyDescent="0.3">
      <c r="A7270" s="290" t="str">
        <f t="shared" si="295"/>
        <v>11/2019</v>
      </c>
      <c r="B7270" s="284">
        <v>43791</v>
      </c>
      <c r="C7270" s="287">
        <v>241</v>
      </c>
      <c r="D7270" s="279">
        <f t="shared" si="290"/>
        <v>22</v>
      </c>
      <c r="E7270" s="279">
        <f t="shared" si="291"/>
        <v>11</v>
      </c>
      <c r="F7270" s="281" t="str">
        <f t="shared" si="296"/>
        <v/>
      </c>
      <c r="G7270" s="282"/>
      <c r="H7270" s="280"/>
      <c r="I7270" s="280"/>
      <c r="J7270" s="280"/>
    </row>
    <row r="7271" spans="1:10" ht="15.75" customHeight="1" x14ac:dyDescent="0.3">
      <c r="A7271" s="290" t="str">
        <f t="shared" si="295"/>
        <v>11/2019</v>
      </c>
      <c r="B7271" s="284">
        <v>43792</v>
      </c>
      <c r="C7271" s="287"/>
      <c r="D7271" s="279">
        <f t="shared" si="290"/>
        <v>23</v>
      </c>
      <c r="E7271" s="279">
        <f t="shared" si="291"/>
        <v>11</v>
      </c>
      <c r="F7271" s="281" t="str">
        <f t="shared" si="296"/>
        <v/>
      </c>
      <c r="G7271" s="282"/>
      <c r="H7271" s="280"/>
      <c r="I7271" s="280"/>
      <c r="J7271" s="280"/>
    </row>
    <row r="7272" spans="1:10" ht="15.75" customHeight="1" x14ac:dyDescent="0.3">
      <c r="A7272" s="290" t="str">
        <f t="shared" si="295"/>
        <v>11/2019</v>
      </c>
      <c r="B7272" s="284">
        <v>43793</v>
      </c>
      <c r="C7272" s="287"/>
      <c r="D7272" s="279">
        <f t="shared" si="290"/>
        <v>24</v>
      </c>
      <c r="E7272" s="279">
        <f t="shared" si="291"/>
        <v>11</v>
      </c>
      <c r="F7272" s="281" t="str">
        <f t="shared" si="296"/>
        <v/>
      </c>
      <c r="G7272" s="282"/>
      <c r="H7272" s="280"/>
      <c r="I7272" s="280"/>
      <c r="J7272" s="280"/>
    </row>
    <row r="7273" spans="1:10" ht="15.75" customHeight="1" x14ac:dyDescent="0.3">
      <c r="A7273" s="290" t="str">
        <f t="shared" si="295"/>
        <v>11/2019</v>
      </c>
      <c r="B7273" s="284">
        <v>43794</v>
      </c>
      <c r="C7273" s="287">
        <v>242</v>
      </c>
      <c r="D7273" s="279">
        <f t="shared" si="290"/>
        <v>25</v>
      </c>
      <c r="E7273" s="279">
        <f t="shared" si="291"/>
        <v>11</v>
      </c>
      <c r="F7273" s="281" t="str">
        <f t="shared" si="296"/>
        <v/>
      </c>
      <c r="G7273" s="282"/>
      <c r="H7273" s="280"/>
      <c r="I7273" s="280"/>
      <c r="J7273" s="280"/>
    </row>
    <row r="7274" spans="1:10" ht="15.75" customHeight="1" x14ac:dyDescent="0.3">
      <c r="A7274" s="290" t="str">
        <f t="shared" si="295"/>
        <v>11/2019</v>
      </c>
      <c r="B7274" s="284">
        <v>43795</v>
      </c>
      <c r="C7274" s="287">
        <v>246</v>
      </c>
      <c r="D7274" s="279">
        <f t="shared" si="290"/>
        <v>26</v>
      </c>
      <c r="E7274" s="279">
        <f t="shared" si="291"/>
        <v>11</v>
      </c>
      <c r="F7274" s="281" t="str">
        <f t="shared" si="296"/>
        <v/>
      </c>
      <c r="G7274" s="282"/>
      <c r="H7274" s="280"/>
      <c r="I7274" s="280"/>
      <c r="J7274" s="280"/>
    </row>
    <row r="7275" spans="1:10" ht="15.75" customHeight="1" x14ac:dyDescent="0.3">
      <c r="A7275" s="290" t="str">
        <f t="shared" si="295"/>
        <v>11/2019</v>
      </c>
      <c r="B7275" s="284">
        <v>43796</v>
      </c>
      <c r="C7275" s="287">
        <v>244</v>
      </c>
      <c r="D7275" s="279">
        <f t="shared" si="290"/>
        <v>27</v>
      </c>
      <c r="E7275" s="279">
        <f t="shared" si="291"/>
        <v>11</v>
      </c>
      <c r="F7275" s="281" t="str">
        <f t="shared" si="296"/>
        <v/>
      </c>
      <c r="G7275" s="282"/>
      <c r="H7275" s="280"/>
      <c r="I7275" s="280"/>
      <c r="J7275" s="280"/>
    </row>
    <row r="7276" spans="1:10" ht="15.75" customHeight="1" x14ac:dyDescent="0.3">
      <c r="A7276" s="290" t="str">
        <f t="shared" si="295"/>
        <v>11/2019</v>
      </c>
      <c r="B7276" s="284">
        <v>43797</v>
      </c>
      <c r="C7276" s="287">
        <v>244</v>
      </c>
      <c r="D7276" s="279">
        <f t="shared" si="290"/>
        <v>28</v>
      </c>
      <c r="E7276" s="279">
        <f t="shared" si="291"/>
        <v>11</v>
      </c>
      <c r="F7276" s="281" t="str">
        <f t="shared" si="296"/>
        <v/>
      </c>
      <c r="G7276" s="282"/>
      <c r="H7276" s="280"/>
      <c r="I7276" s="280"/>
      <c r="J7276" s="280"/>
    </row>
    <row r="7277" spans="1:10" ht="15.75" customHeight="1" x14ac:dyDescent="0.3">
      <c r="A7277" s="290" t="str">
        <f t="shared" si="295"/>
        <v>11/2019</v>
      </c>
      <c r="B7277" s="284">
        <v>43798</v>
      </c>
      <c r="C7277" s="287">
        <v>239</v>
      </c>
      <c r="D7277" s="279">
        <f t="shared" si="290"/>
        <v>29</v>
      </c>
      <c r="E7277" s="279">
        <f t="shared" si="291"/>
        <v>11</v>
      </c>
      <c r="F7277" s="281" t="str">
        <f t="shared" si="296"/>
        <v/>
      </c>
      <c r="G7277" s="282"/>
      <c r="H7277" s="280"/>
      <c r="I7277" s="280"/>
      <c r="J7277" s="280"/>
    </row>
    <row r="7278" spans="1:10" ht="15.75" customHeight="1" x14ac:dyDescent="0.3">
      <c r="A7278" s="290" t="str">
        <f t="shared" si="295"/>
        <v>11/2019</v>
      </c>
      <c r="B7278" s="284">
        <v>43799</v>
      </c>
      <c r="C7278" s="287"/>
      <c r="D7278" s="279">
        <f t="shared" si="290"/>
        <v>30</v>
      </c>
      <c r="E7278" s="279">
        <f t="shared" si="291"/>
        <v>11</v>
      </c>
      <c r="F7278" s="281">
        <f t="shared" si="296"/>
        <v>2.3900000000000001E-2</v>
      </c>
      <c r="G7278" s="282"/>
      <c r="H7278" s="280"/>
      <c r="I7278" s="280"/>
      <c r="J7278" s="280"/>
    </row>
    <row r="7279" spans="1:10" ht="15.75" customHeight="1" x14ac:dyDescent="0.3">
      <c r="A7279" s="290" t="str">
        <f t="shared" si="295"/>
        <v>12/2019</v>
      </c>
      <c r="B7279" s="284">
        <v>43800</v>
      </c>
      <c r="C7279" s="287"/>
      <c r="D7279" s="279">
        <f t="shared" si="290"/>
        <v>1</v>
      </c>
      <c r="E7279" s="279">
        <f t="shared" si="291"/>
        <v>12</v>
      </c>
      <c r="F7279" s="281" t="str">
        <f t="shared" si="296"/>
        <v/>
      </c>
      <c r="G7279" s="282"/>
      <c r="H7279" s="280"/>
      <c r="I7279" s="280"/>
      <c r="J7279" s="280"/>
    </row>
    <row r="7280" spans="1:10" ht="15.75" customHeight="1" x14ac:dyDescent="0.3">
      <c r="A7280" s="290" t="str">
        <f t="shared" si="295"/>
        <v>12/2019</v>
      </c>
      <c r="B7280" s="284">
        <v>43801</v>
      </c>
      <c r="C7280" s="287">
        <v>240</v>
      </c>
      <c r="D7280" s="279">
        <f t="shared" si="290"/>
        <v>2</v>
      </c>
      <c r="E7280" s="279">
        <f t="shared" si="291"/>
        <v>12</v>
      </c>
      <c r="F7280" s="281" t="str">
        <f t="shared" si="296"/>
        <v/>
      </c>
      <c r="G7280" s="282"/>
      <c r="H7280" s="280"/>
      <c r="I7280" s="280"/>
      <c r="J7280" s="280"/>
    </row>
    <row r="7281" spans="1:10" ht="15.75" customHeight="1" x14ac:dyDescent="0.3">
      <c r="A7281" s="290" t="str">
        <f t="shared" si="295"/>
        <v>12/2019</v>
      </c>
      <c r="B7281" s="284">
        <v>43802</v>
      </c>
      <c r="C7281" s="287">
        <v>250</v>
      </c>
      <c r="D7281" s="279">
        <f t="shared" si="290"/>
        <v>3</v>
      </c>
      <c r="E7281" s="279">
        <f t="shared" si="291"/>
        <v>12</v>
      </c>
      <c r="F7281" s="281" t="str">
        <f t="shared" si="296"/>
        <v/>
      </c>
      <c r="G7281" s="282"/>
      <c r="H7281" s="280"/>
      <c r="I7281" s="280"/>
      <c r="J7281" s="280"/>
    </row>
    <row r="7282" spans="1:10" ht="15.75" customHeight="1" x14ac:dyDescent="0.3">
      <c r="A7282" s="290" t="str">
        <f t="shared" si="295"/>
        <v>12/2019</v>
      </c>
      <c r="B7282" s="284">
        <v>43803</v>
      </c>
      <c r="C7282" s="287">
        <v>240</v>
      </c>
      <c r="D7282" s="279">
        <f t="shared" si="290"/>
        <v>4</v>
      </c>
      <c r="E7282" s="279">
        <f t="shared" si="291"/>
        <v>12</v>
      </c>
      <c r="F7282" s="281" t="str">
        <f t="shared" si="296"/>
        <v/>
      </c>
      <c r="G7282" s="282"/>
      <c r="H7282" s="280"/>
      <c r="I7282" s="280"/>
      <c r="J7282" s="280"/>
    </row>
    <row r="7283" spans="1:10" ht="15.75" customHeight="1" x14ac:dyDescent="0.3">
      <c r="A7283" s="290" t="str">
        <f t="shared" si="295"/>
        <v>12/2019</v>
      </c>
      <c r="B7283" s="284">
        <v>43804</v>
      </c>
      <c r="C7283" s="287">
        <v>238</v>
      </c>
      <c r="D7283" s="279">
        <f t="shared" si="290"/>
        <v>5</v>
      </c>
      <c r="E7283" s="279">
        <f t="shared" si="291"/>
        <v>12</v>
      </c>
      <c r="F7283" s="281" t="str">
        <f t="shared" si="296"/>
        <v/>
      </c>
      <c r="G7283" s="282"/>
      <c r="H7283" s="280"/>
      <c r="I7283" s="280"/>
      <c r="J7283" s="280"/>
    </row>
    <row r="7284" spans="1:10" ht="15.75" customHeight="1" x14ac:dyDescent="0.3">
      <c r="A7284" s="290" t="str">
        <f t="shared" si="295"/>
        <v>12/2019</v>
      </c>
      <c r="B7284" s="284">
        <v>43805</v>
      </c>
      <c r="C7284" s="287">
        <v>231</v>
      </c>
      <c r="D7284" s="279">
        <f t="shared" si="290"/>
        <v>6</v>
      </c>
      <c r="E7284" s="279">
        <f t="shared" si="291"/>
        <v>12</v>
      </c>
      <c r="F7284" s="281" t="str">
        <f t="shared" si="296"/>
        <v/>
      </c>
      <c r="G7284" s="282"/>
      <c r="H7284" s="280"/>
      <c r="I7284" s="280"/>
      <c r="J7284" s="280"/>
    </row>
    <row r="7285" spans="1:10" ht="15.75" customHeight="1" x14ac:dyDescent="0.3">
      <c r="A7285" s="290" t="str">
        <f t="shared" si="295"/>
        <v>12/2019</v>
      </c>
      <c r="B7285" s="284">
        <v>43806</v>
      </c>
      <c r="C7285" s="287"/>
      <c r="D7285" s="279">
        <f t="shared" si="290"/>
        <v>7</v>
      </c>
      <c r="E7285" s="279">
        <f t="shared" si="291"/>
        <v>12</v>
      </c>
      <c r="F7285" s="281" t="str">
        <f t="shared" si="296"/>
        <v/>
      </c>
      <c r="G7285" s="282"/>
      <c r="H7285" s="280"/>
      <c r="I7285" s="280"/>
      <c r="J7285" s="280"/>
    </row>
    <row r="7286" spans="1:10" ht="15.75" customHeight="1" x14ac:dyDescent="0.3">
      <c r="A7286" s="290" t="str">
        <f t="shared" si="295"/>
        <v>12/2019</v>
      </c>
      <c r="B7286" s="284">
        <v>43807</v>
      </c>
      <c r="C7286" s="287"/>
      <c r="D7286" s="279">
        <f t="shared" si="290"/>
        <v>8</v>
      </c>
      <c r="E7286" s="279">
        <f t="shared" si="291"/>
        <v>12</v>
      </c>
      <c r="F7286" s="281" t="str">
        <f t="shared" si="296"/>
        <v/>
      </c>
      <c r="G7286" s="282"/>
      <c r="H7286" s="280"/>
      <c r="I7286" s="280"/>
      <c r="J7286" s="280"/>
    </row>
    <row r="7287" spans="1:10" ht="15.75" customHeight="1" x14ac:dyDescent="0.3">
      <c r="A7287" s="290" t="str">
        <f t="shared" si="295"/>
        <v>12/2019</v>
      </c>
      <c r="B7287" s="284">
        <v>43808</v>
      </c>
      <c r="C7287" s="287">
        <v>231</v>
      </c>
      <c r="D7287" s="279">
        <f t="shared" si="290"/>
        <v>9</v>
      </c>
      <c r="E7287" s="279">
        <f t="shared" si="291"/>
        <v>12</v>
      </c>
      <c r="F7287" s="281" t="str">
        <f t="shared" si="296"/>
        <v/>
      </c>
      <c r="G7287" s="282"/>
      <c r="H7287" s="280"/>
      <c r="I7287" s="280"/>
      <c r="J7287" s="280"/>
    </row>
    <row r="7288" spans="1:10" ht="15.75" customHeight="1" x14ac:dyDescent="0.3">
      <c r="A7288" s="290" t="str">
        <f t="shared" si="295"/>
        <v>12/2019</v>
      </c>
      <c r="B7288" s="284">
        <v>43809</v>
      </c>
      <c r="C7288" s="287">
        <v>228</v>
      </c>
      <c r="D7288" s="279">
        <f t="shared" si="290"/>
        <v>10</v>
      </c>
      <c r="E7288" s="279">
        <f t="shared" si="291"/>
        <v>12</v>
      </c>
      <c r="F7288" s="281" t="str">
        <f t="shared" si="296"/>
        <v/>
      </c>
      <c r="G7288" s="282"/>
      <c r="H7288" s="280"/>
      <c r="I7288" s="280"/>
      <c r="J7288" s="280"/>
    </row>
    <row r="7289" spans="1:10" ht="15.75" customHeight="1" x14ac:dyDescent="0.3">
      <c r="A7289" s="290" t="str">
        <f t="shared" si="295"/>
        <v>12/2019</v>
      </c>
      <c r="B7289" s="284">
        <v>43810</v>
      </c>
      <c r="C7289" s="287">
        <v>230</v>
      </c>
      <c r="D7289" s="279">
        <f t="shared" si="290"/>
        <v>11</v>
      </c>
      <c r="E7289" s="279">
        <f t="shared" si="291"/>
        <v>12</v>
      </c>
      <c r="F7289" s="281" t="str">
        <f t="shared" si="296"/>
        <v/>
      </c>
      <c r="G7289" s="282"/>
      <c r="H7289" s="280"/>
      <c r="I7289" s="280"/>
      <c r="J7289" s="280"/>
    </row>
    <row r="7290" spans="1:10" ht="15.75" customHeight="1" x14ac:dyDescent="0.3">
      <c r="A7290" s="290" t="str">
        <f t="shared" si="295"/>
        <v>12/2019</v>
      </c>
      <c r="B7290" s="284">
        <v>43811</v>
      </c>
      <c r="C7290" s="287">
        <v>215</v>
      </c>
      <c r="D7290" s="279">
        <f t="shared" si="290"/>
        <v>12</v>
      </c>
      <c r="E7290" s="279">
        <f t="shared" si="291"/>
        <v>12</v>
      </c>
      <c r="F7290" s="281" t="str">
        <f t="shared" si="296"/>
        <v/>
      </c>
      <c r="G7290" s="282"/>
      <c r="H7290" s="280"/>
      <c r="I7290" s="280"/>
      <c r="J7290" s="280"/>
    </row>
    <row r="7291" spans="1:10" ht="15.75" customHeight="1" x14ac:dyDescent="0.3">
      <c r="A7291" s="290" t="str">
        <f t="shared" si="295"/>
        <v>12/2019</v>
      </c>
      <c r="B7291" s="284">
        <v>43812</v>
      </c>
      <c r="C7291" s="287">
        <v>218</v>
      </c>
      <c r="D7291" s="279">
        <f t="shared" si="290"/>
        <v>13</v>
      </c>
      <c r="E7291" s="279">
        <f t="shared" si="291"/>
        <v>12</v>
      </c>
      <c r="F7291" s="281" t="str">
        <f t="shared" si="296"/>
        <v/>
      </c>
      <c r="G7291" s="282"/>
      <c r="H7291" s="280"/>
      <c r="I7291" s="280"/>
      <c r="J7291" s="280"/>
    </row>
    <row r="7292" spans="1:10" ht="15.75" customHeight="1" x14ac:dyDescent="0.3">
      <c r="A7292" s="290" t="str">
        <f t="shared" si="295"/>
        <v>12/2019</v>
      </c>
      <c r="B7292" s="284">
        <v>43813</v>
      </c>
      <c r="C7292" s="287"/>
      <c r="D7292" s="279">
        <f t="shared" si="290"/>
        <v>14</v>
      </c>
      <c r="E7292" s="279">
        <f t="shared" si="291"/>
        <v>12</v>
      </c>
      <c r="F7292" s="281" t="str">
        <f t="shared" si="296"/>
        <v/>
      </c>
      <c r="G7292" s="282"/>
      <c r="H7292" s="280"/>
      <c r="I7292" s="280"/>
      <c r="J7292" s="280"/>
    </row>
    <row r="7293" spans="1:10" ht="15.75" customHeight="1" x14ac:dyDescent="0.3">
      <c r="A7293" s="290" t="str">
        <f t="shared" si="295"/>
        <v>12/2019</v>
      </c>
      <c r="B7293" s="284">
        <v>43814</v>
      </c>
      <c r="C7293" s="287"/>
      <c r="D7293" s="279">
        <f t="shared" si="290"/>
        <v>15</v>
      </c>
      <c r="E7293" s="279">
        <f t="shared" si="291"/>
        <v>12</v>
      </c>
      <c r="F7293" s="281" t="str">
        <f t="shared" si="296"/>
        <v/>
      </c>
      <c r="G7293" s="282"/>
      <c r="H7293" s="280"/>
      <c r="I7293" s="280"/>
      <c r="J7293" s="280"/>
    </row>
    <row r="7294" spans="1:10" ht="15.75" customHeight="1" x14ac:dyDescent="0.3">
      <c r="A7294" s="290" t="str">
        <f t="shared" si="295"/>
        <v>12/2019</v>
      </c>
      <c r="B7294" s="284">
        <v>43815</v>
      </c>
      <c r="C7294" s="287">
        <v>212</v>
      </c>
      <c r="D7294" s="279">
        <f t="shared" si="290"/>
        <v>16</v>
      </c>
      <c r="E7294" s="279">
        <f t="shared" si="291"/>
        <v>12</v>
      </c>
      <c r="F7294" s="281" t="str">
        <f t="shared" si="296"/>
        <v/>
      </c>
      <c r="G7294" s="282"/>
      <c r="H7294" s="280"/>
      <c r="I7294" s="280"/>
      <c r="J7294" s="280"/>
    </row>
    <row r="7295" spans="1:10" ht="15.75" customHeight="1" x14ac:dyDescent="0.3">
      <c r="A7295" s="290" t="str">
        <f t="shared" si="295"/>
        <v>12/2019</v>
      </c>
      <c r="B7295" s="284">
        <v>43816</v>
      </c>
      <c r="C7295" s="287">
        <v>211</v>
      </c>
      <c r="D7295" s="279">
        <f t="shared" si="290"/>
        <v>17</v>
      </c>
      <c r="E7295" s="279">
        <f t="shared" si="291"/>
        <v>12</v>
      </c>
      <c r="F7295" s="281" t="str">
        <f t="shared" si="296"/>
        <v/>
      </c>
      <c r="G7295" s="282"/>
      <c r="H7295" s="280"/>
      <c r="I7295" s="280"/>
      <c r="J7295" s="280"/>
    </row>
    <row r="7296" spans="1:10" ht="15.75" customHeight="1" x14ac:dyDescent="0.3">
      <c r="A7296" s="290" t="str">
        <f t="shared" si="295"/>
        <v>12/2019</v>
      </c>
      <c r="B7296" s="284">
        <v>43817</v>
      </c>
      <c r="C7296" s="287">
        <v>208</v>
      </c>
      <c r="D7296" s="279">
        <f t="shared" si="290"/>
        <v>18</v>
      </c>
      <c r="E7296" s="279">
        <f t="shared" si="291"/>
        <v>12</v>
      </c>
      <c r="F7296" s="281" t="str">
        <f t="shared" si="296"/>
        <v/>
      </c>
      <c r="G7296" s="282"/>
      <c r="H7296" s="280"/>
      <c r="I7296" s="280"/>
      <c r="J7296" s="280"/>
    </row>
    <row r="7297" spans="1:10" ht="15.75" customHeight="1" x14ac:dyDescent="0.3">
      <c r="A7297" s="290" t="str">
        <f t="shared" si="295"/>
        <v>12/2019</v>
      </c>
      <c r="B7297" s="284">
        <v>43818</v>
      </c>
      <c r="C7297" s="287">
        <v>213</v>
      </c>
      <c r="D7297" s="279">
        <f t="shared" si="290"/>
        <v>19</v>
      </c>
      <c r="E7297" s="279">
        <f t="shared" si="291"/>
        <v>12</v>
      </c>
      <c r="F7297" s="281" t="str">
        <f t="shared" si="296"/>
        <v/>
      </c>
      <c r="G7297" s="282"/>
      <c r="H7297" s="280"/>
      <c r="I7297" s="280"/>
      <c r="J7297" s="280"/>
    </row>
    <row r="7298" spans="1:10" ht="15.75" customHeight="1" x14ac:dyDescent="0.3">
      <c r="A7298" s="290" t="str">
        <f t="shared" si="295"/>
        <v>12/2019</v>
      </c>
      <c r="B7298" s="284">
        <v>43819</v>
      </c>
      <c r="C7298" s="287">
        <v>214</v>
      </c>
      <c r="D7298" s="279">
        <f t="shared" si="290"/>
        <v>20</v>
      </c>
      <c r="E7298" s="279">
        <f t="shared" si="291"/>
        <v>12</v>
      </c>
      <c r="F7298" s="281" t="str">
        <f t="shared" si="296"/>
        <v/>
      </c>
      <c r="G7298" s="282"/>
      <c r="H7298" s="280"/>
      <c r="I7298" s="280"/>
      <c r="J7298" s="280"/>
    </row>
    <row r="7299" spans="1:10" ht="15.75" customHeight="1" x14ac:dyDescent="0.3">
      <c r="A7299" s="290" t="str">
        <f t="shared" si="295"/>
        <v>12/2019</v>
      </c>
      <c r="B7299" s="284">
        <v>43820</v>
      </c>
      <c r="C7299" s="287"/>
      <c r="D7299" s="279">
        <f t="shared" si="290"/>
        <v>21</v>
      </c>
      <c r="E7299" s="279">
        <f t="shared" si="291"/>
        <v>12</v>
      </c>
      <c r="F7299" s="281" t="str">
        <f t="shared" si="296"/>
        <v/>
      </c>
      <c r="G7299" s="282"/>
      <c r="H7299" s="280"/>
      <c r="I7299" s="280"/>
      <c r="J7299" s="280"/>
    </row>
    <row r="7300" spans="1:10" ht="15.75" customHeight="1" x14ac:dyDescent="0.3">
      <c r="A7300" s="290" t="str">
        <f t="shared" si="295"/>
        <v>12/2019</v>
      </c>
      <c r="B7300" s="284">
        <v>43821</v>
      </c>
      <c r="C7300" s="287"/>
      <c r="D7300" s="279">
        <f t="shared" si="290"/>
        <v>22</v>
      </c>
      <c r="E7300" s="279">
        <f t="shared" si="291"/>
        <v>12</v>
      </c>
      <c r="F7300" s="281" t="str">
        <f t="shared" si="296"/>
        <v/>
      </c>
      <c r="G7300" s="282"/>
      <c r="H7300" s="280"/>
      <c r="I7300" s="280"/>
      <c r="J7300" s="280"/>
    </row>
    <row r="7301" spans="1:10" ht="15.75" customHeight="1" x14ac:dyDescent="0.3">
      <c r="A7301" s="290" t="str">
        <f t="shared" si="295"/>
        <v>12/2019</v>
      </c>
      <c r="B7301" s="284">
        <v>43822</v>
      </c>
      <c r="C7301" s="287">
        <v>212</v>
      </c>
      <c r="D7301" s="279">
        <f t="shared" si="290"/>
        <v>23</v>
      </c>
      <c r="E7301" s="279">
        <f t="shared" si="291"/>
        <v>12</v>
      </c>
      <c r="F7301" s="281" t="str">
        <f t="shared" si="296"/>
        <v/>
      </c>
      <c r="G7301" s="282"/>
      <c r="H7301" s="280"/>
      <c r="I7301" s="280"/>
      <c r="J7301" s="280"/>
    </row>
    <row r="7302" spans="1:10" ht="15.75" customHeight="1" x14ac:dyDescent="0.3">
      <c r="A7302" s="290" t="str">
        <f t="shared" ref="A7302:A7365" si="297">CONCATENATE(MONTH(B7302),"/",YEAR(B7302))</f>
        <v>12/2019</v>
      </c>
      <c r="B7302" s="284">
        <v>43823</v>
      </c>
      <c r="C7302" s="287">
        <v>215</v>
      </c>
      <c r="D7302" s="279">
        <f t="shared" si="290"/>
        <v>24</v>
      </c>
      <c r="E7302" s="279">
        <f t="shared" si="291"/>
        <v>12</v>
      </c>
      <c r="F7302" s="281" t="str">
        <f t="shared" si="296"/>
        <v/>
      </c>
      <c r="G7302" s="282"/>
      <c r="H7302" s="280"/>
      <c r="I7302" s="280"/>
      <c r="J7302" s="280"/>
    </row>
    <row r="7303" spans="1:10" ht="15.75" customHeight="1" x14ac:dyDescent="0.3">
      <c r="A7303" s="290" t="str">
        <f t="shared" si="297"/>
        <v>12/2019</v>
      </c>
      <c r="B7303" s="284">
        <v>43824</v>
      </c>
      <c r="C7303" s="287"/>
      <c r="D7303" s="279">
        <f t="shared" si="290"/>
        <v>25</v>
      </c>
      <c r="E7303" s="279">
        <f t="shared" si="291"/>
        <v>12</v>
      </c>
      <c r="F7303" s="281" t="str">
        <f t="shared" si="296"/>
        <v/>
      </c>
      <c r="G7303" s="282"/>
      <c r="H7303" s="280"/>
      <c r="I7303" s="280"/>
      <c r="J7303" s="280"/>
    </row>
    <row r="7304" spans="1:10" ht="15.75" customHeight="1" x14ac:dyDescent="0.3">
      <c r="A7304" s="290" t="str">
        <f t="shared" si="297"/>
        <v>12/2019</v>
      </c>
      <c r="B7304" s="284">
        <v>43825</v>
      </c>
      <c r="C7304" s="287">
        <v>214</v>
      </c>
      <c r="D7304" s="279">
        <f t="shared" si="290"/>
        <v>26</v>
      </c>
      <c r="E7304" s="279">
        <f t="shared" si="291"/>
        <v>12</v>
      </c>
      <c r="F7304" s="281" t="str">
        <f t="shared" si="296"/>
        <v/>
      </c>
      <c r="G7304" s="282"/>
      <c r="H7304" s="280"/>
      <c r="I7304" s="280"/>
      <c r="J7304" s="280"/>
    </row>
    <row r="7305" spans="1:10" ht="15.75" customHeight="1" x14ac:dyDescent="0.3">
      <c r="A7305" s="290" t="str">
        <f t="shared" si="297"/>
        <v>12/2019</v>
      </c>
      <c r="B7305" s="284">
        <v>43826</v>
      </c>
      <c r="C7305" s="287">
        <v>215</v>
      </c>
      <c r="D7305" s="279">
        <f t="shared" si="290"/>
        <v>27</v>
      </c>
      <c r="E7305" s="279">
        <f t="shared" si="291"/>
        <v>12</v>
      </c>
      <c r="F7305" s="281" t="str">
        <f t="shared" si="296"/>
        <v/>
      </c>
      <c r="G7305" s="282"/>
      <c r="H7305" s="280"/>
      <c r="I7305" s="280"/>
      <c r="J7305" s="280"/>
    </row>
    <row r="7306" spans="1:10" ht="15.75" customHeight="1" x14ac:dyDescent="0.3">
      <c r="A7306" s="290" t="str">
        <f t="shared" si="297"/>
        <v>12/2019</v>
      </c>
      <c r="B7306" s="284">
        <v>43827</v>
      </c>
      <c r="C7306" s="287"/>
      <c r="D7306" s="279">
        <f t="shared" si="290"/>
        <v>28</v>
      </c>
      <c r="E7306" s="279">
        <f t="shared" si="291"/>
        <v>12</v>
      </c>
      <c r="F7306" s="281" t="str">
        <f t="shared" si="296"/>
        <v/>
      </c>
      <c r="G7306" s="282"/>
      <c r="H7306" s="280"/>
      <c r="I7306" s="280"/>
      <c r="J7306" s="280"/>
    </row>
    <row r="7307" spans="1:10" ht="15.75" customHeight="1" x14ac:dyDescent="0.3">
      <c r="A7307" s="290" t="str">
        <f t="shared" si="297"/>
        <v>12/2019</v>
      </c>
      <c r="B7307" s="284">
        <v>43828</v>
      </c>
      <c r="C7307" s="287"/>
      <c r="D7307" s="279">
        <f t="shared" si="290"/>
        <v>29</v>
      </c>
      <c r="E7307" s="279">
        <f t="shared" si="291"/>
        <v>12</v>
      </c>
      <c r="F7307" s="281" t="str">
        <f t="shared" si="296"/>
        <v/>
      </c>
      <c r="G7307" s="282"/>
      <c r="H7307" s="280"/>
      <c r="I7307" s="280"/>
      <c r="J7307" s="280"/>
    </row>
    <row r="7308" spans="1:10" ht="15.75" customHeight="1" x14ac:dyDescent="0.3">
      <c r="A7308" s="290" t="str">
        <f t="shared" si="297"/>
        <v>12/2019</v>
      </c>
      <c r="B7308" s="284">
        <v>43829</v>
      </c>
      <c r="C7308" s="287">
        <v>215</v>
      </c>
      <c r="D7308" s="279">
        <f t="shared" si="290"/>
        <v>30</v>
      </c>
      <c r="E7308" s="279">
        <f t="shared" si="291"/>
        <v>12</v>
      </c>
      <c r="F7308" s="281" t="str">
        <f t="shared" si="296"/>
        <v/>
      </c>
      <c r="G7308" s="282"/>
      <c r="H7308" s="280"/>
      <c r="I7308" s="280"/>
      <c r="J7308" s="280"/>
    </row>
    <row r="7309" spans="1:10" ht="15.75" customHeight="1" x14ac:dyDescent="0.3">
      <c r="A7309" s="290" t="str">
        <f t="shared" si="297"/>
        <v>12/2019</v>
      </c>
      <c r="B7309" s="284">
        <v>43830</v>
      </c>
      <c r="C7309" s="287">
        <v>214</v>
      </c>
      <c r="D7309" s="279">
        <f t="shared" si="290"/>
        <v>31</v>
      </c>
      <c r="E7309" s="279">
        <f t="shared" si="291"/>
        <v>12</v>
      </c>
      <c r="F7309" s="281">
        <f t="shared" si="296"/>
        <v>2.1399999999999999E-2</v>
      </c>
      <c r="G7309" s="282"/>
      <c r="H7309" s="280"/>
      <c r="I7309" s="280"/>
      <c r="J7309" s="280"/>
    </row>
    <row r="7310" spans="1:10" ht="15.75" customHeight="1" x14ac:dyDescent="0.3">
      <c r="A7310" s="290" t="str">
        <f t="shared" si="297"/>
        <v>1/2020</v>
      </c>
      <c r="B7310" s="284">
        <v>43831</v>
      </c>
      <c r="C7310" s="287"/>
      <c r="D7310" s="279">
        <f t="shared" si="290"/>
        <v>1</v>
      </c>
      <c r="E7310" s="279">
        <f t="shared" si="291"/>
        <v>1</v>
      </c>
      <c r="F7310" s="281" t="str">
        <f t="shared" si="296"/>
        <v/>
      </c>
      <c r="G7310" s="282"/>
      <c r="H7310" s="280"/>
      <c r="I7310" s="280"/>
      <c r="J7310" s="280"/>
    </row>
    <row r="7311" spans="1:10" ht="15.75" customHeight="1" x14ac:dyDescent="0.3">
      <c r="A7311" s="290" t="str">
        <f t="shared" si="297"/>
        <v>1/2020</v>
      </c>
      <c r="B7311" s="284">
        <v>43832</v>
      </c>
      <c r="C7311" s="287">
        <v>218</v>
      </c>
      <c r="D7311" s="279">
        <f t="shared" si="290"/>
        <v>2</v>
      </c>
      <c r="E7311" s="279">
        <f t="shared" si="291"/>
        <v>1</v>
      </c>
      <c r="F7311" s="281" t="str">
        <f t="shared" si="296"/>
        <v/>
      </c>
      <c r="G7311" s="282"/>
      <c r="H7311" s="280"/>
      <c r="I7311" s="280"/>
      <c r="J7311" s="280"/>
    </row>
    <row r="7312" spans="1:10" ht="15.75" customHeight="1" x14ac:dyDescent="0.3">
      <c r="A7312" s="290" t="str">
        <f t="shared" si="297"/>
        <v>1/2020</v>
      </c>
      <c r="B7312" s="284">
        <v>43833</v>
      </c>
      <c r="C7312" s="287">
        <v>225</v>
      </c>
      <c r="D7312" s="279">
        <f t="shared" si="290"/>
        <v>3</v>
      </c>
      <c r="E7312" s="279">
        <f t="shared" si="291"/>
        <v>1</v>
      </c>
      <c r="F7312" s="281" t="str">
        <f t="shared" si="296"/>
        <v/>
      </c>
      <c r="G7312" s="282"/>
      <c r="H7312" s="280"/>
      <c r="I7312" s="280"/>
      <c r="J7312" s="280"/>
    </row>
    <row r="7313" spans="1:10" ht="15.75" customHeight="1" x14ac:dyDescent="0.3">
      <c r="A7313" s="290" t="str">
        <f t="shared" si="297"/>
        <v>1/2020</v>
      </c>
      <c r="B7313" s="284">
        <v>43834</v>
      </c>
      <c r="C7313" s="287"/>
      <c r="D7313" s="279">
        <f t="shared" si="290"/>
        <v>4</v>
      </c>
      <c r="E7313" s="279">
        <f t="shared" si="291"/>
        <v>1</v>
      </c>
      <c r="F7313" s="281" t="str">
        <f t="shared" ref="F7313:F7376" si="298">IF(D7313=(D7314-1),"",IF(AND(C7313="",C7312="",C7311=""),C7310/10000,(IF(AND(C7313="",C7312=""),C7311/10000,IF(C7313="",C7312/10000,C7313/10000)))))</f>
        <v/>
      </c>
      <c r="G7313" s="282"/>
      <c r="H7313" s="280"/>
      <c r="I7313" s="280"/>
      <c r="J7313" s="280"/>
    </row>
    <row r="7314" spans="1:10" ht="15.75" customHeight="1" x14ac:dyDescent="0.3">
      <c r="A7314" s="290" t="str">
        <f t="shared" si="297"/>
        <v>1/2020</v>
      </c>
      <c r="B7314" s="284">
        <v>43835</v>
      </c>
      <c r="C7314" s="287"/>
      <c r="D7314" s="279">
        <f t="shared" si="290"/>
        <v>5</v>
      </c>
      <c r="E7314" s="279">
        <f t="shared" si="291"/>
        <v>1</v>
      </c>
      <c r="F7314" s="281" t="str">
        <f t="shared" si="298"/>
        <v/>
      </c>
      <c r="G7314" s="282"/>
      <c r="H7314" s="280"/>
      <c r="I7314" s="280"/>
      <c r="J7314" s="280"/>
    </row>
    <row r="7315" spans="1:10" ht="15.75" customHeight="1" x14ac:dyDescent="0.3">
      <c r="A7315" s="290" t="str">
        <f t="shared" si="297"/>
        <v>1/2020</v>
      </c>
      <c r="B7315" s="284">
        <v>43836</v>
      </c>
      <c r="C7315" s="287">
        <v>222</v>
      </c>
      <c r="D7315" s="279">
        <f t="shared" ref="D7315:D7378" si="299">DAY(B7315)</f>
        <v>6</v>
      </c>
      <c r="E7315" s="279">
        <f t="shared" ref="E7315:E7378" si="300">MONTH(B7315)</f>
        <v>1</v>
      </c>
      <c r="F7315" s="281" t="str">
        <f t="shared" si="298"/>
        <v/>
      </c>
      <c r="G7315" s="282"/>
      <c r="H7315" s="280"/>
      <c r="I7315" s="280"/>
      <c r="J7315" s="280"/>
    </row>
    <row r="7316" spans="1:10" ht="15.75" customHeight="1" x14ac:dyDescent="0.3">
      <c r="A7316" s="290" t="str">
        <f t="shared" si="297"/>
        <v>1/2020</v>
      </c>
      <c r="B7316" s="284">
        <v>43837</v>
      </c>
      <c r="C7316" s="287">
        <v>220</v>
      </c>
      <c r="D7316" s="279">
        <f t="shared" si="299"/>
        <v>7</v>
      </c>
      <c r="E7316" s="279">
        <f t="shared" si="300"/>
        <v>1</v>
      </c>
      <c r="F7316" s="281" t="str">
        <f t="shared" si="298"/>
        <v/>
      </c>
      <c r="G7316" s="282"/>
      <c r="H7316" s="280"/>
      <c r="I7316" s="280"/>
      <c r="J7316" s="280"/>
    </row>
    <row r="7317" spans="1:10" ht="15.75" customHeight="1" x14ac:dyDescent="0.3">
      <c r="A7317" s="290" t="str">
        <f t="shared" si="297"/>
        <v>1/2020</v>
      </c>
      <c r="B7317" s="284">
        <v>43838</v>
      </c>
      <c r="C7317" s="287">
        <v>215</v>
      </c>
      <c r="D7317" s="279">
        <f t="shared" si="299"/>
        <v>8</v>
      </c>
      <c r="E7317" s="279">
        <f t="shared" si="300"/>
        <v>1</v>
      </c>
      <c r="F7317" s="281" t="str">
        <f t="shared" si="298"/>
        <v/>
      </c>
      <c r="G7317" s="282"/>
      <c r="H7317" s="280"/>
      <c r="I7317" s="280"/>
      <c r="J7317" s="280"/>
    </row>
    <row r="7318" spans="1:10" ht="15.75" customHeight="1" x14ac:dyDescent="0.3">
      <c r="A7318" s="290" t="str">
        <f t="shared" si="297"/>
        <v>1/2020</v>
      </c>
      <c r="B7318" s="284">
        <v>43839</v>
      </c>
      <c r="C7318" s="287">
        <v>215</v>
      </c>
      <c r="D7318" s="279">
        <f t="shared" si="299"/>
        <v>9</v>
      </c>
      <c r="E7318" s="279">
        <f t="shared" si="300"/>
        <v>1</v>
      </c>
      <c r="F7318" s="281" t="str">
        <f t="shared" si="298"/>
        <v/>
      </c>
      <c r="G7318" s="282"/>
      <c r="H7318" s="280"/>
      <c r="I7318" s="280"/>
      <c r="J7318" s="280"/>
    </row>
    <row r="7319" spans="1:10" ht="15.75" customHeight="1" x14ac:dyDescent="0.3">
      <c r="A7319" s="290" t="str">
        <f t="shared" si="297"/>
        <v>1/2020</v>
      </c>
      <c r="B7319" s="284">
        <v>43840</v>
      </c>
      <c r="C7319" s="287">
        <v>213</v>
      </c>
      <c r="D7319" s="279">
        <f t="shared" si="299"/>
        <v>10</v>
      </c>
      <c r="E7319" s="279">
        <f t="shared" si="300"/>
        <v>1</v>
      </c>
      <c r="F7319" s="281" t="str">
        <f t="shared" si="298"/>
        <v/>
      </c>
      <c r="G7319" s="282"/>
      <c r="H7319" s="280"/>
      <c r="I7319" s="280"/>
      <c r="J7319" s="280"/>
    </row>
    <row r="7320" spans="1:10" ht="15.75" customHeight="1" x14ac:dyDescent="0.3">
      <c r="A7320" s="290" t="str">
        <f t="shared" si="297"/>
        <v>1/2020</v>
      </c>
      <c r="B7320" s="284">
        <v>43841</v>
      </c>
      <c r="C7320" s="287"/>
      <c r="D7320" s="279">
        <f t="shared" si="299"/>
        <v>11</v>
      </c>
      <c r="E7320" s="279">
        <f t="shared" si="300"/>
        <v>1</v>
      </c>
      <c r="F7320" s="281" t="str">
        <f t="shared" si="298"/>
        <v/>
      </c>
      <c r="G7320" s="282"/>
      <c r="H7320" s="280"/>
      <c r="I7320" s="280"/>
      <c r="J7320" s="280"/>
    </row>
    <row r="7321" spans="1:10" ht="15.75" customHeight="1" x14ac:dyDescent="0.3">
      <c r="A7321" s="290" t="str">
        <f t="shared" si="297"/>
        <v>1/2020</v>
      </c>
      <c r="B7321" s="284">
        <v>43842</v>
      </c>
      <c r="C7321" s="287"/>
      <c r="D7321" s="279">
        <f t="shared" si="299"/>
        <v>12</v>
      </c>
      <c r="E7321" s="279">
        <f t="shared" si="300"/>
        <v>1</v>
      </c>
      <c r="F7321" s="281" t="str">
        <f t="shared" si="298"/>
        <v/>
      </c>
      <c r="G7321" s="282"/>
      <c r="H7321" s="280"/>
      <c r="I7321" s="280"/>
      <c r="J7321" s="280"/>
    </row>
    <row r="7322" spans="1:10" ht="15.75" customHeight="1" x14ac:dyDescent="0.3">
      <c r="A7322" s="290" t="str">
        <f t="shared" si="297"/>
        <v>1/2020</v>
      </c>
      <c r="B7322" s="284">
        <v>43843</v>
      </c>
      <c r="C7322" s="287">
        <v>213</v>
      </c>
      <c r="D7322" s="279">
        <f t="shared" si="299"/>
        <v>13</v>
      </c>
      <c r="E7322" s="279">
        <f t="shared" si="300"/>
        <v>1</v>
      </c>
      <c r="F7322" s="281" t="str">
        <f t="shared" si="298"/>
        <v/>
      </c>
      <c r="G7322" s="282"/>
      <c r="H7322" s="280"/>
      <c r="I7322" s="280"/>
      <c r="J7322" s="280"/>
    </row>
    <row r="7323" spans="1:10" ht="15.75" customHeight="1" x14ac:dyDescent="0.3">
      <c r="A7323" s="290" t="str">
        <f t="shared" si="297"/>
        <v>1/2020</v>
      </c>
      <c r="B7323" s="284">
        <v>43844</v>
      </c>
      <c r="C7323" s="287">
        <v>215</v>
      </c>
      <c r="D7323" s="279">
        <f t="shared" si="299"/>
        <v>14</v>
      </c>
      <c r="E7323" s="279">
        <f t="shared" si="300"/>
        <v>1</v>
      </c>
      <c r="F7323" s="281" t="str">
        <f t="shared" si="298"/>
        <v/>
      </c>
      <c r="G7323" s="282"/>
      <c r="H7323" s="280"/>
      <c r="I7323" s="280"/>
      <c r="J7323" s="280"/>
    </row>
    <row r="7324" spans="1:10" ht="15.75" customHeight="1" x14ac:dyDescent="0.3">
      <c r="A7324" s="290" t="str">
        <f t="shared" si="297"/>
        <v>1/2020</v>
      </c>
      <c r="B7324" s="284">
        <v>43845</v>
      </c>
      <c r="C7324" s="287">
        <v>217</v>
      </c>
      <c r="D7324" s="279">
        <f t="shared" si="299"/>
        <v>15</v>
      </c>
      <c r="E7324" s="279">
        <f t="shared" si="300"/>
        <v>1</v>
      </c>
      <c r="F7324" s="281" t="str">
        <f t="shared" si="298"/>
        <v/>
      </c>
      <c r="G7324" s="282"/>
      <c r="H7324" s="280"/>
      <c r="I7324" s="280"/>
      <c r="J7324" s="280"/>
    </row>
    <row r="7325" spans="1:10" ht="15.75" customHeight="1" x14ac:dyDescent="0.3">
      <c r="A7325" s="290" t="str">
        <f t="shared" si="297"/>
        <v>1/2020</v>
      </c>
      <c r="B7325" s="284">
        <v>43846</v>
      </c>
      <c r="C7325" s="287">
        <v>211</v>
      </c>
      <c r="D7325" s="279">
        <f t="shared" si="299"/>
        <v>16</v>
      </c>
      <c r="E7325" s="279">
        <f t="shared" si="300"/>
        <v>1</v>
      </c>
      <c r="F7325" s="281" t="str">
        <f t="shared" si="298"/>
        <v/>
      </c>
      <c r="G7325" s="282"/>
      <c r="H7325" s="280"/>
      <c r="I7325" s="280"/>
      <c r="J7325" s="280"/>
    </row>
    <row r="7326" spans="1:10" ht="15.75" customHeight="1" x14ac:dyDescent="0.3">
      <c r="A7326" s="290" t="str">
        <f t="shared" si="297"/>
        <v>1/2020</v>
      </c>
      <c r="B7326" s="284">
        <v>43847</v>
      </c>
      <c r="C7326" s="287">
        <v>209</v>
      </c>
      <c r="D7326" s="279">
        <f t="shared" si="299"/>
        <v>17</v>
      </c>
      <c r="E7326" s="279">
        <f t="shared" si="300"/>
        <v>1</v>
      </c>
      <c r="F7326" s="281" t="str">
        <f t="shared" si="298"/>
        <v/>
      </c>
      <c r="G7326" s="282"/>
      <c r="H7326" s="280"/>
      <c r="I7326" s="280"/>
      <c r="J7326" s="280"/>
    </row>
    <row r="7327" spans="1:10" ht="15.75" customHeight="1" x14ac:dyDescent="0.3">
      <c r="A7327" s="290" t="str">
        <f t="shared" si="297"/>
        <v>1/2020</v>
      </c>
      <c r="B7327" s="284">
        <v>43848</v>
      </c>
      <c r="C7327" s="287"/>
      <c r="D7327" s="279">
        <f t="shared" si="299"/>
        <v>18</v>
      </c>
      <c r="E7327" s="279">
        <f t="shared" si="300"/>
        <v>1</v>
      </c>
      <c r="F7327" s="281" t="str">
        <f t="shared" si="298"/>
        <v/>
      </c>
      <c r="G7327" s="282"/>
      <c r="H7327" s="280"/>
      <c r="I7327" s="280"/>
      <c r="J7327" s="280"/>
    </row>
    <row r="7328" spans="1:10" ht="15.75" customHeight="1" x14ac:dyDescent="0.3">
      <c r="A7328" s="290" t="str">
        <f t="shared" si="297"/>
        <v>1/2020</v>
      </c>
      <c r="B7328" s="284">
        <v>43849</v>
      </c>
      <c r="C7328" s="287"/>
      <c r="D7328" s="279">
        <f t="shared" si="299"/>
        <v>19</v>
      </c>
      <c r="E7328" s="279">
        <f t="shared" si="300"/>
        <v>1</v>
      </c>
      <c r="F7328" s="281" t="str">
        <f t="shared" si="298"/>
        <v/>
      </c>
      <c r="G7328" s="282"/>
      <c r="H7328" s="280"/>
      <c r="I7328" s="280"/>
      <c r="J7328" s="280"/>
    </row>
    <row r="7329" spans="1:10" ht="15.75" customHeight="1" x14ac:dyDescent="0.3">
      <c r="A7329" s="290" t="str">
        <f t="shared" si="297"/>
        <v>1/2020</v>
      </c>
      <c r="B7329" s="284">
        <v>43850</v>
      </c>
      <c r="C7329" s="287">
        <v>209</v>
      </c>
      <c r="D7329" s="279">
        <f t="shared" si="299"/>
        <v>20</v>
      </c>
      <c r="E7329" s="279">
        <f t="shared" si="300"/>
        <v>1</v>
      </c>
      <c r="F7329" s="281" t="str">
        <f t="shared" si="298"/>
        <v/>
      </c>
      <c r="G7329" s="282"/>
      <c r="H7329" s="280"/>
      <c r="I7329" s="280"/>
      <c r="J7329" s="280"/>
    </row>
    <row r="7330" spans="1:10" ht="15.75" customHeight="1" x14ac:dyDescent="0.3">
      <c r="A7330" s="290" t="str">
        <f t="shared" si="297"/>
        <v>1/2020</v>
      </c>
      <c r="B7330" s="284">
        <v>43851</v>
      </c>
      <c r="C7330" s="287">
        <v>214</v>
      </c>
      <c r="D7330" s="279">
        <f t="shared" si="299"/>
        <v>21</v>
      </c>
      <c r="E7330" s="279">
        <f t="shared" si="300"/>
        <v>1</v>
      </c>
      <c r="F7330" s="281" t="str">
        <f t="shared" si="298"/>
        <v/>
      </c>
      <c r="G7330" s="282"/>
      <c r="H7330" s="280"/>
      <c r="I7330" s="280"/>
      <c r="J7330" s="280"/>
    </row>
    <row r="7331" spans="1:10" ht="15.75" customHeight="1" x14ac:dyDescent="0.3">
      <c r="A7331" s="290" t="str">
        <f t="shared" si="297"/>
        <v>1/2020</v>
      </c>
      <c r="B7331" s="284">
        <v>43852</v>
      </c>
      <c r="C7331" s="287">
        <v>216</v>
      </c>
      <c r="D7331" s="279">
        <f t="shared" si="299"/>
        <v>22</v>
      </c>
      <c r="E7331" s="279">
        <f t="shared" si="300"/>
        <v>1</v>
      </c>
      <c r="F7331" s="281" t="str">
        <f t="shared" si="298"/>
        <v/>
      </c>
      <c r="G7331" s="282"/>
      <c r="H7331" s="280"/>
      <c r="I7331" s="280"/>
      <c r="J7331" s="280"/>
    </row>
    <row r="7332" spans="1:10" ht="15.75" customHeight="1" x14ac:dyDescent="0.3">
      <c r="A7332" s="290" t="str">
        <f t="shared" si="297"/>
        <v>1/2020</v>
      </c>
      <c r="B7332" s="284">
        <v>43853</v>
      </c>
      <c r="C7332" s="287">
        <v>220</v>
      </c>
      <c r="D7332" s="279">
        <f t="shared" si="299"/>
        <v>23</v>
      </c>
      <c r="E7332" s="279">
        <f t="shared" si="300"/>
        <v>1</v>
      </c>
      <c r="F7332" s="281" t="str">
        <f t="shared" si="298"/>
        <v/>
      </c>
      <c r="G7332" s="282"/>
      <c r="H7332" s="280"/>
      <c r="I7332" s="280"/>
      <c r="J7332" s="280"/>
    </row>
    <row r="7333" spans="1:10" ht="15.75" customHeight="1" x14ac:dyDescent="0.3">
      <c r="A7333" s="290" t="str">
        <f t="shared" si="297"/>
        <v>1/2020</v>
      </c>
      <c r="B7333" s="284">
        <v>43854</v>
      </c>
      <c r="C7333" s="287">
        <v>225</v>
      </c>
      <c r="D7333" s="279">
        <f t="shared" si="299"/>
        <v>24</v>
      </c>
      <c r="E7333" s="279">
        <f t="shared" si="300"/>
        <v>1</v>
      </c>
      <c r="F7333" s="281" t="str">
        <f t="shared" si="298"/>
        <v/>
      </c>
      <c r="G7333" s="282"/>
      <c r="H7333" s="280"/>
      <c r="I7333" s="280"/>
      <c r="J7333" s="280"/>
    </row>
    <row r="7334" spans="1:10" ht="15.75" customHeight="1" x14ac:dyDescent="0.3">
      <c r="A7334" s="290" t="str">
        <f t="shared" si="297"/>
        <v>1/2020</v>
      </c>
      <c r="B7334" s="284">
        <v>43855</v>
      </c>
      <c r="C7334" s="287"/>
      <c r="D7334" s="279">
        <f t="shared" si="299"/>
        <v>25</v>
      </c>
      <c r="E7334" s="279">
        <f t="shared" si="300"/>
        <v>1</v>
      </c>
      <c r="F7334" s="281" t="str">
        <f t="shared" si="298"/>
        <v/>
      </c>
      <c r="G7334" s="282"/>
      <c r="H7334" s="280"/>
      <c r="I7334" s="280"/>
      <c r="J7334" s="280"/>
    </row>
    <row r="7335" spans="1:10" ht="15.75" customHeight="1" x14ac:dyDescent="0.3">
      <c r="A7335" s="290" t="str">
        <f t="shared" si="297"/>
        <v>1/2020</v>
      </c>
      <c r="B7335" s="284">
        <v>43856</v>
      </c>
      <c r="C7335" s="287"/>
      <c r="D7335" s="279">
        <f t="shared" si="299"/>
        <v>26</v>
      </c>
      <c r="E7335" s="279">
        <f t="shared" si="300"/>
        <v>1</v>
      </c>
      <c r="F7335" s="281" t="str">
        <f t="shared" si="298"/>
        <v/>
      </c>
      <c r="G7335" s="282"/>
      <c r="H7335" s="280"/>
      <c r="I7335" s="280"/>
      <c r="J7335" s="280"/>
    </row>
    <row r="7336" spans="1:10" ht="15.75" customHeight="1" x14ac:dyDescent="0.3">
      <c r="A7336" s="290" t="str">
        <f t="shared" si="297"/>
        <v>1/2020</v>
      </c>
      <c r="B7336" s="284">
        <v>43857</v>
      </c>
      <c r="C7336" s="287">
        <v>232</v>
      </c>
      <c r="D7336" s="279">
        <f t="shared" si="299"/>
        <v>27</v>
      </c>
      <c r="E7336" s="279">
        <f t="shared" si="300"/>
        <v>1</v>
      </c>
      <c r="F7336" s="281" t="str">
        <f t="shared" si="298"/>
        <v/>
      </c>
      <c r="G7336" s="282"/>
      <c r="H7336" s="280"/>
      <c r="I7336" s="280"/>
      <c r="J7336" s="280"/>
    </row>
    <row r="7337" spans="1:10" ht="15.75" customHeight="1" x14ac:dyDescent="0.3">
      <c r="A7337" s="290" t="str">
        <f t="shared" si="297"/>
        <v>1/2020</v>
      </c>
      <c r="B7337" s="284">
        <v>43858</v>
      </c>
      <c r="C7337" s="287">
        <v>227</v>
      </c>
      <c r="D7337" s="279">
        <f t="shared" si="299"/>
        <v>28</v>
      </c>
      <c r="E7337" s="279">
        <f t="shared" si="300"/>
        <v>1</v>
      </c>
      <c r="F7337" s="281" t="str">
        <f t="shared" si="298"/>
        <v/>
      </c>
      <c r="G7337" s="282"/>
      <c r="H7337" s="280"/>
      <c r="I7337" s="280"/>
      <c r="J7337" s="280"/>
    </row>
    <row r="7338" spans="1:10" ht="15.75" customHeight="1" x14ac:dyDescent="0.3">
      <c r="A7338" s="290" t="str">
        <f t="shared" si="297"/>
        <v>1/2020</v>
      </c>
      <c r="B7338" s="284">
        <v>43859</v>
      </c>
      <c r="C7338" s="287">
        <v>225</v>
      </c>
      <c r="D7338" s="279">
        <f t="shared" si="299"/>
        <v>29</v>
      </c>
      <c r="E7338" s="279">
        <f t="shared" si="300"/>
        <v>1</v>
      </c>
      <c r="F7338" s="281" t="str">
        <f t="shared" si="298"/>
        <v/>
      </c>
      <c r="G7338" s="282"/>
      <c r="H7338" s="280"/>
      <c r="I7338" s="280"/>
      <c r="J7338" s="280"/>
    </row>
    <row r="7339" spans="1:10" ht="15.75" customHeight="1" x14ac:dyDescent="0.3">
      <c r="A7339" s="290" t="str">
        <f t="shared" si="297"/>
        <v>1/2020</v>
      </c>
      <c r="B7339" s="284">
        <v>43860</v>
      </c>
      <c r="C7339" s="287">
        <v>224</v>
      </c>
      <c r="D7339" s="279">
        <f t="shared" si="299"/>
        <v>30</v>
      </c>
      <c r="E7339" s="279">
        <f t="shared" si="300"/>
        <v>1</v>
      </c>
      <c r="F7339" s="281" t="str">
        <f t="shared" si="298"/>
        <v/>
      </c>
      <c r="G7339" s="282"/>
      <c r="H7339" s="280"/>
      <c r="I7339" s="280"/>
      <c r="J7339" s="280"/>
    </row>
    <row r="7340" spans="1:10" ht="15.75" customHeight="1" x14ac:dyDescent="0.3">
      <c r="A7340" s="290" t="str">
        <f t="shared" si="297"/>
        <v>1/2020</v>
      </c>
      <c r="B7340" s="284">
        <v>43861</v>
      </c>
      <c r="C7340" s="287">
        <v>225</v>
      </c>
      <c r="D7340" s="279">
        <f t="shared" si="299"/>
        <v>31</v>
      </c>
      <c r="E7340" s="279">
        <f t="shared" si="300"/>
        <v>1</v>
      </c>
      <c r="F7340" s="281">
        <f t="shared" si="298"/>
        <v>2.2499999999999999E-2</v>
      </c>
      <c r="G7340" s="282"/>
      <c r="H7340" s="280"/>
      <c r="I7340" s="280"/>
      <c r="J7340" s="280"/>
    </row>
    <row r="7341" spans="1:10" ht="15.75" customHeight="1" x14ac:dyDescent="0.3">
      <c r="A7341" s="290" t="str">
        <f t="shared" si="297"/>
        <v>2/2020</v>
      </c>
      <c r="B7341" s="284">
        <v>43862</v>
      </c>
      <c r="C7341" s="287"/>
      <c r="D7341" s="279">
        <f t="shared" si="299"/>
        <v>1</v>
      </c>
      <c r="E7341" s="279">
        <f t="shared" si="300"/>
        <v>2</v>
      </c>
      <c r="F7341" s="281" t="str">
        <f t="shared" si="298"/>
        <v/>
      </c>
      <c r="G7341" s="282"/>
      <c r="H7341" s="280"/>
      <c r="I7341" s="280"/>
      <c r="J7341" s="280"/>
    </row>
    <row r="7342" spans="1:10" ht="15.75" customHeight="1" x14ac:dyDescent="0.3">
      <c r="A7342" s="290" t="str">
        <f t="shared" si="297"/>
        <v>2/2020</v>
      </c>
      <c r="B7342" s="284">
        <v>43863</v>
      </c>
      <c r="C7342" s="287"/>
      <c r="D7342" s="279">
        <f t="shared" si="299"/>
        <v>2</v>
      </c>
      <c r="E7342" s="279">
        <f t="shared" si="300"/>
        <v>2</v>
      </c>
      <c r="F7342" s="281" t="str">
        <f t="shared" si="298"/>
        <v/>
      </c>
      <c r="G7342" s="282"/>
      <c r="H7342" s="280"/>
      <c r="I7342" s="280"/>
      <c r="J7342" s="280"/>
    </row>
    <row r="7343" spans="1:10" ht="15.75" customHeight="1" x14ac:dyDescent="0.3">
      <c r="A7343" s="290" t="str">
        <f t="shared" si="297"/>
        <v>2/2020</v>
      </c>
      <c r="B7343" s="284">
        <v>43864</v>
      </c>
      <c r="C7343" s="287">
        <v>226</v>
      </c>
      <c r="D7343" s="279">
        <f t="shared" si="299"/>
        <v>3</v>
      </c>
      <c r="E7343" s="279">
        <f t="shared" si="300"/>
        <v>2</v>
      </c>
      <c r="F7343" s="281" t="str">
        <f t="shared" si="298"/>
        <v/>
      </c>
      <c r="G7343" s="282"/>
      <c r="H7343" s="280"/>
      <c r="I7343" s="280"/>
      <c r="J7343" s="280"/>
    </row>
    <row r="7344" spans="1:10" ht="15.75" customHeight="1" x14ac:dyDescent="0.3">
      <c r="A7344" s="290" t="str">
        <f t="shared" si="297"/>
        <v>2/2020</v>
      </c>
      <c r="B7344" s="284">
        <v>43865</v>
      </c>
      <c r="C7344" s="287">
        <v>219</v>
      </c>
      <c r="D7344" s="279">
        <f t="shared" si="299"/>
        <v>4</v>
      </c>
      <c r="E7344" s="279">
        <f t="shared" si="300"/>
        <v>2</v>
      </c>
      <c r="F7344" s="281" t="str">
        <f t="shared" si="298"/>
        <v/>
      </c>
      <c r="G7344" s="282"/>
      <c r="H7344" s="280"/>
      <c r="I7344" s="280"/>
      <c r="J7344" s="280"/>
    </row>
    <row r="7345" spans="1:10" ht="15.75" customHeight="1" x14ac:dyDescent="0.3">
      <c r="A7345" s="290" t="str">
        <f t="shared" si="297"/>
        <v>2/2020</v>
      </c>
      <c r="B7345" s="284">
        <v>43866</v>
      </c>
      <c r="C7345" s="287">
        <v>214</v>
      </c>
      <c r="D7345" s="279">
        <f t="shared" si="299"/>
        <v>5</v>
      </c>
      <c r="E7345" s="279">
        <f t="shared" si="300"/>
        <v>2</v>
      </c>
      <c r="F7345" s="281" t="str">
        <f t="shared" si="298"/>
        <v/>
      </c>
      <c r="G7345" s="282"/>
      <c r="H7345" s="280"/>
      <c r="I7345" s="280"/>
      <c r="J7345" s="280"/>
    </row>
    <row r="7346" spans="1:10" ht="15.75" customHeight="1" x14ac:dyDescent="0.3">
      <c r="A7346" s="290" t="str">
        <f t="shared" si="297"/>
        <v>2/2020</v>
      </c>
      <c r="B7346" s="284">
        <v>43867</v>
      </c>
      <c r="C7346" s="287">
        <v>213</v>
      </c>
      <c r="D7346" s="279">
        <f t="shared" si="299"/>
        <v>6</v>
      </c>
      <c r="E7346" s="279">
        <f t="shared" si="300"/>
        <v>2</v>
      </c>
      <c r="F7346" s="281" t="str">
        <f t="shared" si="298"/>
        <v/>
      </c>
      <c r="G7346" s="282"/>
      <c r="H7346" s="280"/>
      <c r="I7346" s="280"/>
      <c r="J7346" s="280"/>
    </row>
    <row r="7347" spans="1:10" ht="15.75" customHeight="1" x14ac:dyDescent="0.3">
      <c r="A7347" s="290" t="str">
        <f t="shared" si="297"/>
        <v>2/2020</v>
      </c>
      <c r="B7347" s="284">
        <v>43868</v>
      </c>
      <c r="C7347" s="287">
        <v>217</v>
      </c>
      <c r="D7347" s="279">
        <f t="shared" si="299"/>
        <v>7</v>
      </c>
      <c r="E7347" s="279">
        <f t="shared" si="300"/>
        <v>2</v>
      </c>
      <c r="F7347" s="281" t="str">
        <f t="shared" si="298"/>
        <v/>
      </c>
      <c r="G7347" s="282"/>
      <c r="H7347" s="280"/>
      <c r="I7347" s="280"/>
      <c r="J7347" s="280"/>
    </row>
    <row r="7348" spans="1:10" ht="15.75" customHeight="1" x14ac:dyDescent="0.3">
      <c r="A7348" s="290" t="str">
        <f t="shared" si="297"/>
        <v>2/2020</v>
      </c>
      <c r="B7348" s="284">
        <v>43869</v>
      </c>
      <c r="C7348" s="287"/>
      <c r="D7348" s="279">
        <f t="shared" si="299"/>
        <v>8</v>
      </c>
      <c r="E7348" s="279">
        <f t="shared" si="300"/>
        <v>2</v>
      </c>
      <c r="F7348" s="281" t="str">
        <f t="shared" si="298"/>
        <v/>
      </c>
      <c r="G7348" s="282"/>
      <c r="H7348" s="280"/>
      <c r="I7348" s="280"/>
      <c r="J7348" s="280"/>
    </row>
    <row r="7349" spans="1:10" ht="15.75" customHeight="1" x14ac:dyDescent="0.3">
      <c r="A7349" s="290" t="str">
        <f t="shared" si="297"/>
        <v>2/2020</v>
      </c>
      <c r="B7349" s="284">
        <v>43870</v>
      </c>
      <c r="C7349" s="287"/>
      <c r="D7349" s="279">
        <f t="shared" si="299"/>
        <v>9</v>
      </c>
      <c r="E7349" s="279">
        <f t="shared" si="300"/>
        <v>2</v>
      </c>
      <c r="F7349" s="281" t="str">
        <f t="shared" si="298"/>
        <v/>
      </c>
      <c r="G7349" s="282"/>
      <c r="H7349" s="280"/>
      <c r="I7349" s="280"/>
      <c r="J7349" s="280"/>
    </row>
    <row r="7350" spans="1:10" ht="15.75" customHeight="1" x14ac:dyDescent="0.3">
      <c r="A7350" s="290" t="str">
        <f t="shared" si="297"/>
        <v>2/2020</v>
      </c>
      <c r="B7350" s="284">
        <v>43871</v>
      </c>
      <c r="C7350" s="287">
        <v>216</v>
      </c>
      <c r="D7350" s="279">
        <f t="shared" si="299"/>
        <v>10</v>
      </c>
      <c r="E7350" s="279">
        <f t="shared" si="300"/>
        <v>2</v>
      </c>
      <c r="F7350" s="281" t="str">
        <f t="shared" si="298"/>
        <v/>
      </c>
      <c r="G7350" s="282"/>
      <c r="H7350" s="280"/>
      <c r="I7350" s="280"/>
      <c r="J7350" s="280"/>
    </row>
    <row r="7351" spans="1:10" ht="15.75" customHeight="1" x14ac:dyDescent="0.3">
      <c r="A7351" s="290" t="str">
        <f t="shared" si="297"/>
        <v>2/2020</v>
      </c>
      <c r="B7351" s="284">
        <v>43872</v>
      </c>
      <c r="C7351" s="287">
        <v>209</v>
      </c>
      <c r="D7351" s="279">
        <f t="shared" si="299"/>
        <v>11</v>
      </c>
      <c r="E7351" s="279">
        <f t="shared" si="300"/>
        <v>2</v>
      </c>
      <c r="F7351" s="281" t="str">
        <f t="shared" si="298"/>
        <v/>
      </c>
      <c r="G7351" s="282"/>
      <c r="H7351" s="280"/>
      <c r="I7351" s="280"/>
      <c r="J7351" s="280"/>
    </row>
    <row r="7352" spans="1:10" ht="15.75" customHeight="1" x14ac:dyDescent="0.3">
      <c r="A7352" s="290" t="str">
        <f t="shared" si="297"/>
        <v>2/2020</v>
      </c>
      <c r="B7352" s="284">
        <v>43873</v>
      </c>
      <c r="C7352" s="287">
        <v>203</v>
      </c>
      <c r="D7352" s="279">
        <f t="shared" si="299"/>
        <v>12</v>
      </c>
      <c r="E7352" s="279">
        <f t="shared" si="300"/>
        <v>2</v>
      </c>
      <c r="F7352" s="281" t="str">
        <f t="shared" si="298"/>
        <v/>
      </c>
      <c r="G7352" s="282"/>
      <c r="H7352" s="280"/>
      <c r="I7352" s="280"/>
      <c r="J7352" s="280"/>
    </row>
    <row r="7353" spans="1:10" ht="15.75" customHeight="1" x14ac:dyDescent="0.3">
      <c r="A7353" s="290" t="str">
        <f t="shared" si="297"/>
        <v>2/2020</v>
      </c>
      <c r="B7353" s="284">
        <v>43874</v>
      </c>
      <c r="C7353" s="287">
        <v>203</v>
      </c>
      <c r="D7353" s="279">
        <f t="shared" si="299"/>
        <v>13</v>
      </c>
      <c r="E7353" s="279">
        <f t="shared" si="300"/>
        <v>2</v>
      </c>
      <c r="F7353" s="281" t="str">
        <f t="shared" si="298"/>
        <v/>
      </c>
      <c r="G7353" s="282"/>
      <c r="H7353" s="280"/>
      <c r="I7353" s="280"/>
      <c r="J7353" s="280"/>
    </row>
    <row r="7354" spans="1:10" ht="15.75" customHeight="1" x14ac:dyDescent="0.3">
      <c r="A7354" s="290" t="str">
        <f t="shared" si="297"/>
        <v>2/2020</v>
      </c>
      <c r="B7354" s="284">
        <v>43875</v>
      </c>
      <c r="C7354" s="287">
        <v>196</v>
      </c>
      <c r="D7354" s="279">
        <f t="shared" si="299"/>
        <v>14</v>
      </c>
      <c r="E7354" s="279">
        <f t="shared" si="300"/>
        <v>2</v>
      </c>
      <c r="F7354" s="281" t="str">
        <f t="shared" si="298"/>
        <v/>
      </c>
      <c r="G7354" s="282"/>
      <c r="H7354" s="280"/>
      <c r="I7354" s="280"/>
      <c r="J7354" s="280"/>
    </row>
    <row r="7355" spans="1:10" ht="15.75" customHeight="1" x14ac:dyDescent="0.3">
      <c r="A7355" s="290" t="str">
        <f t="shared" si="297"/>
        <v>2/2020</v>
      </c>
      <c r="B7355" s="284">
        <v>43876</v>
      </c>
      <c r="C7355" s="287"/>
      <c r="D7355" s="279">
        <f t="shared" si="299"/>
        <v>15</v>
      </c>
      <c r="E7355" s="279">
        <f t="shared" si="300"/>
        <v>2</v>
      </c>
      <c r="F7355" s="281" t="str">
        <f t="shared" si="298"/>
        <v/>
      </c>
      <c r="G7355" s="282"/>
      <c r="H7355" s="280"/>
      <c r="I7355" s="280"/>
      <c r="J7355" s="280"/>
    </row>
    <row r="7356" spans="1:10" ht="15.75" customHeight="1" x14ac:dyDescent="0.3">
      <c r="A7356" s="290" t="str">
        <f t="shared" si="297"/>
        <v>2/2020</v>
      </c>
      <c r="B7356" s="284">
        <v>43877</v>
      </c>
      <c r="C7356" s="287"/>
      <c r="D7356" s="279">
        <f t="shared" si="299"/>
        <v>16</v>
      </c>
      <c r="E7356" s="279">
        <f t="shared" si="300"/>
        <v>2</v>
      </c>
      <c r="F7356" s="281" t="str">
        <f t="shared" si="298"/>
        <v/>
      </c>
      <c r="G7356" s="282"/>
      <c r="H7356" s="280"/>
      <c r="I7356" s="280"/>
      <c r="J7356" s="280"/>
    </row>
    <row r="7357" spans="1:10" ht="15.75" customHeight="1" x14ac:dyDescent="0.3">
      <c r="A7357" s="290" t="str">
        <f t="shared" si="297"/>
        <v>2/2020</v>
      </c>
      <c r="B7357" s="284">
        <v>43878</v>
      </c>
      <c r="C7357" s="287">
        <v>196</v>
      </c>
      <c r="D7357" s="279">
        <f t="shared" si="299"/>
        <v>17</v>
      </c>
      <c r="E7357" s="279">
        <f t="shared" si="300"/>
        <v>2</v>
      </c>
      <c r="F7357" s="281" t="str">
        <f t="shared" si="298"/>
        <v/>
      </c>
      <c r="G7357" s="282"/>
      <c r="H7357" s="280"/>
      <c r="I7357" s="280"/>
      <c r="J7357" s="280"/>
    </row>
    <row r="7358" spans="1:10" ht="15.75" customHeight="1" x14ac:dyDescent="0.3">
      <c r="A7358" s="290" t="str">
        <f t="shared" si="297"/>
        <v>2/2020</v>
      </c>
      <c r="B7358" s="284">
        <v>43879</v>
      </c>
      <c r="C7358" s="287">
        <v>198</v>
      </c>
      <c r="D7358" s="279">
        <f t="shared" si="299"/>
        <v>18</v>
      </c>
      <c r="E7358" s="279">
        <f t="shared" si="300"/>
        <v>2</v>
      </c>
      <c r="F7358" s="281" t="str">
        <f t="shared" si="298"/>
        <v/>
      </c>
      <c r="G7358" s="282"/>
      <c r="H7358" s="280"/>
      <c r="I7358" s="280"/>
      <c r="J7358" s="280"/>
    </row>
    <row r="7359" spans="1:10" ht="15.75" customHeight="1" x14ac:dyDescent="0.3">
      <c r="A7359" s="290" t="str">
        <f t="shared" si="297"/>
        <v>2/2020</v>
      </c>
      <c r="B7359" s="284">
        <v>43880</v>
      </c>
      <c r="C7359" s="287">
        <v>189</v>
      </c>
      <c r="D7359" s="279">
        <f t="shared" si="299"/>
        <v>19</v>
      </c>
      <c r="E7359" s="279">
        <f t="shared" si="300"/>
        <v>2</v>
      </c>
      <c r="F7359" s="281" t="str">
        <f t="shared" si="298"/>
        <v/>
      </c>
      <c r="G7359" s="282"/>
      <c r="H7359" s="280"/>
      <c r="I7359" s="280"/>
      <c r="J7359" s="280"/>
    </row>
    <row r="7360" spans="1:10" ht="15.75" customHeight="1" x14ac:dyDescent="0.3">
      <c r="A7360" s="290" t="str">
        <f t="shared" si="297"/>
        <v>2/2020</v>
      </c>
      <c r="B7360" s="284">
        <v>43881</v>
      </c>
      <c r="C7360" s="287">
        <v>193</v>
      </c>
      <c r="D7360" s="279">
        <f t="shared" si="299"/>
        <v>20</v>
      </c>
      <c r="E7360" s="279">
        <f t="shared" si="300"/>
        <v>2</v>
      </c>
      <c r="F7360" s="281" t="str">
        <f t="shared" si="298"/>
        <v/>
      </c>
      <c r="G7360" s="282"/>
      <c r="H7360" s="280"/>
      <c r="I7360" s="280"/>
      <c r="J7360" s="280"/>
    </row>
    <row r="7361" spans="1:10" ht="15.75" customHeight="1" x14ac:dyDescent="0.3">
      <c r="A7361" s="290" t="str">
        <f t="shared" si="297"/>
        <v>2/2020</v>
      </c>
      <c r="B7361" s="284">
        <v>43882</v>
      </c>
      <c r="C7361" s="287">
        <v>202</v>
      </c>
      <c r="D7361" s="279">
        <f t="shared" si="299"/>
        <v>21</v>
      </c>
      <c r="E7361" s="279">
        <f t="shared" si="300"/>
        <v>2</v>
      </c>
      <c r="F7361" s="281" t="str">
        <f t="shared" si="298"/>
        <v/>
      </c>
      <c r="G7361" s="282"/>
      <c r="H7361" s="280"/>
      <c r="I7361" s="280"/>
      <c r="J7361" s="280"/>
    </row>
    <row r="7362" spans="1:10" ht="15.75" customHeight="1" x14ac:dyDescent="0.3">
      <c r="A7362" s="290" t="str">
        <f t="shared" si="297"/>
        <v>2/2020</v>
      </c>
      <c r="B7362" s="284">
        <v>43883</v>
      </c>
      <c r="C7362" s="287"/>
      <c r="D7362" s="279">
        <f t="shared" si="299"/>
        <v>22</v>
      </c>
      <c r="E7362" s="279">
        <f t="shared" si="300"/>
        <v>2</v>
      </c>
      <c r="F7362" s="281" t="str">
        <f t="shared" si="298"/>
        <v/>
      </c>
      <c r="G7362" s="282"/>
      <c r="H7362" s="280"/>
      <c r="I7362" s="280"/>
      <c r="J7362" s="280"/>
    </row>
    <row r="7363" spans="1:10" ht="15.75" customHeight="1" x14ac:dyDescent="0.3">
      <c r="A7363" s="290" t="str">
        <f t="shared" si="297"/>
        <v>2/2020</v>
      </c>
      <c r="B7363" s="284">
        <v>43884</v>
      </c>
      <c r="C7363" s="287"/>
      <c r="D7363" s="279">
        <f t="shared" si="299"/>
        <v>23</v>
      </c>
      <c r="E7363" s="279">
        <f t="shared" si="300"/>
        <v>2</v>
      </c>
      <c r="F7363" s="281" t="str">
        <f t="shared" si="298"/>
        <v/>
      </c>
      <c r="G7363" s="282"/>
      <c r="H7363" s="280"/>
      <c r="I7363" s="280"/>
      <c r="J7363" s="280"/>
    </row>
    <row r="7364" spans="1:10" ht="15.75" customHeight="1" x14ac:dyDescent="0.3">
      <c r="A7364" s="290" t="str">
        <f t="shared" si="297"/>
        <v>2/2020</v>
      </c>
      <c r="B7364" s="284">
        <v>43885</v>
      </c>
      <c r="C7364" s="287">
        <v>208</v>
      </c>
      <c r="D7364" s="279">
        <f t="shared" si="299"/>
        <v>24</v>
      </c>
      <c r="E7364" s="279">
        <f t="shared" si="300"/>
        <v>2</v>
      </c>
      <c r="F7364" s="281" t="str">
        <f t="shared" si="298"/>
        <v/>
      </c>
      <c r="G7364" s="282"/>
      <c r="H7364" s="280"/>
      <c r="I7364" s="280"/>
      <c r="J7364" s="280"/>
    </row>
    <row r="7365" spans="1:10" ht="15.75" customHeight="1" x14ac:dyDescent="0.3">
      <c r="A7365" s="290" t="str">
        <f t="shared" si="297"/>
        <v>2/2020</v>
      </c>
      <c r="B7365" s="284">
        <v>43886</v>
      </c>
      <c r="C7365" s="287">
        <v>214</v>
      </c>
      <c r="D7365" s="279">
        <f t="shared" si="299"/>
        <v>25</v>
      </c>
      <c r="E7365" s="279">
        <f t="shared" si="300"/>
        <v>2</v>
      </c>
      <c r="F7365" s="281" t="str">
        <f t="shared" si="298"/>
        <v/>
      </c>
      <c r="G7365" s="282"/>
      <c r="H7365" s="280"/>
      <c r="I7365" s="280"/>
      <c r="J7365" s="280"/>
    </row>
    <row r="7366" spans="1:10" ht="15.75" customHeight="1" x14ac:dyDescent="0.3">
      <c r="A7366" s="290" t="str">
        <f t="shared" ref="A7366:A7429" si="301">CONCATENATE(MONTH(B7366),"/",YEAR(B7366))</f>
        <v>2/2020</v>
      </c>
      <c r="B7366" s="284">
        <v>43887</v>
      </c>
      <c r="C7366" s="287">
        <v>218</v>
      </c>
      <c r="D7366" s="279">
        <f t="shared" si="299"/>
        <v>26</v>
      </c>
      <c r="E7366" s="279">
        <f t="shared" si="300"/>
        <v>2</v>
      </c>
      <c r="F7366" s="281" t="str">
        <f t="shared" si="298"/>
        <v/>
      </c>
      <c r="G7366" s="282"/>
      <c r="H7366" s="280"/>
      <c r="I7366" s="280"/>
      <c r="J7366" s="280"/>
    </row>
    <row r="7367" spans="1:10" ht="15.75" customHeight="1" x14ac:dyDescent="0.3">
      <c r="A7367" s="290" t="str">
        <f t="shared" si="301"/>
        <v>2/2020</v>
      </c>
      <c r="B7367" s="284">
        <v>43888</v>
      </c>
      <c r="C7367" s="287">
        <v>233</v>
      </c>
      <c r="D7367" s="279">
        <f t="shared" si="299"/>
        <v>27</v>
      </c>
      <c r="E7367" s="279">
        <f t="shared" si="300"/>
        <v>2</v>
      </c>
      <c r="F7367" s="281" t="str">
        <f t="shared" si="298"/>
        <v/>
      </c>
      <c r="G7367" s="282"/>
      <c r="H7367" s="280"/>
      <c r="I7367" s="280"/>
      <c r="J7367" s="280"/>
    </row>
    <row r="7368" spans="1:10" ht="15.75" customHeight="1" x14ac:dyDescent="0.3">
      <c r="A7368" s="290" t="str">
        <f t="shared" si="301"/>
        <v>2/2020</v>
      </c>
      <c r="B7368" s="284">
        <v>43889</v>
      </c>
      <c r="C7368" s="287">
        <v>252</v>
      </c>
      <c r="D7368" s="279">
        <f t="shared" si="299"/>
        <v>28</v>
      </c>
      <c r="E7368" s="279">
        <f t="shared" si="300"/>
        <v>2</v>
      </c>
      <c r="F7368" s="281" t="str">
        <f t="shared" si="298"/>
        <v/>
      </c>
      <c r="G7368" s="282"/>
      <c r="H7368" s="280"/>
      <c r="I7368" s="280"/>
      <c r="J7368" s="280"/>
    </row>
    <row r="7369" spans="1:10" ht="15.75" customHeight="1" x14ac:dyDescent="0.3">
      <c r="A7369" s="290" t="str">
        <f t="shared" si="301"/>
        <v>2/2020</v>
      </c>
      <c r="B7369" s="284">
        <v>43890</v>
      </c>
      <c r="C7369" s="287"/>
      <c r="D7369" s="279">
        <f t="shared" si="299"/>
        <v>29</v>
      </c>
      <c r="E7369" s="279">
        <f t="shared" si="300"/>
        <v>2</v>
      </c>
      <c r="F7369" s="281">
        <f t="shared" si="298"/>
        <v>2.52E-2</v>
      </c>
      <c r="G7369" s="282"/>
      <c r="H7369" s="280"/>
      <c r="I7369" s="280"/>
      <c r="J7369" s="280"/>
    </row>
    <row r="7370" spans="1:10" ht="15.75" customHeight="1" x14ac:dyDescent="0.3">
      <c r="A7370" s="290" t="str">
        <f t="shared" si="301"/>
        <v>3/2020</v>
      </c>
      <c r="B7370" s="284">
        <v>43891</v>
      </c>
      <c r="C7370" s="287"/>
      <c r="D7370" s="279">
        <f t="shared" si="299"/>
        <v>1</v>
      </c>
      <c r="E7370" s="279">
        <f t="shared" si="300"/>
        <v>3</v>
      </c>
      <c r="F7370" s="281" t="str">
        <f t="shared" si="298"/>
        <v/>
      </c>
      <c r="G7370" s="282"/>
      <c r="H7370" s="280"/>
      <c r="I7370" s="280"/>
      <c r="J7370" s="280"/>
    </row>
    <row r="7371" spans="1:10" ht="15.75" customHeight="1" x14ac:dyDescent="0.3">
      <c r="A7371" s="290" t="str">
        <f t="shared" si="301"/>
        <v>3/2020</v>
      </c>
      <c r="B7371" s="284">
        <v>43892</v>
      </c>
      <c r="C7371" s="287">
        <v>247</v>
      </c>
      <c r="D7371" s="279">
        <f t="shared" si="299"/>
        <v>2</v>
      </c>
      <c r="E7371" s="279">
        <f t="shared" si="300"/>
        <v>3</v>
      </c>
      <c r="F7371" s="281" t="str">
        <f t="shared" si="298"/>
        <v/>
      </c>
      <c r="G7371" s="282"/>
      <c r="H7371" s="280"/>
      <c r="I7371" s="280"/>
      <c r="J7371" s="280"/>
    </row>
    <row r="7372" spans="1:10" ht="15.75" customHeight="1" x14ac:dyDescent="0.3">
      <c r="A7372" s="290" t="str">
        <f t="shared" si="301"/>
        <v>3/2020</v>
      </c>
      <c r="B7372" s="284">
        <v>43893</v>
      </c>
      <c r="C7372" s="287">
        <v>240</v>
      </c>
      <c r="D7372" s="279">
        <f t="shared" si="299"/>
        <v>3</v>
      </c>
      <c r="E7372" s="279">
        <f t="shared" si="300"/>
        <v>3</v>
      </c>
      <c r="F7372" s="281" t="str">
        <f t="shared" si="298"/>
        <v/>
      </c>
      <c r="G7372" s="282"/>
      <c r="H7372" s="280"/>
      <c r="I7372" s="280"/>
      <c r="J7372" s="280"/>
    </row>
    <row r="7373" spans="1:10" ht="15.75" customHeight="1" x14ac:dyDescent="0.3">
      <c r="A7373" s="290" t="str">
        <f t="shared" si="301"/>
        <v>3/2020</v>
      </c>
      <c r="B7373" s="284">
        <v>43894</v>
      </c>
      <c r="C7373" s="287">
        <v>223</v>
      </c>
      <c r="D7373" s="279">
        <f t="shared" si="299"/>
        <v>4</v>
      </c>
      <c r="E7373" s="279">
        <f t="shared" si="300"/>
        <v>3</v>
      </c>
      <c r="F7373" s="281" t="str">
        <f t="shared" si="298"/>
        <v/>
      </c>
      <c r="G7373" s="282"/>
      <c r="H7373" s="280"/>
      <c r="I7373" s="280"/>
      <c r="J7373" s="280"/>
    </row>
    <row r="7374" spans="1:10" ht="15.75" customHeight="1" x14ac:dyDescent="0.3">
      <c r="A7374" s="290" t="str">
        <f t="shared" si="301"/>
        <v>3/2020</v>
      </c>
      <c r="B7374" s="284">
        <v>43895</v>
      </c>
      <c r="C7374" s="287">
        <v>239</v>
      </c>
      <c r="D7374" s="279">
        <f t="shared" si="299"/>
        <v>5</v>
      </c>
      <c r="E7374" s="279">
        <f t="shared" si="300"/>
        <v>3</v>
      </c>
      <c r="F7374" s="281" t="str">
        <f t="shared" si="298"/>
        <v/>
      </c>
      <c r="G7374" s="282"/>
      <c r="H7374" s="280"/>
      <c r="I7374" s="280"/>
      <c r="J7374" s="280"/>
    </row>
    <row r="7375" spans="1:10" ht="15.75" customHeight="1" x14ac:dyDescent="0.3">
      <c r="A7375" s="290" t="str">
        <f t="shared" si="301"/>
        <v>3/2020</v>
      </c>
      <c r="B7375" s="284">
        <v>43896</v>
      </c>
      <c r="C7375" s="287">
        <v>262</v>
      </c>
      <c r="D7375" s="279">
        <f t="shared" si="299"/>
        <v>6</v>
      </c>
      <c r="E7375" s="279">
        <f t="shared" si="300"/>
        <v>3</v>
      </c>
      <c r="F7375" s="281" t="str">
        <f t="shared" si="298"/>
        <v/>
      </c>
      <c r="G7375" s="282"/>
      <c r="H7375" s="280"/>
      <c r="I7375" s="280"/>
      <c r="J7375" s="280"/>
    </row>
    <row r="7376" spans="1:10" ht="15.75" customHeight="1" x14ac:dyDescent="0.3">
      <c r="A7376" s="290" t="str">
        <f t="shared" si="301"/>
        <v>3/2020</v>
      </c>
      <c r="B7376" s="284">
        <v>43897</v>
      </c>
      <c r="C7376" s="287"/>
      <c r="D7376" s="279">
        <f t="shared" si="299"/>
        <v>7</v>
      </c>
      <c r="E7376" s="279">
        <f t="shared" si="300"/>
        <v>3</v>
      </c>
      <c r="F7376" s="281" t="str">
        <f t="shared" si="298"/>
        <v/>
      </c>
      <c r="G7376" s="282"/>
      <c r="H7376" s="280"/>
      <c r="I7376" s="280"/>
      <c r="J7376" s="280"/>
    </row>
    <row r="7377" spans="1:10" ht="15.75" customHeight="1" x14ac:dyDescent="0.3">
      <c r="A7377" s="290" t="str">
        <f t="shared" si="301"/>
        <v>3/2020</v>
      </c>
      <c r="B7377" s="284">
        <v>43898</v>
      </c>
      <c r="C7377" s="287"/>
      <c r="D7377" s="279">
        <f t="shared" si="299"/>
        <v>8</v>
      </c>
      <c r="E7377" s="279">
        <f t="shared" si="300"/>
        <v>3</v>
      </c>
      <c r="F7377" s="281" t="str">
        <f t="shared" ref="F7377:F7430" si="302">IF(D7377=(D7378-1),"",IF(AND(C7377="",C7376="",C7375=""),C7374/10000,(IF(AND(C7377="",C7376=""),C7375/10000,IF(C7377="",C7376/10000,C7377/10000)))))</f>
        <v/>
      </c>
      <c r="G7377" s="282"/>
      <c r="H7377" s="280"/>
      <c r="I7377" s="280"/>
      <c r="J7377" s="280"/>
    </row>
    <row r="7378" spans="1:10" ht="15.75" customHeight="1" x14ac:dyDescent="0.3">
      <c r="A7378" s="290" t="str">
        <f t="shared" si="301"/>
        <v>3/2020</v>
      </c>
      <c r="B7378" s="284">
        <v>43899</v>
      </c>
      <c r="C7378" s="287">
        <v>312</v>
      </c>
      <c r="D7378" s="279">
        <f t="shared" si="299"/>
        <v>9</v>
      </c>
      <c r="E7378" s="279">
        <f t="shared" si="300"/>
        <v>3</v>
      </c>
      <c r="F7378" s="281" t="str">
        <f t="shared" si="302"/>
        <v/>
      </c>
      <c r="G7378" s="282"/>
      <c r="H7378" s="280"/>
      <c r="I7378" s="280"/>
      <c r="J7378" s="280"/>
    </row>
    <row r="7379" spans="1:10" ht="15.75" customHeight="1" x14ac:dyDescent="0.3">
      <c r="A7379" s="290" t="str">
        <f t="shared" si="301"/>
        <v>3/2020</v>
      </c>
      <c r="B7379" s="284">
        <v>43900</v>
      </c>
      <c r="C7379" s="287">
        <v>284</v>
      </c>
      <c r="D7379" s="279">
        <f t="shared" ref="D7379:D7441" si="303">DAY(B7379)</f>
        <v>10</v>
      </c>
      <c r="E7379" s="279">
        <f t="shared" ref="E7379:E7441" si="304">MONTH(B7379)</f>
        <v>3</v>
      </c>
      <c r="F7379" s="281" t="str">
        <f t="shared" si="302"/>
        <v/>
      </c>
      <c r="G7379" s="282"/>
      <c r="H7379" s="280"/>
      <c r="I7379" s="280"/>
      <c r="J7379" s="280"/>
    </row>
    <row r="7380" spans="1:10" ht="15.75" customHeight="1" x14ac:dyDescent="0.3">
      <c r="A7380" s="290" t="str">
        <f t="shared" si="301"/>
        <v>3/2020</v>
      </c>
      <c r="B7380" s="284">
        <v>43901</v>
      </c>
      <c r="C7380" s="287">
        <v>302</v>
      </c>
      <c r="D7380" s="279">
        <f t="shared" si="303"/>
        <v>11</v>
      </c>
      <c r="E7380" s="279">
        <f t="shared" si="304"/>
        <v>3</v>
      </c>
      <c r="F7380" s="281" t="str">
        <f t="shared" si="302"/>
        <v/>
      </c>
      <c r="G7380" s="282"/>
      <c r="H7380" s="280"/>
      <c r="I7380" s="280"/>
      <c r="J7380" s="280"/>
    </row>
    <row r="7381" spans="1:10" ht="15.75" customHeight="1" x14ac:dyDescent="0.3">
      <c r="A7381" s="290" t="str">
        <f t="shared" si="301"/>
        <v>3/2020</v>
      </c>
      <c r="B7381" s="284">
        <v>43902</v>
      </c>
      <c r="C7381" s="287">
        <v>367</v>
      </c>
      <c r="D7381" s="279">
        <f t="shared" si="303"/>
        <v>12</v>
      </c>
      <c r="E7381" s="279">
        <f t="shared" si="304"/>
        <v>3</v>
      </c>
      <c r="F7381" s="281" t="str">
        <f t="shared" si="302"/>
        <v/>
      </c>
      <c r="G7381" s="282"/>
      <c r="H7381" s="280"/>
      <c r="I7381" s="280"/>
      <c r="J7381" s="280"/>
    </row>
    <row r="7382" spans="1:10" ht="15.75" customHeight="1" x14ac:dyDescent="0.3">
      <c r="A7382" s="290" t="str">
        <f t="shared" si="301"/>
        <v>3/2020</v>
      </c>
      <c r="B7382" s="284">
        <v>43903</v>
      </c>
      <c r="C7382" s="287">
        <v>335</v>
      </c>
      <c r="D7382" s="279">
        <f t="shared" si="303"/>
        <v>13</v>
      </c>
      <c r="E7382" s="279">
        <f t="shared" si="304"/>
        <v>3</v>
      </c>
      <c r="F7382" s="281" t="str">
        <f t="shared" si="302"/>
        <v/>
      </c>
      <c r="G7382" s="282"/>
      <c r="H7382" s="280"/>
      <c r="I7382" s="280"/>
      <c r="J7382" s="280"/>
    </row>
    <row r="7383" spans="1:10" ht="15.75" customHeight="1" x14ac:dyDescent="0.3">
      <c r="A7383" s="290" t="str">
        <f t="shared" si="301"/>
        <v>3/2020</v>
      </c>
      <c r="B7383" s="284">
        <v>43904</v>
      </c>
      <c r="C7383" s="287"/>
      <c r="D7383" s="279">
        <f t="shared" si="303"/>
        <v>14</v>
      </c>
      <c r="E7383" s="279">
        <f t="shared" si="304"/>
        <v>3</v>
      </c>
      <c r="F7383" s="281" t="str">
        <f t="shared" si="302"/>
        <v/>
      </c>
      <c r="G7383" s="282"/>
      <c r="H7383" s="280"/>
      <c r="I7383" s="280"/>
      <c r="J7383" s="280"/>
    </row>
    <row r="7384" spans="1:10" ht="15.75" customHeight="1" x14ac:dyDescent="0.3">
      <c r="A7384" s="290" t="str">
        <f t="shared" si="301"/>
        <v>3/2020</v>
      </c>
      <c r="B7384" s="284">
        <v>43905</v>
      </c>
      <c r="C7384" s="287"/>
      <c r="D7384" s="279">
        <f t="shared" si="303"/>
        <v>15</v>
      </c>
      <c r="E7384" s="279">
        <f t="shared" si="304"/>
        <v>3</v>
      </c>
      <c r="F7384" s="281" t="str">
        <f t="shared" si="302"/>
        <v/>
      </c>
      <c r="G7384" s="282"/>
      <c r="H7384" s="280"/>
      <c r="I7384" s="280"/>
      <c r="J7384" s="280"/>
    </row>
    <row r="7385" spans="1:10" ht="15.75" customHeight="1" x14ac:dyDescent="0.3">
      <c r="A7385" s="290" t="str">
        <f t="shared" si="301"/>
        <v>3/2020</v>
      </c>
      <c r="B7385" s="284">
        <v>43906</v>
      </c>
      <c r="C7385" s="287">
        <v>395</v>
      </c>
      <c r="D7385" s="279">
        <f t="shared" si="303"/>
        <v>16</v>
      </c>
      <c r="E7385" s="279">
        <f t="shared" si="304"/>
        <v>3</v>
      </c>
      <c r="F7385" s="281" t="str">
        <f t="shared" si="302"/>
        <v/>
      </c>
      <c r="G7385" s="282"/>
      <c r="H7385" s="280"/>
      <c r="I7385" s="280"/>
      <c r="J7385" s="280"/>
    </row>
    <row r="7386" spans="1:10" ht="15.75" customHeight="1" x14ac:dyDescent="0.3">
      <c r="A7386" s="290" t="str">
        <f t="shared" si="301"/>
        <v>3/2020</v>
      </c>
      <c r="B7386" s="284">
        <v>43907</v>
      </c>
      <c r="C7386" s="287">
        <v>374</v>
      </c>
      <c r="D7386" s="279">
        <f t="shared" si="303"/>
        <v>17</v>
      </c>
      <c r="E7386" s="279">
        <f t="shared" si="304"/>
        <v>3</v>
      </c>
      <c r="F7386" s="281" t="str">
        <f t="shared" si="302"/>
        <v/>
      </c>
      <c r="G7386" s="282"/>
      <c r="H7386" s="280"/>
      <c r="I7386" s="280"/>
      <c r="J7386" s="280"/>
    </row>
    <row r="7387" spans="1:10" ht="15.75" customHeight="1" x14ac:dyDescent="0.3">
      <c r="A7387" s="290" t="str">
        <f t="shared" si="301"/>
        <v>3/2020</v>
      </c>
      <c r="B7387" s="284">
        <v>43908</v>
      </c>
      <c r="C7387" s="287">
        <v>441</v>
      </c>
      <c r="D7387" s="279">
        <f t="shared" si="303"/>
        <v>18</v>
      </c>
      <c r="E7387" s="279">
        <f t="shared" si="304"/>
        <v>3</v>
      </c>
      <c r="F7387" s="281" t="str">
        <f t="shared" si="302"/>
        <v/>
      </c>
      <c r="G7387" s="282"/>
      <c r="H7387" s="280"/>
      <c r="I7387" s="280"/>
      <c r="J7387" s="280"/>
    </row>
    <row r="7388" spans="1:10" ht="15.75" customHeight="1" x14ac:dyDescent="0.3">
      <c r="A7388" s="290" t="str">
        <f t="shared" si="301"/>
        <v>3/2020</v>
      </c>
      <c r="B7388" s="284">
        <v>43909</v>
      </c>
      <c r="C7388" s="287">
        <v>465</v>
      </c>
      <c r="D7388" s="279">
        <f t="shared" si="303"/>
        <v>19</v>
      </c>
      <c r="E7388" s="279">
        <f t="shared" si="304"/>
        <v>3</v>
      </c>
      <c r="F7388" s="281" t="str">
        <f t="shared" si="302"/>
        <v/>
      </c>
      <c r="G7388" s="282"/>
      <c r="H7388" s="280"/>
      <c r="I7388" s="280"/>
      <c r="J7388" s="280"/>
    </row>
    <row r="7389" spans="1:10" ht="15.75" customHeight="1" x14ac:dyDescent="0.3">
      <c r="A7389" s="290" t="str">
        <f t="shared" si="301"/>
        <v>3/2020</v>
      </c>
      <c r="B7389" s="284">
        <v>43910</v>
      </c>
      <c r="C7389" s="287">
        <v>453</v>
      </c>
      <c r="D7389" s="279">
        <f t="shared" si="303"/>
        <v>20</v>
      </c>
      <c r="E7389" s="279">
        <f t="shared" si="304"/>
        <v>3</v>
      </c>
      <c r="F7389" s="281" t="str">
        <f t="shared" si="302"/>
        <v/>
      </c>
      <c r="G7389" s="282"/>
      <c r="H7389" s="280"/>
      <c r="I7389" s="280"/>
      <c r="J7389" s="280"/>
    </row>
    <row r="7390" spans="1:10" ht="15.75" customHeight="1" x14ac:dyDescent="0.3">
      <c r="A7390" s="290" t="str">
        <f t="shared" si="301"/>
        <v>3/2020</v>
      </c>
      <c r="B7390" s="284">
        <v>43911</v>
      </c>
      <c r="C7390" s="287"/>
      <c r="D7390" s="279">
        <f t="shared" si="303"/>
        <v>21</v>
      </c>
      <c r="E7390" s="279">
        <f t="shared" si="304"/>
        <v>3</v>
      </c>
      <c r="F7390" s="281" t="str">
        <f t="shared" si="302"/>
        <v/>
      </c>
      <c r="G7390" s="282"/>
      <c r="H7390" s="280"/>
      <c r="I7390" s="280"/>
      <c r="J7390" s="280"/>
    </row>
    <row r="7391" spans="1:10" ht="15.75" customHeight="1" x14ac:dyDescent="0.3">
      <c r="A7391" s="290" t="str">
        <f t="shared" si="301"/>
        <v>3/2020</v>
      </c>
      <c r="B7391" s="284">
        <v>43912</v>
      </c>
      <c r="C7391" s="287"/>
      <c r="D7391" s="279">
        <f t="shared" si="303"/>
        <v>22</v>
      </c>
      <c r="E7391" s="279">
        <f t="shared" si="304"/>
        <v>3</v>
      </c>
      <c r="F7391" s="281" t="str">
        <f t="shared" si="302"/>
        <v/>
      </c>
      <c r="G7391" s="282"/>
      <c r="H7391" s="280"/>
      <c r="I7391" s="280"/>
      <c r="J7391" s="280"/>
    </row>
    <row r="7392" spans="1:10" ht="15.75" customHeight="1" x14ac:dyDescent="0.3">
      <c r="A7392" s="290" t="str">
        <f t="shared" si="301"/>
        <v>3/2020</v>
      </c>
      <c r="B7392" s="284">
        <v>43913</v>
      </c>
      <c r="C7392" s="287">
        <v>476</v>
      </c>
      <c r="D7392" s="279">
        <f t="shared" si="303"/>
        <v>23</v>
      </c>
      <c r="E7392" s="279">
        <f t="shared" si="304"/>
        <v>3</v>
      </c>
      <c r="F7392" s="281" t="str">
        <f t="shared" si="302"/>
        <v/>
      </c>
      <c r="G7392" s="282"/>
      <c r="H7392" s="280"/>
      <c r="I7392" s="280"/>
      <c r="J7392" s="280"/>
    </row>
    <row r="7393" spans="1:10" ht="15.75" customHeight="1" x14ac:dyDescent="0.3">
      <c r="A7393" s="290" t="str">
        <f t="shared" si="301"/>
        <v>3/2020</v>
      </c>
      <c r="B7393" s="284">
        <v>43914</v>
      </c>
      <c r="C7393" s="287">
        <v>427</v>
      </c>
      <c r="D7393" s="279">
        <f t="shared" si="303"/>
        <v>24</v>
      </c>
      <c r="E7393" s="279">
        <f t="shared" si="304"/>
        <v>3</v>
      </c>
      <c r="F7393" s="281" t="str">
        <f t="shared" si="302"/>
        <v/>
      </c>
      <c r="G7393" s="282"/>
      <c r="H7393" s="280"/>
      <c r="I7393" s="280"/>
      <c r="J7393" s="280"/>
    </row>
    <row r="7394" spans="1:10" ht="15.75" customHeight="1" x14ac:dyDescent="0.3">
      <c r="A7394" s="290" t="str">
        <f t="shared" si="301"/>
        <v>3/2020</v>
      </c>
      <c r="B7394" s="284">
        <v>43915</v>
      </c>
      <c r="C7394" s="287">
        <v>370</v>
      </c>
      <c r="D7394" s="279">
        <f t="shared" si="303"/>
        <v>25</v>
      </c>
      <c r="E7394" s="279">
        <f t="shared" si="304"/>
        <v>3</v>
      </c>
      <c r="F7394" s="281" t="str">
        <f t="shared" si="302"/>
        <v/>
      </c>
      <c r="G7394" s="282"/>
      <c r="H7394" s="280"/>
      <c r="I7394" s="280"/>
      <c r="J7394" s="280"/>
    </row>
    <row r="7395" spans="1:10" ht="15.75" customHeight="1" x14ac:dyDescent="0.3">
      <c r="A7395" s="290" t="str">
        <f t="shared" si="301"/>
        <v>3/2020</v>
      </c>
      <c r="B7395" s="284">
        <v>43916</v>
      </c>
      <c r="C7395" s="287">
        <v>343</v>
      </c>
      <c r="D7395" s="279">
        <f t="shared" si="303"/>
        <v>26</v>
      </c>
      <c r="E7395" s="279">
        <f t="shared" si="304"/>
        <v>3</v>
      </c>
      <c r="F7395" s="281" t="str">
        <f t="shared" si="302"/>
        <v/>
      </c>
      <c r="G7395" s="282"/>
      <c r="H7395" s="280"/>
      <c r="I7395" s="280"/>
      <c r="J7395" s="280"/>
    </row>
    <row r="7396" spans="1:10" ht="15.75" customHeight="1" x14ac:dyDescent="0.3">
      <c r="A7396" s="290" t="str">
        <f t="shared" si="301"/>
        <v>3/2020</v>
      </c>
      <c r="B7396" s="284">
        <v>43917</v>
      </c>
      <c r="C7396" s="287">
        <v>375</v>
      </c>
      <c r="D7396" s="279">
        <f t="shared" si="303"/>
        <v>27</v>
      </c>
      <c r="E7396" s="279">
        <f t="shared" si="304"/>
        <v>3</v>
      </c>
      <c r="F7396" s="281" t="str">
        <f t="shared" si="302"/>
        <v/>
      </c>
      <c r="G7396" s="282"/>
      <c r="H7396" s="280"/>
      <c r="I7396" s="280"/>
      <c r="J7396" s="280"/>
    </row>
    <row r="7397" spans="1:10" ht="15.75" customHeight="1" x14ac:dyDescent="0.3">
      <c r="A7397" s="290" t="str">
        <f t="shared" si="301"/>
        <v>3/2020</v>
      </c>
      <c r="B7397" s="284">
        <v>43918</v>
      </c>
      <c r="C7397" s="287"/>
      <c r="D7397" s="279">
        <f t="shared" si="303"/>
        <v>28</v>
      </c>
      <c r="E7397" s="279">
        <f t="shared" si="304"/>
        <v>3</v>
      </c>
      <c r="F7397" s="281" t="str">
        <f t="shared" si="302"/>
        <v/>
      </c>
      <c r="G7397" s="282"/>
      <c r="H7397" s="280"/>
      <c r="I7397" s="280"/>
      <c r="J7397" s="280"/>
    </row>
    <row r="7398" spans="1:10" ht="15.75" customHeight="1" x14ac:dyDescent="0.3">
      <c r="A7398" s="290" t="str">
        <f t="shared" si="301"/>
        <v>3/2020</v>
      </c>
      <c r="B7398" s="284">
        <v>43919</v>
      </c>
      <c r="C7398" s="287"/>
      <c r="D7398" s="279">
        <f t="shared" si="303"/>
        <v>29</v>
      </c>
      <c r="E7398" s="279">
        <f t="shared" si="304"/>
        <v>3</v>
      </c>
      <c r="F7398" s="281" t="str">
        <f t="shared" si="302"/>
        <v/>
      </c>
      <c r="G7398" s="282"/>
      <c r="H7398" s="280"/>
      <c r="I7398" s="280"/>
      <c r="J7398" s="280"/>
    </row>
    <row r="7399" spans="1:10" ht="15.75" customHeight="1" x14ac:dyDescent="0.3">
      <c r="A7399" s="290" t="str">
        <f t="shared" si="301"/>
        <v>3/2020</v>
      </c>
      <c r="B7399" s="284">
        <v>43920</v>
      </c>
      <c r="C7399" s="287">
        <v>393</v>
      </c>
      <c r="D7399" s="279">
        <f t="shared" si="303"/>
        <v>30</v>
      </c>
      <c r="E7399" s="279">
        <f t="shared" si="304"/>
        <v>3</v>
      </c>
      <c r="F7399" s="281" t="str">
        <f t="shared" si="302"/>
        <v/>
      </c>
      <c r="G7399" s="282"/>
      <c r="H7399" s="280"/>
      <c r="I7399" s="280"/>
      <c r="J7399" s="280"/>
    </row>
    <row r="7400" spans="1:10" ht="15.75" customHeight="1" x14ac:dyDescent="0.3">
      <c r="A7400" s="290" t="str">
        <f t="shared" si="301"/>
        <v>3/2020</v>
      </c>
      <c r="B7400" s="284">
        <v>43921</v>
      </c>
      <c r="C7400" s="287">
        <v>389</v>
      </c>
      <c r="D7400" s="279">
        <f t="shared" si="303"/>
        <v>31</v>
      </c>
      <c r="E7400" s="279">
        <f t="shared" si="304"/>
        <v>3</v>
      </c>
      <c r="F7400" s="281">
        <f t="shared" si="302"/>
        <v>3.8899999999999997E-2</v>
      </c>
      <c r="G7400" s="282"/>
      <c r="H7400" s="280"/>
      <c r="I7400" s="280"/>
      <c r="J7400" s="280"/>
    </row>
    <row r="7401" spans="1:10" ht="15.75" customHeight="1" x14ac:dyDescent="0.3">
      <c r="A7401" s="290" t="str">
        <f t="shared" si="301"/>
        <v>4/2020</v>
      </c>
      <c r="B7401" s="284">
        <v>43922</v>
      </c>
      <c r="C7401" s="287">
        <v>414</v>
      </c>
      <c r="D7401" s="279">
        <f t="shared" si="303"/>
        <v>1</v>
      </c>
      <c r="E7401" s="279">
        <f t="shared" si="304"/>
        <v>4</v>
      </c>
      <c r="F7401" s="281" t="str">
        <f t="shared" si="302"/>
        <v/>
      </c>
      <c r="G7401" s="282"/>
      <c r="H7401" s="280"/>
      <c r="I7401" s="280"/>
      <c r="J7401" s="280"/>
    </row>
    <row r="7402" spans="1:10" ht="15.75" customHeight="1" x14ac:dyDescent="0.3">
      <c r="A7402" s="290" t="str">
        <f t="shared" si="301"/>
        <v>4/2020</v>
      </c>
      <c r="B7402" s="284">
        <v>43923</v>
      </c>
      <c r="C7402" s="287">
        <v>427</v>
      </c>
      <c r="D7402" s="279">
        <f t="shared" si="303"/>
        <v>2</v>
      </c>
      <c r="E7402" s="279">
        <f t="shared" si="304"/>
        <v>4</v>
      </c>
      <c r="F7402" s="281" t="str">
        <f t="shared" si="302"/>
        <v/>
      </c>
      <c r="G7402" s="282"/>
      <c r="H7402" s="280"/>
      <c r="I7402" s="280"/>
      <c r="J7402" s="280"/>
    </row>
    <row r="7403" spans="1:10" ht="15.75" customHeight="1" x14ac:dyDescent="0.3">
      <c r="A7403" s="290" t="str">
        <f t="shared" si="301"/>
        <v>4/2020</v>
      </c>
      <c r="B7403" s="284">
        <v>43924</v>
      </c>
      <c r="C7403" s="287">
        <v>445</v>
      </c>
      <c r="D7403" s="279">
        <f t="shared" si="303"/>
        <v>3</v>
      </c>
      <c r="E7403" s="279">
        <f t="shared" si="304"/>
        <v>4</v>
      </c>
      <c r="F7403" s="281" t="str">
        <f t="shared" si="302"/>
        <v/>
      </c>
      <c r="G7403" s="282"/>
      <c r="H7403" s="280"/>
      <c r="I7403" s="280"/>
      <c r="J7403" s="280"/>
    </row>
    <row r="7404" spans="1:10" ht="15.75" customHeight="1" x14ac:dyDescent="0.3">
      <c r="A7404" s="290" t="str">
        <f t="shared" si="301"/>
        <v>4/2020</v>
      </c>
      <c r="B7404" s="284">
        <v>43925</v>
      </c>
      <c r="C7404" s="287"/>
      <c r="D7404" s="279">
        <f t="shared" si="303"/>
        <v>4</v>
      </c>
      <c r="E7404" s="279">
        <f t="shared" si="304"/>
        <v>4</v>
      </c>
      <c r="F7404" s="281" t="str">
        <f t="shared" si="302"/>
        <v/>
      </c>
      <c r="G7404" s="282"/>
      <c r="H7404" s="280"/>
      <c r="I7404" s="280"/>
      <c r="J7404" s="280"/>
    </row>
    <row r="7405" spans="1:10" ht="15.75" customHeight="1" x14ac:dyDescent="0.3">
      <c r="A7405" s="290" t="str">
        <f t="shared" si="301"/>
        <v>4/2020</v>
      </c>
      <c r="B7405" s="284">
        <v>43926</v>
      </c>
      <c r="C7405" s="287"/>
      <c r="D7405" s="279">
        <f t="shared" si="303"/>
        <v>5</v>
      </c>
      <c r="E7405" s="279">
        <f t="shared" si="304"/>
        <v>4</v>
      </c>
      <c r="F7405" s="281" t="str">
        <f t="shared" si="302"/>
        <v/>
      </c>
      <c r="G7405" s="282"/>
      <c r="H7405" s="280"/>
      <c r="I7405" s="280"/>
      <c r="J7405" s="280"/>
    </row>
    <row r="7406" spans="1:10" ht="15.75" customHeight="1" x14ac:dyDescent="0.3">
      <c r="A7406" s="290" t="str">
        <f t="shared" si="301"/>
        <v>4/2020</v>
      </c>
      <c r="B7406" s="284">
        <v>43927</v>
      </c>
      <c r="C7406" s="287">
        <v>437</v>
      </c>
      <c r="D7406" s="279">
        <f t="shared" si="303"/>
        <v>6</v>
      </c>
      <c r="E7406" s="279">
        <f t="shared" si="304"/>
        <v>4</v>
      </c>
      <c r="F7406" s="281" t="str">
        <f t="shared" si="302"/>
        <v/>
      </c>
      <c r="G7406" s="282"/>
      <c r="H7406" s="280"/>
      <c r="I7406" s="280"/>
      <c r="J7406" s="280"/>
    </row>
    <row r="7407" spans="1:10" ht="15.75" customHeight="1" x14ac:dyDescent="0.3">
      <c r="A7407" s="290" t="str">
        <f t="shared" si="301"/>
        <v>4/2020</v>
      </c>
      <c r="B7407" s="284">
        <v>43928</v>
      </c>
      <c r="C7407" s="287">
        <v>418</v>
      </c>
      <c r="D7407" s="279">
        <f t="shared" si="303"/>
        <v>7</v>
      </c>
      <c r="E7407" s="279">
        <f t="shared" si="304"/>
        <v>4</v>
      </c>
      <c r="F7407" s="281" t="str">
        <f t="shared" si="302"/>
        <v/>
      </c>
      <c r="G7407" s="282"/>
      <c r="H7407" s="280"/>
      <c r="I7407" s="280"/>
      <c r="J7407" s="280"/>
    </row>
    <row r="7408" spans="1:10" ht="15.75" customHeight="1" x14ac:dyDescent="0.3">
      <c r="A7408" s="290" t="str">
        <f t="shared" si="301"/>
        <v>4/2020</v>
      </c>
      <c r="B7408" s="284">
        <v>43929</v>
      </c>
      <c r="C7408" s="287">
        <v>415</v>
      </c>
      <c r="D7408" s="279">
        <f t="shared" si="303"/>
        <v>8</v>
      </c>
      <c r="E7408" s="279">
        <f t="shared" si="304"/>
        <v>4</v>
      </c>
      <c r="F7408" s="281" t="str">
        <f t="shared" si="302"/>
        <v/>
      </c>
      <c r="G7408" s="282"/>
      <c r="H7408" s="280"/>
      <c r="I7408" s="280"/>
      <c r="J7408" s="280"/>
    </row>
    <row r="7409" spans="1:10" ht="15.75" customHeight="1" x14ac:dyDescent="0.3">
      <c r="A7409" s="290" t="str">
        <f t="shared" si="301"/>
        <v>4/2020</v>
      </c>
      <c r="B7409" s="284">
        <v>43930</v>
      </c>
      <c r="C7409" s="287">
        <v>390</v>
      </c>
      <c r="D7409" s="279">
        <f t="shared" si="303"/>
        <v>9</v>
      </c>
      <c r="E7409" s="279">
        <f t="shared" si="304"/>
        <v>4</v>
      </c>
      <c r="F7409" s="281" t="str">
        <f t="shared" si="302"/>
        <v/>
      </c>
      <c r="G7409" s="282"/>
      <c r="H7409" s="280"/>
      <c r="I7409" s="280"/>
      <c r="J7409" s="280"/>
    </row>
    <row r="7410" spans="1:10" ht="15.75" customHeight="1" x14ac:dyDescent="0.3">
      <c r="A7410" s="290" t="str">
        <f t="shared" si="301"/>
        <v>4/2020</v>
      </c>
      <c r="B7410" s="284">
        <v>43931</v>
      </c>
      <c r="C7410" s="287"/>
      <c r="D7410" s="279">
        <f t="shared" si="303"/>
        <v>10</v>
      </c>
      <c r="E7410" s="279">
        <f t="shared" si="304"/>
        <v>4</v>
      </c>
      <c r="F7410" s="281" t="str">
        <f t="shared" si="302"/>
        <v/>
      </c>
      <c r="G7410" s="282"/>
      <c r="H7410" s="280"/>
      <c r="I7410" s="280"/>
      <c r="J7410" s="280"/>
    </row>
    <row r="7411" spans="1:10" ht="15.75" customHeight="1" x14ac:dyDescent="0.3">
      <c r="A7411" s="290" t="str">
        <f t="shared" si="301"/>
        <v>4/2020</v>
      </c>
      <c r="B7411" s="284">
        <v>43932</v>
      </c>
      <c r="C7411" s="287"/>
      <c r="D7411" s="279">
        <f t="shared" si="303"/>
        <v>11</v>
      </c>
      <c r="E7411" s="279">
        <f t="shared" si="304"/>
        <v>4</v>
      </c>
      <c r="F7411" s="281" t="str">
        <f t="shared" si="302"/>
        <v/>
      </c>
      <c r="G7411" s="282"/>
      <c r="H7411" s="280"/>
      <c r="I7411" s="280"/>
      <c r="J7411" s="280"/>
    </row>
    <row r="7412" spans="1:10" ht="15.75" customHeight="1" x14ac:dyDescent="0.3">
      <c r="A7412" s="290" t="str">
        <f t="shared" si="301"/>
        <v>4/2020</v>
      </c>
      <c r="B7412" s="284">
        <v>43933</v>
      </c>
      <c r="C7412" s="287"/>
      <c r="D7412" s="279">
        <f t="shared" si="303"/>
        <v>12</v>
      </c>
      <c r="E7412" s="279">
        <f t="shared" si="304"/>
        <v>4</v>
      </c>
      <c r="F7412" s="281" t="str">
        <f t="shared" si="302"/>
        <v/>
      </c>
      <c r="G7412" s="282"/>
      <c r="H7412" s="280"/>
      <c r="I7412" s="280"/>
      <c r="J7412" s="280"/>
    </row>
    <row r="7413" spans="1:10" ht="15.75" customHeight="1" x14ac:dyDescent="0.3">
      <c r="A7413" s="290" t="str">
        <f t="shared" si="301"/>
        <v>4/2020</v>
      </c>
      <c r="B7413" s="284">
        <v>43934</v>
      </c>
      <c r="C7413" s="287">
        <v>374</v>
      </c>
      <c r="D7413" s="279">
        <f t="shared" si="303"/>
        <v>13</v>
      </c>
      <c r="E7413" s="279">
        <f t="shared" si="304"/>
        <v>4</v>
      </c>
      <c r="F7413" s="281" t="str">
        <f t="shared" si="302"/>
        <v/>
      </c>
      <c r="G7413" s="282"/>
      <c r="H7413" s="280"/>
      <c r="I7413" s="280"/>
      <c r="J7413" s="280"/>
    </row>
    <row r="7414" spans="1:10" ht="15.75" customHeight="1" x14ac:dyDescent="0.3">
      <c r="A7414" s="290" t="str">
        <f t="shared" si="301"/>
        <v>4/2020</v>
      </c>
      <c r="B7414" s="284">
        <v>43935</v>
      </c>
      <c r="C7414" s="287">
        <v>366</v>
      </c>
      <c r="D7414" s="279">
        <f t="shared" si="303"/>
        <v>14</v>
      </c>
      <c r="E7414" s="279">
        <f t="shared" si="304"/>
        <v>4</v>
      </c>
      <c r="F7414" s="281" t="str">
        <f t="shared" si="302"/>
        <v/>
      </c>
      <c r="G7414" s="282"/>
      <c r="H7414" s="280"/>
      <c r="I7414" s="280"/>
      <c r="J7414" s="280"/>
    </row>
    <row r="7415" spans="1:10" ht="15.75" customHeight="1" x14ac:dyDescent="0.3">
      <c r="A7415" s="290" t="str">
        <f t="shared" si="301"/>
        <v>4/2020</v>
      </c>
      <c r="B7415" s="284">
        <v>43936</v>
      </c>
      <c r="C7415" s="287">
        <v>394</v>
      </c>
      <c r="D7415" s="279">
        <f t="shared" si="303"/>
        <v>15</v>
      </c>
      <c r="E7415" s="279">
        <f t="shared" si="304"/>
        <v>4</v>
      </c>
      <c r="F7415" s="281" t="str">
        <f t="shared" si="302"/>
        <v/>
      </c>
      <c r="G7415" s="282"/>
      <c r="H7415" s="280"/>
      <c r="I7415" s="280"/>
      <c r="J7415" s="280"/>
    </row>
    <row r="7416" spans="1:10" ht="15.75" customHeight="1" x14ac:dyDescent="0.3">
      <c r="A7416" s="290" t="str">
        <f t="shared" si="301"/>
        <v>4/2020</v>
      </c>
      <c r="B7416" s="284">
        <v>43937</v>
      </c>
      <c r="C7416" s="287">
        <v>400</v>
      </c>
      <c r="D7416" s="279">
        <f t="shared" si="303"/>
        <v>16</v>
      </c>
      <c r="E7416" s="279">
        <f t="shared" si="304"/>
        <v>4</v>
      </c>
      <c r="F7416" s="281" t="str">
        <f t="shared" si="302"/>
        <v/>
      </c>
      <c r="G7416" s="282"/>
      <c r="H7416" s="280"/>
      <c r="I7416" s="280"/>
      <c r="J7416" s="280"/>
    </row>
    <row r="7417" spans="1:10" ht="15.75" customHeight="1" x14ac:dyDescent="0.3">
      <c r="A7417" s="290" t="str">
        <f t="shared" si="301"/>
        <v>4/2020</v>
      </c>
      <c r="B7417" s="284">
        <v>43938</v>
      </c>
      <c r="C7417" s="287">
        <v>397</v>
      </c>
      <c r="D7417" s="279">
        <f t="shared" si="303"/>
        <v>17</v>
      </c>
      <c r="E7417" s="279">
        <f t="shared" si="304"/>
        <v>4</v>
      </c>
      <c r="F7417" s="281" t="str">
        <f t="shared" si="302"/>
        <v/>
      </c>
      <c r="G7417" s="282"/>
      <c r="H7417" s="280"/>
      <c r="I7417" s="280"/>
      <c r="J7417" s="280"/>
    </row>
    <row r="7418" spans="1:10" ht="15.75" customHeight="1" x14ac:dyDescent="0.3">
      <c r="A7418" s="290" t="str">
        <f t="shared" si="301"/>
        <v>4/2020</v>
      </c>
      <c r="B7418" s="284">
        <v>43939</v>
      </c>
      <c r="C7418" s="287"/>
      <c r="D7418" s="279">
        <f t="shared" si="303"/>
        <v>18</v>
      </c>
      <c r="E7418" s="279">
        <f t="shared" si="304"/>
        <v>4</v>
      </c>
      <c r="F7418" s="281" t="str">
        <f t="shared" si="302"/>
        <v/>
      </c>
      <c r="G7418" s="282"/>
      <c r="H7418" s="280"/>
      <c r="I7418" s="280"/>
      <c r="J7418" s="280"/>
    </row>
    <row r="7419" spans="1:10" ht="15.75" customHeight="1" x14ac:dyDescent="0.3">
      <c r="A7419" s="290" t="str">
        <f t="shared" si="301"/>
        <v>4/2020</v>
      </c>
      <c r="B7419" s="284">
        <v>43940</v>
      </c>
      <c r="C7419" s="287"/>
      <c r="D7419" s="279">
        <f t="shared" si="303"/>
        <v>19</v>
      </c>
      <c r="E7419" s="279">
        <f t="shared" si="304"/>
        <v>4</v>
      </c>
      <c r="F7419" s="281" t="str">
        <f t="shared" si="302"/>
        <v/>
      </c>
      <c r="G7419" s="282"/>
      <c r="H7419" s="280"/>
      <c r="I7419" s="280"/>
      <c r="J7419" s="280"/>
    </row>
    <row r="7420" spans="1:10" ht="15.75" customHeight="1" x14ac:dyDescent="0.3">
      <c r="A7420" s="290" t="str">
        <f t="shared" si="301"/>
        <v>4/2020</v>
      </c>
      <c r="B7420" s="284">
        <v>43941</v>
      </c>
      <c r="C7420" s="287">
        <v>403</v>
      </c>
      <c r="D7420" s="279">
        <f t="shared" si="303"/>
        <v>20</v>
      </c>
      <c r="E7420" s="279">
        <f t="shared" si="304"/>
        <v>4</v>
      </c>
      <c r="F7420" s="281" t="str">
        <f t="shared" si="302"/>
        <v/>
      </c>
      <c r="G7420" s="282"/>
      <c r="H7420" s="280"/>
      <c r="I7420" s="280"/>
      <c r="J7420" s="280"/>
    </row>
    <row r="7421" spans="1:10" ht="15.75" customHeight="1" x14ac:dyDescent="0.3">
      <c r="A7421" s="290" t="str">
        <f t="shared" si="301"/>
        <v>4/2020</v>
      </c>
      <c r="B7421" s="284">
        <v>43942</v>
      </c>
      <c r="C7421" s="287">
        <v>421</v>
      </c>
      <c r="D7421" s="279">
        <f t="shared" si="303"/>
        <v>21</v>
      </c>
      <c r="E7421" s="279">
        <f t="shared" si="304"/>
        <v>4</v>
      </c>
      <c r="F7421" s="281" t="str">
        <f t="shared" si="302"/>
        <v/>
      </c>
      <c r="G7421" s="282"/>
      <c r="H7421" s="280"/>
      <c r="I7421" s="280"/>
      <c r="J7421" s="280"/>
    </row>
    <row r="7422" spans="1:10" ht="15.75" customHeight="1" x14ac:dyDescent="0.3">
      <c r="A7422" s="290" t="str">
        <f t="shared" si="301"/>
        <v>4/2020</v>
      </c>
      <c r="B7422" s="284">
        <v>43943</v>
      </c>
      <c r="C7422" s="287">
        <v>426</v>
      </c>
      <c r="D7422" s="279">
        <f t="shared" si="303"/>
        <v>22</v>
      </c>
      <c r="E7422" s="279">
        <f t="shared" si="304"/>
        <v>4</v>
      </c>
      <c r="F7422" s="281" t="str">
        <f t="shared" si="302"/>
        <v/>
      </c>
      <c r="G7422" s="282"/>
      <c r="H7422" s="280"/>
      <c r="I7422" s="280"/>
      <c r="J7422" s="280"/>
    </row>
    <row r="7423" spans="1:10" ht="15.75" customHeight="1" x14ac:dyDescent="0.3">
      <c r="A7423" s="290" t="str">
        <f t="shared" si="301"/>
        <v>4/2020</v>
      </c>
      <c r="B7423" s="284">
        <v>43944</v>
      </c>
      <c r="C7423" s="287">
        <v>442</v>
      </c>
      <c r="D7423" s="279">
        <f t="shared" si="303"/>
        <v>23</v>
      </c>
      <c r="E7423" s="279">
        <f t="shared" si="304"/>
        <v>4</v>
      </c>
      <c r="F7423" s="281" t="str">
        <f t="shared" si="302"/>
        <v/>
      </c>
      <c r="G7423" s="282"/>
      <c r="H7423" s="280"/>
      <c r="I7423" s="280"/>
      <c r="J7423" s="280"/>
    </row>
    <row r="7424" spans="1:10" ht="15.75" customHeight="1" x14ac:dyDescent="0.3">
      <c r="A7424" s="290" t="str">
        <f t="shared" si="301"/>
        <v>4/2020</v>
      </c>
      <c r="B7424" s="284">
        <v>43945</v>
      </c>
      <c r="C7424" s="287">
        <v>473</v>
      </c>
      <c r="D7424" s="279">
        <f t="shared" si="303"/>
        <v>24</v>
      </c>
      <c r="E7424" s="279">
        <f t="shared" si="304"/>
        <v>4</v>
      </c>
      <c r="F7424" s="281" t="str">
        <f t="shared" si="302"/>
        <v/>
      </c>
      <c r="G7424" s="282"/>
      <c r="H7424" s="280"/>
      <c r="I7424" s="280"/>
      <c r="J7424" s="280"/>
    </row>
    <row r="7425" spans="1:10" ht="15.75" customHeight="1" x14ac:dyDescent="0.3">
      <c r="A7425" s="290" t="str">
        <f t="shared" si="301"/>
        <v>4/2020</v>
      </c>
      <c r="B7425" s="284">
        <v>43946</v>
      </c>
      <c r="C7425" s="287"/>
      <c r="D7425" s="279">
        <f t="shared" si="303"/>
        <v>25</v>
      </c>
      <c r="E7425" s="279">
        <f t="shared" si="304"/>
        <v>4</v>
      </c>
      <c r="F7425" s="281" t="str">
        <f t="shared" si="302"/>
        <v/>
      </c>
      <c r="G7425" s="282"/>
      <c r="H7425" s="280"/>
      <c r="I7425" s="280"/>
      <c r="J7425" s="280"/>
    </row>
    <row r="7426" spans="1:10" ht="15.75" customHeight="1" x14ac:dyDescent="0.3">
      <c r="A7426" s="290" t="str">
        <f t="shared" si="301"/>
        <v>4/2020</v>
      </c>
      <c r="B7426" s="284">
        <v>43947</v>
      </c>
      <c r="C7426" s="287"/>
      <c r="D7426" s="279">
        <f t="shared" si="303"/>
        <v>26</v>
      </c>
      <c r="E7426" s="279">
        <f t="shared" si="304"/>
        <v>4</v>
      </c>
      <c r="F7426" s="281" t="str">
        <f t="shared" si="302"/>
        <v/>
      </c>
      <c r="G7426" s="282"/>
      <c r="H7426" s="280"/>
      <c r="I7426" s="280"/>
      <c r="J7426" s="280"/>
    </row>
    <row r="7427" spans="1:10" ht="15.75" customHeight="1" x14ac:dyDescent="0.3">
      <c r="A7427" s="290" t="str">
        <f t="shared" si="301"/>
        <v>4/2020</v>
      </c>
      <c r="B7427" s="284">
        <v>43948</v>
      </c>
      <c r="C7427" s="287">
        <v>475</v>
      </c>
      <c r="D7427" s="279">
        <f t="shared" si="303"/>
        <v>27</v>
      </c>
      <c r="E7427" s="279">
        <f t="shared" si="304"/>
        <v>4</v>
      </c>
      <c r="F7427" s="281" t="str">
        <f t="shared" si="302"/>
        <v/>
      </c>
      <c r="G7427" s="282"/>
      <c r="H7427" s="280"/>
      <c r="I7427" s="280"/>
      <c r="J7427" s="280"/>
    </row>
    <row r="7428" spans="1:10" ht="15.75" customHeight="1" x14ac:dyDescent="0.3">
      <c r="A7428" s="290" t="str">
        <f t="shared" si="301"/>
        <v>4/2020</v>
      </c>
      <c r="B7428" s="284">
        <v>43949</v>
      </c>
      <c r="C7428" s="287">
        <v>470</v>
      </c>
      <c r="D7428" s="279">
        <f t="shared" si="303"/>
        <v>28</v>
      </c>
      <c r="E7428" s="279">
        <f t="shared" si="304"/>
        <v>4</v>
      </c>
      <c r="F7428" s="281" t="str">
        <f t="shared" si="302"/>
        <v/>
      </c>
      <c r="G7428" s="282"/>
      <c r="H7428" s="280"/>
      <c r="I7428" s="280"/>
      <c r="J7428" s="280"/>
    </row>
    <row r="7429" spans="1:10" ht="15.75" customHeight="1" x14ac:dyDescent="0.3">
      <c r="A7429" s="290" t="str">
        <f t="shared" si="301"/>
        <v>4/2020</v>
      </c>
      <c r="B7429" s="284">
        <v>43950</v>
      </c>
      <c r="C7429" s="287">
        <v>446</v>
      </c>
      <c r="D7429" s="279">
        <f t="shared" si="303"/>
        <v>29</v>
      </c>
      <c r="E7429" s="279">
        <f t="shared" si="304"/>
        <v>4</v>
      </c>
      <c r="F7429" s="281" t="str">
        <f t="shared" si="302"/>
        <v/>
      </c>
      <c r="G7429" s="282"/>
      <c r="H7429" s="280"/>
      <c r="I7429" s="280"/>
      <c r="J7429" s="280"/>
    </row>
    <row r="7430" spans="1:10" ht="15.75" customHeight="1" x14ac:dyDescent="0.3">
      <c r="A7430" s="290" t="str">
        <f t="shared" ref="A7430:A7493" si="305">CONCATENATE(MONTH(B7430),"/",YEAR(B7430))</f>
        <v>4/2020</v>
      </c>
      <c r="B7430" s="284">
        <v>43951</v>
      </c>
      <c r="C7430" s="287">
        <v>422</v>
      </c>
      <c r="D7430" s="279">
        <f t="shared" si="303"/>
        <v>30</v>
      </c>
      <c r="E7430" s="279">
        <f t="shared" si="304"/>
        <v>4</v>
      </c>
      <c r="F7430" s="281">
        <f t="shared" si="302"/>
        <v>4.2200000000000001E-2</v>
      </c>
      <c r="G7430" s="282"/>
      <c r="H7430" s="280"/>
      <c r="I7430" s="280"/>
      <c r="J7430" s="280"/>
    </row>
    <row r="7431" spans="1:10" ht="15.75" customHeight="1" x14ac:dyDescent="0.3">
      <c r="A7431" s="290" t="str">
        <f t="shared" si="305"/>
        <v>5/2020</v>
      </c>
      <c r="B7431" s="284">
        <v>43952</v>
      </c>
      <c r="C7431" s="287">
        <v>422</v>
      </c>
      <c r="D7431" s="279">
        <f t="shared" si="303"/>
        <v>1</v>
      </c>
      <c r="E7431" s="279">
        <f t="shared" si="304"/>
        <v>5</v>
      </c>
      <c r="F7431" s="281" t="str">
        <f t="shared" ref="F7431:F7494" si="306">IF(D7431=(D7432-1),"",IF(AND(C7431="",C7430="",C7429=""),C7428/10000,(IF(AND(C7431="",C7430=""),C7429/10000,IF(C7431="",C7430/10000,C7431/10000)))))</f>
        <v/>
      </c>
      <c r="G7431" s="282"/>
      <c r="H7431" s="280"/>
      <c r="I7431" s="280"/>
      <c r="J7431" s="280"/>
    </row>
    <row r="7432" spans="1:10" ht="15.75" customHeight="1" x14ac:dyDescent="0.3">
      <c r="A7432" s="290" t="str">
        <f t="shared" si="305"/>
        <v>5/2020</v>
      </c>
      <c r="B7432" s="284">
        <v>43953</v>
      </c>
      <c r="C7432" s="287"/>
      <c r="D7432" s="279">
        <f t="shared" si="303"/>
        <v>2</v>
      </c>
      <c r="E7432" s="279">
        <f t="shared" si="304"/>
        <v>5</v>
      </c>
      <c r="F7432" s="281" t="str">
        <f t="shared" si="306"/>
        <v/>
      </c>
      <c r="G7432" s="282"/>
      <c r="H7432" s="280"/>
      <c r="I7432" s="280"/>
      <c r="J7432" s="280"/>
    </row>
    <row r="7433" spans="1:10" ht="15.75" customHeight="1" x14ac:dyDescent="0.3">
      <c r="A7433" s="290" t="str">
        <f t="shared" si="305"/>
        <v>5/2020</v>
      </c>
      <c r="B7433" s="284">
        <v>43954</v>
      </c>
      <c r="C7433" s="287"/>
      <c r="D7433" s="279">
        <f t="shared" si="303"/>
        <v>3</v>
      </c>
      <c r="E7433" s="279">
        <f t="shared" si="304"/>
        <v>5</v>
      </c>
      <c r="F7433" s="281" t="str">
        <f t="shared" si="306"/>
        <v/>
      </c>
      <c r="G7433" s="282"/>
      <c r="H7433" s="280"/>
      <c r="I7433" s="280"/>
      <c r="J7433" s="280"/>
    </row>
    <row r="7434" spans="1:10" ht="15.75" customHeight="1" x14ac:dyDescent="0.3">
      <c r="A7434" s="290" t="str">
        <f t="shared" si="305"/>
        <v>5/2020</v>
      </c>
      <c r="B7434" s="284">
        <v>43955</v>
      </c>
      <c r="C7434" s="287">
        <v>426</v>
      </c>
      <c r="D7434" s="279">
        <f t="shared" si="303"/>
        <v>4</v>
      </c>
      <c r="E7434" s="279">
        <f t="shared" si="304"/>
        <v>5</v>
      </c>
      <c r="F7434" s="281" t="str">
        <f t="shared" si="306"/>
        <v/>
      </c>
      <c r="G7434" s="282"/>
      <c r="H7434" s="280"/>
      <c r="I7434" s="280"/>
      <c r="J7434" s="280"/>
    </row>
    <row r="7435" spans="1:10" ht="15.75" customHeight="1" x14ac:dyDescent="0.3">
      <c r="A7435" s="290" t="str">
        <f t="shared" si="305"/>
        <v>5/2020</v>
      </c>
      <c r="B7435" s="284">
        <v>43956</v>
      </c>
      <c r="C7435" s="287">
        <v>423</v>
      </c>
      <c r="D7435" s="279">
        <f t="shared" si="303"/>
        <v>5</v>
      </c>
      <c r="E7435" s="279">
        <f t="shared" si="304"/>
        <v>5</v>
      </c>
      <c r="F7435" s="281" t="str">
        <f t="shared" si="306"/>
        <v/>
      </c>
      <c r="G7435" s="282"/>
      <c r="H7435" s="280"/>
      <c r="I7435" s="280"/>
      <c r="J7435" s="280"/>
    </row>
    <row r="7436" spans="1:10" ht="15.75" customHeight="1" x14ac:dyDescent="0.3">
      <c r="A7436" s="290" t="str">
        <f t="shared" si="305"/>
        <v>5/2020</v>
      </c>
      <c r="B7436" s="284">
        <v>43957</v>
      </c>
      <c r="C7436" s="287">
        <v>429</v>
      </c>
      <c r="D7436" s="279">
        <f t="shared" si="303"/>
        <v>6</v>
      </c>
      <c r="E7436" s="279">
        <f t="shared" si="304"/>
        <v>5</v>
      </c>
      <c r="F7436" s="281" t="str">
        <f t="shared" si="306"/>
        <v/>
      </c>
      <c r="G7436" s="282"/>
      <c r="H7436" s="280"/>
      <c r="I7436" s="280"/>
      <c r="J7436" s="280"/>
    </row>
    <row r="7437" spans="1:10" ht="15.75" customHeight="1" x14ac:dyDescent="0.3">
      <c r="A7437" s="290" t="str">
        <f t="shared" si="305"/>
        <v>5/2020</v>
      </c>
      <c r="B7437" s="284">
        <v>43958</v>
      </c>
      <c r="C7437" s="287">
        <v>432</v>
      </c>
      <c r="D7437" s="279">
        <f t="shared" si="303"/>
        <v>7</v>
      </c>
      <c r="E7437" s="279">
        <f t="shared" si="304"/>
        <v>5</v>
      </c>
      <c r="F7437" s="281" t="str">
        <f t="shared" si="306"/>
        <v/>
      </c>
      <c r="G7437" s="282"/>
      <c r="H7437" s="280"/>
      <c r="I7437" s="280"/>
      <c r="J7437" s="280"/>
    </row>
    <row r="7438" spans="1:10" ht="15.75" customHeight="1" x14ac:dyDescent="0.3">
      <c r="A7438" s="290" t="str">
        <f t="shared" si="305"/>
        <v>5/2020</v>
      </c>
      <c r="B7438" s="284">
        <v>43959</v>
      </c>
      <c r="C7438" s="287">
        <v>419</v>
      </c>
      <c r="D7438" s="279">
        <f t="shared" si="303"/>
        <v>8</v>
      </c>
      <c r="E7438" s="279">
        <f t="shared" si="304"/>
        <v>5</v>
      </c>
      <c r="F7438" s="281" t="str">
        <f t="shared" si="306"/>
        <v/>
      </c>
      <c r="G7438" s="282"/>
      <c r="H7438" s="280"/>
      <c r="I7438" s="280"/>
      <c r="J7438" s="280"/>
    </row>
    <row r="7439" spans="1:10" ht="15.75" customHeight="1" x14ac:dyDescent="0.3">
      <c r="A7439" s="290" t="str">
        <f t="shared" si="305"/>
        <v>5/2020</v>
      </c>
      <c r="B7439" s="284">
        <v>43960</v>
      </c>
      <c r="C7439" s="287"/>
      <c r="D7439" s="279">
        <f t="shared" si="303"/>
        <v>9</v>
      </c>
      <c r="E7439" s="279">
        <f t="shared" si="304"/>
        <v>5</v>
      </c>
      <c r="F7439" s="281" t="str">
        <f t="shared" si="306"/>
        <v/>
      </c>
      <c r="G7439" s="282"/>
      <c r="H7439" s="280"/>
      <c r="I7439" s="280"/>
      <c r="J7439" s="280"/>
    </row>
    <row r="7440" spans="1:10" ht="15.75" customHeight="1" x14ac:dyDescent="0.3">
      <c r="A7440" s="290" t="str">
        <f t="shared" si="305"/>
        <v>5/2020</v>
      </c>
      <c r="B7440" s="284">
        <v>43961</v>
      </c>
      <c r="C7440" s="287"/>
      <c r="D7440" s="279">
        <f t="shared" si="303"/>
        <v>10</v>
      </c>
      <c r="E7440" s="279">
        <f t="shared" si="304"/>
        <v>5</v>
      </c>
      <c r="F7440" s="281" t="str">
        <f t="shared" si="306"/>
        <v/>
      </c>
      <c r="G7440" s="282"/>
      <c r="H7440" s="280"/>
      <c r="I7440" s="280"/>
      <c r="J7440" s="280"/>
    </row>
    <row r="7441" spans="1:10" ht="15.75" customHeight="1" x14ac:dyDescent="0.3">
      <c r="A7441" s="290" t="str">
        <f t="shared" si="305"/>
        <v>5/2020</v>
      </c>
      <c r="B7441" s="284">
        <v>43962</v>
      </c>
      <c r="C7441" s="287">
        <v>414</v>
      </c>
      <c r="D7441" s="279">
        <f t="shared" si="303"/>
        <v>11</v>
      </c>
      <c r="E7441" s="279">
        <f t="shared" si="304"/>
        <v>5</v>
      </c>
      <c r="F7441" s="281" t="str">
        <f t="shared" si="306"/>
        <v/>
      </c>
      <c r="G7441" s="282"/>
      <c r="H7441" s="280"/>
      <c r="I7441" s="280"/>
      <c r="J7441" s="280"/>
    </row>
    <row r="7442" spans="1:10" ht="15.75" customHeight="1" x14ac:dyDescent="0.3">
      <c r="A7442" s="290" t="str">
        <f t="shared" si="305"/>
        <v>5/2020</v>
      </c>
      <c r="B7442" s="284">
        <v>43963</v>
      </c>
      <c r="C7442" s="287">
        <v>420</v>
      </c>
      <c r="D7442" s="279">
        <f t="shared" ref="D7442:D7505" si="307">DAY(B7442)</f>
        <v>12</v>
      </c>
      <c r="E7442" s="279">
        <f t="shared" ref="E7442:E7505" si="308">MONTH(B7442)</f>
        <v>5</v>
      </c>
      <c r="F7442" s="281" t="str">
        <f t="shared" si="306"/>
        <v/>
      </c>
      <c r="G7442" s="282"/>
      <c r="H7442" s="280"/>
      <c r="I7442" s="280"/>
      <c r="J7442" s="280"/>
    </row>
    <row r="7443" spans="1:10" ht="15.75" customHeight="1" x14ac:dyDescent="0.3">
      <c r="A7443" s="290" t="str">
        <f t="shared" si="305"/>
        <v>5/2020</v>
      </c>
      <c r="B7443" s="284">
        <v>43964</v>
      </c>
      <c r="C7443" s="287">
        <v>438</v>
      </c>
      <c r="D7443" s="279">
        <f t="shared" si="307"/>
        <v>13</v>
      </c>
      <c r="E7443" s="279">
        <f t="shared" si="308"/>
        <v>5</v>
      </c>
      <c r="F7443" s="281" t="str">
        <f t="shared" si="306"/>
        <v/>
      </c>
      <c r="G7443" s="282"/>
      <c r="H7443" s="280"/>
      <c r="I7443" s="280"/>
      <c r="J7443" s="280"/>
    </row>
    <row r="7444" spans="1:10" ht="15.75" customHeight="1" x14ac:dyDescent="0.3">
      <c r="A7444" s="290" t="str">
        <f t="shared" si="305"/>
        <v>5/2020</v>
      </c>
      <c r="B7444" s="284">
        <v>43965</v>
      </c>
      <c r="C7444" s="287">
        <v>450</v>
      </c>
      <c r="D7444" s="279">
        <f t="shared" si="307"/>
        <v>14</v>
      </c>
      <c r="E7444" s="279">
        <f t="shared" si="308"/>
        <v>5</v>
      </c>
      <c r="F7444" s="281" t="str">
        <f t="shared" si="306"/>
        <v/>
      </c>
      <c r="G7444" s="282"/>
      <c r="H7444" s="280"/>
      <c r="I7444" s="280"/>
      <c r="J7444" s="280"/>
    </row>
    <row r="7445" spans="1:10" ht="15.75" customHeight="1" x14ac:dyDescent="0.3">
      <c r="A7445" s="290" t="str">
        <f t="shared" si="305"/>
        <v>5/2020</v>
      </c>
      <c r="B7445" s="284">
        <v>43966</v>
      </c>
      <c r="C7445" s="287">
        <v>451</v>
      </c>
      <c r="D7445" s="279">
        <f t="shared" si="307"/>
        <v>15</v>
      </c>
      <c r="E7445" s="279">
        <f t="shared" si="308"/>
        <v>5</v>
      </c>
      <c r="F7445" s="281" t="str">
        <f t="shared" si="306"/>
        <v/>
      </c>
      <c r="G7445" s="282"/>
      <c r="H7445" s="280"/>
      <c r="I7445" s="280"/>
      <c r="J7445" s="280"/>
    </row>
    <row r="7446" spans="1:10" ht="15.75" customHeight="1" x14ac:dyDescent="0.3">
      <c r="A7446" s="290" t="str">
        <f t="shared" si="305"/>
        <v>5/2020</v>
      </c>
      <c r="B7446" s="284">
        <v>43967</v>
      </c>
      <c r="C7446" s="287" t="s">
        <v>5837</v>
      </c>
      <c r="D7446" s="279">
        <f t="shared" si="307"/>
        <v>16</v>
      </c>
      <c r="E7446" s="279">
        <f t="shared" si="308"/>
        <v>5</v>
      </c>
      <c r="F7446" s="281" t="str">
        <f t="shared" si="306"/>
        <v/>
      </c>
      <c r="G7446" s="282"/>
      <c r="H7446" s="280"/>
      <c r="I7446" s="280"/>
      <c r="J7446" s="280"/>
    </row>
    <row r="7447" spans="1:10" ht="15.75" customHeight="1" x14ac:dyDescent="0.3">
      <c r="A7447" s="290" t="str">
        <f t="shared" si="305"/>
        <v>5/2020</v>
      </c>
      <c r="B7447" s="284">
        <v>43968</v>
      </c>
      <c r="C7447" s="287" t="s">
        <v>5837</v>
      </c>
      <c r="D7447" s="279">
        <f t="shared" si="307"/>
        <v>17</v>
      </c>
      <c r="E7447" s="279">
        <f t="shared" si="308"/>
        <v>5</v>
      </c>
      <c r="F7447" s="281" t="str">
        <f t="shared" si="306"/>
        <v/>
      </c>
      <c r="G7447" s="282"/>
      <c r="H7447" s="280"/>
      <c r="I7447" s="280"/>
      <c r="J7447" s="280"/>
    </row>
    <row r="7448" spans="1:10" ht="15.75" customHeight="1" x14ac:dyDescent="0.3">
      <c r="A7448" s="290" t="str">
        <f t="shared" si="305"/>
        <v>5/2020</v>
      </c>
      <c r="B7448" s="284">
        <v>43969</v>
      </c>
      <c r="C7448" s="287">
        <v>427</v>
      </c>
      <c r="D7448" s="279">
        <f t="shared" si="307"/>
        <v>18</v>
      </c>
      <c r="E7448" s="279">
        <f t="shared" si="308"/>
        <v>5</v>
      </c>
      <c r="F7448" s="281" t="str">
        <f t="shared" si="306"/>
        <v/>
      </c>
      <c r="G7448" s="282"/>
      <c r="H7448" s="280"/>
      <c r="I7448" s="280"/>
      <c r="J7448" s="280"/>
    </row>
    <row r="7449" spans="1:10" ht="15.75" customHeight="1" x14ac:dyDescent="0.3">
      <c r="A7449" s="290" t="str">
        <f t="shared" si="305"/>
        <v>5/2020</v>
      </c>
      <c r="B7449" s="284">
        <v>43970</v>
      </c>
      <c r="C7449" s="287">
        <v>429</v>
      </c>
      <c r="D7449" s="279">
        <f t="shared" si="307"/>
        <v>19</v>
      </c>
      <c r="E7449" s="279">
        <f t="shared" si="308"/>
        <v>5</v>
      </c>
      <c r="F7449" s="281" t="str">
        <f t="shared" si="306"/>
        <v/>
      </c>
      <c r="G7449" s="282"/>
      <c r="H7449" s="280"/>
      <c r="I7449" s="280"/>
      <c r="J7449" s="280"/>
    </row>
    <row r="7450" spans="1:10" ht="15.75" customHeight="1" x14ac:dyDescent="0.3">
      <c r="A7450" s="290" t="str">
        <f t="shared" si="305"/>
        <v>5/2020</v>
      </c>
      <c r="B7450" s="284">
        <v>43971</v>
      </c>
      <c r="C7450" s="287">
        <v>420</v>
      </c>
      <c r="D7450" s="279">
        <f t="shared" si="307"/>
        <v>20</v>
      </c>
      <c r="E7450" s="279">
        <f t="shared" si="308"/>
        <v>5</v>
      </c>
      <c r="F7450" s="281" t="str">
        <f t="shared" si="306"/>
        <v/>
      </c>
      <c r="G7450" s="282"/>
      <c r="H7450" s="280"/>
      <c r="I7450" s="280"/>
      <c r="J7450" s="280"/>
    </row>
    <row r="7451" spans="1:10" ht="15.75" customHeight="1" x14ac:dyDescent="0.3">
      <c r="A7451" s="290" t="str">
        <f t="shared" si="305"/>
        <v>5/2020</v>
      </c>
      <c r="B7451" s="284">
        <v>43972</v>
      </c>
      <c r="C7451" s="287">
        <v>405</v>
      </c>
      <c r="D7451" s="279">
        <f t="shared" si="307"/>
        <v>21</v>
      </c>
      <c r="E7451" s="279">
        <f t="shared" si="308"/>
        <v>5</v>
      </c>
      <c r="F7451" s="281" t="str">
        <f t="shared" si="306"/>
        <v/>
      </c>
      <c r="G7451" s="282"/>
      <c r="H7451" s="280"/>
      <c r="I7451" s="280"/>
      <c r="J7451" s="280"/>
    </row>
    <row r="7452" spans="1:10" ht="15.75" customHeight="1" x14ac:dyDescent="0.3">
      <c r="A7452" s="290" t="str">
        <f t="shared" si="305"/>
        <v>5/2020</v>
      </c>
      <c r="B7452" s="284">
        <v>43973</v>
      </c>
      <c r="C7452" s="287">
        <v>405</v>
      </c>
      <c r="D7452" s="279">
        <f t="shared" si="307"/>
        <v>22</v>
      </c>
      <c r="E7452" s="279">
        <f t="shared" si="308"/>
        <v>5</v>
      </c>
      <c r="F7452" s="281" t="str">
        <f t="shared" si="306"/>
        <v/>
      </c>
      <c r="G7452" s="282"/>
      <c r="H7452" s="280"/>
      <c r="I7452" s="280"/>
      <c r="J7452" s="280"/>
    </row>
    <row r="7453" spans="1:10" ht="15.75" customHeight="1" x14ac:dyDescent="0.3">
      <c r="A7453" s="290" t="str">
        <f t="shared" si="305"/>
        <v>5/2020</v>
      </c>
      <c r="B7453" s="284">
        <v>43974</v>
      </c>
      <c r="C7453" s="287" t="s">
        <v>5837</v>
      </c>
      <c r="D7453" s="279">
        <f t="shared" si="307"/>
        <v>23</v>
      </c>
      <c r="E7453" s="279">
        <f t="shared" si="308"/>
        <v>5</v>
      </c>
      <c r="F7453" s="281" t="str">
        <f t="shared" si="306"/>
        <v/>
      </c>
      <c r="G7453" s="282"/>
      <c r="H7453" s="280"/>
      <c r="I7453" s="280"/>
      <c r="J7453" s="280"/>
    </row>
    <row r="7454" spans="1:10" ht="15.75" customHeight="1" x14ac:dyDescent="0.3">
      <c r="A7454" s="290" t="str">
        <f t="shared" si="305"/>
        <v>5/2020</v>
      </c>
      <c r="B7454" s="284">
        <v>43975</v>
      </c>
      <c r="C7454" s="287" t="s">
        <v>5837</v>
      </c>
      <c r="D7454" s="279">
        <f t="shared" si="307"/>
        <v>24</v>
      </c>
      <c r="E7454" s="279">
        <f t="shared" si="308"/>
        <v>5</v>
      </c>
      <c r="F7454" s="281" t="str">
        <f t="shared" si="306"/>
        <v/>
      </c>
      <c r="G7454" s="282"/>
      <c r="H7454" s="280"/>
      <c r="I7454" s="280"/>
      <c r="J7454" s="280"/>
    </row>
    <row r="7455" spans="1:10" ht="15.75" customHeight="1" x14ac:dyDescent="0.3">
      <c r="A7455" s="290" t="str">
        <f t="shared" si="305"/>
        <v>5/2020</v>
      </c>
      <c r="B7455" s="284">
        <v>43976</v>
      </c>
      <c r="C7455" s="287">
        <v>405</v>
      </c>
      <c r="D7455" s="279">
        <f t="shared" si="307"/>
        <v>25</v>
      </c>
      <c r="E7455" s="279">
        <f t="shared" si="308"/>
        <v>5</v>
      </c>
      <c r="F7455" s="281" t="str">
        <f t="shared" si="306"/>
        <v/>
      </c>
      <c r="G7455" s="282"/>
      <c r="H7455" s="280"/>
      <c r="I7455" s="280"/>
      <c r="J7455" s="280"/>
    </row>
    <row r="7456" spans="1:10" ht="15.75" customHeight="1" x14ac:dyDescent="0.3">
      <c r="A7456" s="290" t="str">
        <f t="shared" si="305"/>
        <v>5/2020</v>
      </c>
      <c r="B7456" s="284">
        <v>43977</v>
      </c>
      <c r="C7456" s="287">
        <v>387</v>
      </c>
      <c r="D7456" s="279">
        <f t="shared" si="307"/>
        <v>26</v>
      </c>
      <c r="E7456" s="279">
        <f t="shared" si="308"/>
        <v>5</v>
      </c>
      <c r="F7456" s="281" t="str">
        <f t="shared" si="306"/>
        <v/>
      </c>
      <c r="G7456" s="282"/>
      <c r="H7456" s="280"/>
      <c r="I7456" s="280"/>
      <c r="J7456" s="280"/>
    </row>
    <row r="7457" spans="1:10" ht="15.75" customHeight="1" x14ac:dyDescent="0.3">
      <c r="A7457" s="290" t="str">
        <f t="shared" si="305"/>
        <v>5/2020</v>
      </c>
      <c r="B7457" s="284">
        <v>43978</v>
      </c>
      <c r="C7457" s="287">
        <v>384</v>
      </c>
      <c r="D7457" s="279">
        <f t="shared" si="307"/>
        <v>27</v>
      </c>
      <c r="E7457" s="279">
        <f t="shared" si="308"/>
        <v>5</v>
      </c>
      <c r="F7457" s="281" t="str">
        <f t="shared" si="306"/>
        <v/>
      </c>
      <c r="G7457" s="282"/>
      <c r="H7457" s="280"/>
      <c r="I7457" s="280"/>
      <c r="J7457" s="280"/>
    </row>
    <row r="7458" spans="1:10" ht="15.75" customHeight="1" x14ac:dyDescent="0.3">
      <c r="A7458" s="290" t="str">
        <f t="shared" si="305"/>
        <v>5/2020</v>
      </c>
      <c r="B7458" s="284">
        <v>43979</v>
      </c>
      <c r="C7458" s="287">
        <v>379</v>
      </c>
      <c r="D7458" s="279">
        <f t="shared" si="307"/>
        <v>28</v>
      </c>
      <c r="E7458" s="279">
        <f t="shared" si="308"/>
        <v>5</v>
      </c>
      <c r="F7458" s="281" t="str">
        <f t="shared" si="306"/>
        <v/>
      </c>
      <c r="G7458" s="282"/>
      <c r="H7458" s="280"/>
      <c r="I7458" s="280"/>
      <c r="J7458" s="280"/>
    </row>
    <row r="7459" spans="1:10" ht="15.75" customHeight="1" x14ac:dyDescent="0.3">
      <c r="A7459" s="290" t="str">
        <f t="shared" si="305"/>
        <v>5/2020</v>
      </c>
      <c r="B7459" s="284">
        <v>43980</v>
      </c>
      <c r="C7459" s="287">
        <v>392</v>
      </c>
      <c r="D7459" s="279">
        <f t="shared" si="307"/>
        <v>29</v>
      </c>
      <c r="E7459" s="279">
        <f t="shared" si="308"/>
        <v>5</v>
      </c>
      <c r="F7459" s="281" t="str">
        <f t="shared" si="306"/>
        <v/>
      </c>
      <c r="G7459" s="282"/>
      <c r="H7459" s="280"/>
      <c r="I7459" s="280"/>
      <c r="J7459" s="280"/>
    </row>
    <row r="7460" spans="1:10" ht="15.75" customHeight="1" x14ac:dyDescent="0.3">
      <c r="A7460" s="290" t="str">
        <f t="shared" si="305"/>
        <v>5/2020</v>
      </c>
      <c r="B7460" s="284">
        <v>43981</v>
      </c>
      <c r="C7460" s="287" t="s">
        <v>5837</v>
      </c>
      <c r="D7460" s="279">
        <f t="shared" si="307"/>
        <v>30</v>
      </c>
      <c r="E7460" s="279">
        <f t="shared" si="308"/>
        <v>5</v>
      </c>
      <c r="F7460" s="281" t="str">
        <f t="shared" si="306"/>
        <v/>
      </c>
      <c r="G7460" s="282"/>
      <c r="H7460" s="280"/>
      <c r="I7460" s="280"/>
      <c r="J7460" s="280"/>
    </row>
    <row r="7461" spans="1:10" ht="15.75" customHeight="1" x14ac:dyDescent="0.3">
      <c r="A7461" s="290" t="str">
        <f t="shared" si="305"/>
        <v>5/2020</v>
      </c>
      <c r="B7461" s="284">
        <v>43982</v>
      </c>
      <c r="C7461" s="287" t="s">
        <v>5837</v>
      </c>
      <c r="D7461" s="279">
        <f t="shared" si="307"/>
        <v>31</v>
      </c>
      <c r="E7461" s="279">
        <f t="shared" si="308"/>
        <v>5</v>
      </c>
      <c r="F7461" s="281">
        <f t="shared" si="306"/>
        <v>3.9199999999999999E-2</v>
      </c>
      <c r="G7461" s="282"/>
      <c r="H7461" s="280"/>
      <c r="I7461" s="280"/>
      <c r="J7461" s="280"/>
    </row>
    <row r="7462" spans="1:10" ht="15.75" customHeight="1" x14ac:dyDescent="0.3">
      <c r="A7462" s="290" t="str">
        <f t="shared" si="305"/>
        <v>6/2020</v>
      </c>
      <c r="B7462" s="284">
        <v>43983</v>
      </c>
      <c r="C7462" s="287">
        <v>386</v>
      </c>
      <c r="D7462" s="279">
        <f t="shared" si="307"/>
        <v>1</v>
      </c>
      <c r="E7462" s="279">
        <f t="shared" si="308"/>
        <v>6</v>
      </c>
      <c r="F7462" s="281" t="str">
        <f t="shared" si="306"/>
        <v/>
      </c>
      <c r="G7462" s="282"/>
      <c r="H7462" s="280"/>
      <c r="I7462" s="280"/>
      <c r="J7462" s="280"/>
    </row>
    <row r="7463" spans="1:10" ht="15.75" customHeight="1" x14ac:dyDescent="0.3">
      <c r="A7463" s="290" t="str">
        <f t="shared" si="305"/>
        <v>6/2020</v>
      </c>
      <c r="B7463" s="284">
        <v>43984</v>
      </c>
      <c r="C7463" s="287">
        <v>375</v>
      </c>
      <c r="D7463" s="279">
        <f t="shared" si="307"/>
        <v>2</v>
      </c>
      <c r="E7463" s="279">
        <f t="shared" si="308"/>
        <v>6</v>
      </c>
      <c r="F7463" s="281" t="str">
        <f t="shared" si="306"/>
        <v/>
      </c>
      <c r="G7463" s="282"/>
      <c r="H7463" s="280"/>
      <c r="I7463" s="280"/>
      <c r="J7463" s="280"/>
    </row>
    <row r="7464" spans="1:10" ht="15.75" customHeight="1" x14ac:dyDescent="0.3">
      <c r="A7464" s="290" t="str">
        <f t="shared" si="305"/>
        <v>6/2020</v>
      </c>
      <c r="B7464" s="284">
        <v>43985</v>
      </c>
      <c r="C7464" s="287">
        <v>351</v>
      </c>
      <c r="D7464" s="279">
        <f t="shared" si="307"/>
        <v>3</v>
      </c>
      <c r="E7464" s="279">
        <f t="shared" si="308"/>
        <v>6</v>
      </c>
      <c r="F7464" s="281" t="str">
        <f t="shared" si="306"/>
        <v/>
      </c>
      <c r="G7464" s="282"/>
      <c r="H7464" s="280"/>
      <c r="I7464" s="280"/>
      <c r="J7464" s="280"/>
    </row>
    <row r="7465" spans="1:10" ht="15.75" customHeight="1" x14ac:dyDescent="0.3">
      <c r="A7465" s="290" t="str">
        <f t="shared" si="305"/>
        <v>6/2020</v>
      </c>
      <c r="B7465" s="284">
        <v>43986</v>
      </c>
      <c r="C7465" s="287">
        <v>348</v>
      </c>
      <c r="D7465" s="279">
        <f t="shared" si="307"/>
        <v>4</v>
      </c>
      <c r="E7465" s="279">
        <f t="shared" si="308"/>
        <v>6</v>
      </c>
      <c r="F7465" s="281" t="str">
        <f t="shared" si="306"/>
        <v/>
      </c>
      <c r="G7465" s="282"/>
      <c r="H7465" s="280"/>
      <c r="I7465" s="280"/>
      <c r="J7465" s="280"/>
    </row>
    <row r="7466" spans="1:10" ht="15.75" customHeight="1" x14ac:dyDescent="0.3">
      <c r="A7466" s="290" t="str">
        <f t="shared" si="305"/>
        <v>6/2020</v>
      </c>
      <c r="B7466" s="284">
        <v>43987</v>
      </c>
      <c r="C7466" s="287">
        <v>334</v>
      </c>
      <c r="D7466" s="279">
        <f t="shared" si="307"/>
        <v>5</v>
      </c>
      <c r="E7466" s="279">
        <f t="shared" si="308"/>
        <v>6</v>
      </c>
      <c r="F7466" s="281" t="str">
        <f t="shared" si="306"/>
        <v/>
      </c>
      <c r="G7466" s="282"/>
      <c r="H7466" s="280"/>
      <c r="I7466" s="280"/>
      <c r="J7466" s="280"/>
    </row>
    <row r="7467" spans="1:10" ht="15.75" customHeight="1" x14ac:dyDescent="0.3">
      <c r="A7467" s="290" t="str">
        <f t="shared" si="305"/>
        <v>6/2020</v>
      </c>
      <c r="B7467" s="284">
        <v>43988</v>
      </c>
      <c r="C7467" s="287" t="s">
        <v>5837</v>
      </c>
      <c r="D7467" s="279">
        <f t="shared" si="307"/>
        <v>6</v>
      </c>
      <c r="E7467" s="279">
        <f t="shared" si="308"/>
        <v>6</v>
      </c>
      <c r="F7467" s="281" t="str">
        <f t="shared" si="306"/>
        <v/>
      </c>
      <c r="G7467" s="282"/>
      <c r="H7467" s="280"/>
      <c r="I7467" s="280"/>
      <c r="J7467" s="280"/>
    </row>
    <row r="7468" spans="1:10" ht="15.75" customHeight="1" x14ac:dyDescent="0.3">
      <c r="A7468" s="290" t="str">
        <f t="shared" si="305"/>
        <v>6/2020</v>
      </c>
      <c r="B7468" s="284">
        <v>43989</v>
      </c>
      <c r="C7468" s="287" t="s">
        <v>5837</v>
      </c>
      <c r="D7468" s="279">
        <f t="shared" si="307"/>
        <v>7</v>
      </c>
      <c r="E7468" s="279">
        <f t="shared" si="308"/>
        <v>6</v>
      </c>
      <c r="F7468" s="281" t="str">
        <f t="shared" si="306"/>
        <v/>
      </c>
      <c r="G7468" s="282"/>
      <c r="H7468" s="280"/>
      <c r="I7468" s="280"/>
      <c r="J7468" s="280"/>
    </row>
    <row r="7469" spans="1:10" ht="15.75" customHeight="1" x14ac:dyDescent="0.3">
      <c r="A7469" s="290" t="str">
        <f t="shared" si="305"/>
        <v>6/2020</v>
      </c>
      <c r="B7469" s="284">
        <v>43990</v>
      </c>
      <c r="C7469" s="287">
        <v>332</v>
      </c>
      <c r="D7469" s="279">
        <f t="shared" si="307"/>
        <v>8</v>
      </c>
      <c r="E7469" s="279">
        <f t="shared" si="308"/>
        <v>6</v>
      </c>
      <c r="F7469" s="281" t="str">
        <f t="shared" si="306"/>
        <v/>
      </c>
      <c r="G7469" s="282"/>
      <c r="H7469" s="280"/>
      <c r="I7469" s="280"/>
      <c r="J7469" s="280"/>
    </row>
    <row r="7470" spans="1:10" ht="15.75" customHeight="1" x14ac:dyDescent="0.3">
      <c r="A7470" s="290" t="str">
        <f t="shared" si="305"/>
        <v>6/2020</v>
      </c>
      <c r="B7470" s="284">
        <v>43991</v>
      </c>
      <c r="C7470" s="287">
        <v>344</v>
      </c>
      <c r="D7470" s="279">
        <f t="shared" si="307"/>
        <v>9</v>
      </c>
      <c r="E7470" s="279">
        <f t="shared" si="308"/>
        <v>6</v>
      </c>
      <c r="F7470" s="281" t="str">
        <f t="shared" si="306"/>
        <v/>
      </c>
      <c r="G7470" s="282"/>
      <c r="H7470" s="280"/>
      <c r="I7470" s="280"/>
      <c r="J7470" s="280"/>
    </row>
    <row r="7471" spans="1:10" ht="15.75" customHeight="1" x14ac:dyDescent="0.3">
      <c r="A7471" s="290" t="str">
        <f t="shared" si="305"/>
        <v>6/2020</v>
      </c>
      <c r="B7471" s="284">
        <v>43992</v>
      </c>
      <c r="C7471" s="287">
        <v>355</v>
      </c>
      <c r="D7471" s="279">
        <f t="shared" si="307"/>
        <v>10</v>
      </c>
      <c r="E7471" s="279">
        <f t="shared" si="308"/>
        <v>6</v>
      </c>
      <c r="F7471" s="281" t="str">
        <f t="shared" si="306"/>
        <v/>
      </c>
      <c r="G7471" s="282"/>
      <c r="H7471" s="280"/>
      <c r="I7471" s="280"/>
      <c r="J7471" s="280"/>
    </row>
    <row r="7472" spans="1:10" ht="15.75" customHeight="1" x14ac:dyDescent="0.3">
      <c r="A7472" s="290" t="str">
        <f t="shared" si="305"/>
        <v>6/2020</v>
      </c>
      <c r="B7472" s="284">
        <v>43993</v>
      </c>
      <c r="C7472" s="287">
        <v>389</v>
      </c>
      <c r="D7472" s="279">
        <f t="shared" si="307"/>
        <v>11</v>
      </c>
      <c r="E7472" s="279">
        <f t="shared" si="308"/>
        <v>6</v>
      </c>
      <c r="F7472" s="281" t="str">
        <f t="shared" si="306"/>
        <v/>
      </c>
      <c r="G7472" s="282"/>
      <c r="H7472" s="280"/>
      <c r="I7472" s="280"/>
      <c r="J7472" s="280"/>
    </row>
    <row r="7473" spans="1:10" ht="15.75" customHeight="1" x14ac:dyDescent="0.3">
      <c r="A7473" s="290" t="str">
        <f t="shared" si="305"/>
        <v>6/2020</v>
      </c>
      <c r="B7473" s="284">
        <v>43994</v>
      </c>
      <c r="C7473" s="287">
        <v>384</v>
      </c>
      <c r="D7473" s="279">
        <f t="shared" si="307"/>
        <v>12</v>
      </c>
      <c r="E7473" s="279">
        <f t="shared" si="308"/>
        <v>6</v>
      </c>
      <c r="F7473" s="281" t="str">
        <f t="shared" si="306"/>
        <v/>
      </c>
      <c r="G7473" s="282"/>
      <c r="H7473" s="280"/>
      <c r="I7473" s="280"/>
      <c r="J7473" s="280"/>
    </row>
    <row r="7474" spans="1:10" ht="15.75" customHeight="1" x14ac:dyDescent="0.3">
      <c r="A7474" s="290" t="str">
        <f t="shared" si="305"/>
        <v>6/2020</v>
      </c>
      <c r="B7474" s="284">
        <v>43995</v>
      </c>
      <c r="C7474" s="287" t="s">
        <v>5837</v>
      </c>
      <c r="D7474" s="279">
        <f t="shared" si="307"/>
        <v>13</v>
      </c>
      <c r="E7474" s="279">
        <f t="shared" si="308"/>
        <v>6</v>
      </c>
      <c r="F7474" s="281" t="str">
        <f t="shared" si="306"/>
        <v/>
      </c>
      <c r="G7474" s="282"/>
      <c r="H7474" s="280"/>
      <c r="I7474" s="280"/>
      <c r="J7474" s="280"/>
    </row>
    <row r="7475" spans="1:10" ht="15.75" customHeight="1" x14ac:dyDescent="0.3">
      <c r="A7475" s="290" t="str">
        <f t="shared" si="305"/>
        <v>6/2020</v>
      </c>
      <c r="B7475" s="284">
        <v>43996</v>
      </c>
      <c r="C7475" s="287" t="s">
        <v>5837</v>
      </c>
      <c r="D7475" s="279">
        <f t="shared" si="307"/>
        <v>14</v>
      </c>
      <c r="E7475" s="279">
        <f t="shared" si="308"/>
        <v>6</v>
      </c>
      <c r="F7475" s="281" t="str">
        <f t="shared" si="306"/>
        <v/>
      </c>
      <c r="G7475" s="282"/>
      <c r="H7475" s="280"/>
      <c r="I7475" s="280"/>
      <c r="J7475" s="280"/>
    </row>
    <row r="7476" spans="1:10" ht="15.75" customHeight="1" x14ac:dyDescent="0.3">
      <c r="A7476" s="290" t="str">
        <f t="shared" si="305"/>
        <v>6/2020</v>
      </c>
      <c r="B7476" s="284">
        <v>43997</v>
      </c>
      <c r="C7476" s="287">
        <v>387</v>
      </c>
      <c r="D7476" s="279">
        <f t="shared" si="307"/>
        <v>15</v>
      </c>
      <c r="E7476" s="279">
        <f t="shared" si="308"/>
        <v>6</v>
      </c>
      <c r="F7476" s="281" t="str">
        <f t="shared" si="306"/>
        <v/>
      </c>
      <c r="G7476" s="282"/>
      <c r="H7476" s="280"/>
      <c r="I7476" s="280"/>
      <c r="J7476" s="280"/>
    </row>
    <row r="7477" spans="1:10" ht="15.75" customHeight="1" x14ac:dyDescent="0.3">
      <c r="A7477" s="290" t="str">
        <f t="shared" si="305"/>
        <v>6/2020</v>
      </c>
      <c r="B7477" s="284">
        <v>43998</v>
      </c>
      <c r="C7477" s="287">
        <v>367</v>
      </c>
      <c r="D7477" s="279">
        <f t="shared" si="307"/>
        <v>16</v>
      </c>
      <c r="E7477" s="279">
        <f t="shared" si="308"/>
        <v>6</v>
      </c>
      <c r="F7477" s="281" t="str">
        <f t="shared" si="306"/>
        <v/>
      </c>
      <c r="G7477" s="282"/>
      <c r="H7477" s="280"/>
      <c r="I7477" s="280"/>
      <c r="J7477" s="280"/>
    </row>
    <row r="7478" spans="1:10" ht="15.75" customHeight="1" x14ac:dyDescent="0.3">
      <c r="A7478" s="290" t="str">
        <f t="shared" si="305"/>
        <v>6/2020</v>
      </c>
      <c r="B7478" s="284">
        <v>43999</v>
      </c>
      <c r="C7478" s="287">
        <v>374</v>
      </c>
      <c r="D7478" s="279">
        <f t="shared" si="307"/>
        <v>17</v>
      </c>
      <c r="E7478" s="279">
        <f t="shared" si="308"/>
        <v>6</v>
      </c>
      <c r="F7478" s="281" t="str">
        <f t="shared" si="306"/>
        <v/>
      </c>
      <c r="G7478" s="282"/>
      <c r="H7478" s="280"/>
      <c r="I7478" s="280"/>
      <c r="J7478" s="280"/>
    </row>
    <row r="7479" spans="1:10" ht="15.75" customHeight="1" x14ac:dyDescent="0.3">
      <c r="A7479" s="290" t="str">
        <f t="shared" si="305"/>
        <v>6/2020</v>
      </c>
      <c r="B7479" s="284">
        <v>44000</v>
      </c>
      <c r="C7479" s="287">
        <v>380</v>
      </c>
      <c r="D7479" s="279">
        <f t="shared" si="307"/>
        <v>18</v>
      </c>
      <c r="E7479" s="279">
        <f t="shared" si="308"/>
        <v>6</v>
      </c>
      <c r="F7479" s="281" t="str">
        <f t="shared" si="306"/>
        <v/>
      </c>
      <c r="G7479" s="282"/>
      <c r="H7479" s="280"/>
      <c r="I7479" s="280"/>
      <c r="J7479" s="280"/>
    </row>
    <row r="7480" spans="1:10" ht="15.75" customHeight="1" x14ac:dyDescent="0.3">
      <c r="A7480" s="290" t="str">
        <f t="shared" si="305"/>
        <v>6/2020</v>
      </c>
      <c r="B7480" s="284">
        <v>44001</v>
      </c>
      <c r="C7480" s="287">
        <v>377</v>
      </c>
      <c r="D7480" s="279">
        <f t="shared" si="307"/>
        <v>19</v>
      </c>
      <c r="E7480" s="279">
        <f t="shared" si="308"/>
        <v>6</v>
      </c>
      <c r="F7480" s="281" t="str">
        <f t="shared" si="306"/>
        <v/>
      </c>
      <c r="G7480" s="282"/>
      <c r="H7480" s="280"/>
      <c r="I7480" s="280"/>
      <c r="J7480" s="280"/>
    </row>
    <row r="7481" spans="1:10" ht="15.75" customHeight="1" x14ac:dyDescent="0.3">
      <c r="A7481" s="290" t="str">
        <f t="shared" si="305"/>
        <v>6/2020</v>
      </c>
      <c r="B7481" s="284">
        <v>44002</v>
      </c>
      <c r="C7481" s="287" t="s">
        <v>5837</v>
      </c>
      <c r="D7481" s="279">
        <f t="shared" si="307"/>
        <v>20</v>
      </c>
      <c r="E7481" s="279">
        <f t="shared" si="308"/>
        <v>6</v>
      </c>
      <c r="F7481" s="281" t="str">
        <f t="shared" si="306"/>
        <v/>
      </c>
      <c r="G7481" s="282"/>
      <c r="H7481" s="280"/>
      <c r="I7481" s="280"/>
      <c r="J7481" s="280"/>
    </row>
    <row r="7482" spans="1:10" ht="15.75" customHeight="1" x14ac:dyDescent="0.3">
      <c r="A7482" s="290" t="str">
        <f t="shared" si="305"/>
        <v>6/2020</v>
      </c>
      <c r="B7482" s="284">
        <v>44003</v>
      </c>
      <c r="C7482" s="287" t="s">
        <v>5837</v>
      </c>
      <c r="D7482" s="279">
        <f t="shared" si="307"/>
        <v>21</v>
      </c>
      <c r="E7482" s="279">
        <f t="shared" si="308"/>
        <v>6</v>
      </c>
      <c r="F7482" s="281" t="str">
        <f t="shared" si="306"/>
        <v/>
      </c>
      <c r="G7482" s="282"/>
      <c r="H7482" s="280"/>
      <c r="I7482" s="280"/>
      <c r="J7482" s="280"/>
    </row>
    <row r="7483" spans="1:10" ht="15.75" customHeight="1" x14ac:dyDescent="0.3">
      <c r="A7483" s="290" t="str">
        <f t="shared" si="305"/>
        <v>6/2020</v>
      </c>
      <c r="B7483" s="284">
        <v>44004</v>
      </c>
      <c r="C7483" s="287">
        <v>375</v>
      </c>
      <c r="D7483" s="279">
        <f t="shared" si="307"/>
        <v>22</v>
      </c>
      <c r="E7483" s="279">
        <f t="shared" si="308"/>
        <v>6</v>
      </c>
      <c r="F7483" s="281" t="str">
        <f t="shared" si="306"/>
        <v/>
      </c>
      <c r="G7483" s="282"/>
      <c r="H7483" s="280"/>
      <c r="I7483" s="280"/>
      <c r="J7483" s="280"/>
    </row>
    <row r="7484" spans="1:10" ht="15.75" customHeight="1" x14ac:dyDescent="0.3">
      <c r="A7484" s="290" t="str">
        <f t="shared" si="305"/>
        <v>6/2020</v>
      </c>
      <c r="B7484" s="284">
        <v>44005</v>
      </c>
      <c r="C7484" s="287">
        <v>375</v>
      </c>
      <c r="D7484" s="279">
        <f t="shared" si="307"/>
        <v>23</v>
      </c>
      <c r="E7484" s="279">
        <f t="shared" si="308"/>
        <v>6</v>
      </c>
      <c r="F7484" s="281" t="str">
        <f t="shared" si="306"/>
        <v/>
      </c>
      <c r="G7484" s="282"/>
      <c r="H7484" s="280"/>
      <c r="I7484" s="280"/>
      <c r="J7484" s="280"/>
    </row>
    <row r="7485" spans="1:10" ht="15.75" customHeight="1" x14ac:dyDescent="0.3">
      <c r="A7485" s="290" t="str">
        <f t="shared" si="305"/>
        <v>6/2020</v>
      </c>
      <c r="B7485" s="284">
        <v>44006</v>
      </c>
      <c r="C7485" s="287">
        <v>376</v>
      </c>
      <c r="D7485" s="279">
        <f t="shared" si="307"/>
        <v>24</v>
      </c>
      <c r="E7485" s="279">
        <f t="shared" si="308"/>
        <v>6</v>
      </c>
      <c r="F7485" s="281" t="str">
        <f t="shared" si="306"/>
        <v/>
      </c>
      <c r="G7485" s="282"/>
      <c r="H7485" s="280"/>
      <c r="I7485" s="280"/>
      <c r="J7485" s="280"/>
    </row>
    <row r="7486" spans="1:10" ht="15.75" customHeight="1" x14ac:dyDescent="0.3">
      <c r="A7486" s="290" t="str">
        <f t="shared" si="305"/>
        <v>6/2020</v>
      </c>
      <c r="B7486" s="284">
        <v>44007</v>
      </c>
      <c r="C7486" s="287">
        <v>377</v>
      </c>
      <c r="D7486" s="279">
        <f t="shared" si="307"/>
        <v>25</v>
      </c>
      <c r="E7486" s="279">
        <f t="shared" si="308"/>
        <v>6</v>
      </c>
      <c r="F7486" s="281" t="str">
        <f t="shared" si="306"/>
        <v/>
      </c>
      <c r="G7486" s="282"/>
      <c r="H7486" s="280"/>
      <c r="I7486" s="280"/>
      <c r="J7486" s="280"/>
    </row>
    <row r="7487" spans="1:10" ht="15.75" customHeight="1" x14ac:dyDescent="0.3">
      <c r="A7487" s="290" t="str">
        <f t="shared" si="305"/>
        <v>6/2020</v>
      </c>
      <c r="B7487" s="284">
        <v>44008</v>
      </c>
      <c r="C7487" s="287">
        <v>384</v>
      </c>
      <c r="D7487" s="279">
        <f t="shared" si="307"/>
        <v>26</v>
      </c>
      <c r="E7487" s="279">
        <f t="shared" si="308"/>
        <v>6</v>
      </c>
      <c r="F7487" s="281" t="str">
        <f t="shared" si="306"/>
        <v/>
      </c>
      <c r="G7487" s="282"/>
      <c r="H7487" s="280"/>
      <c r="I7487" s="280"/>
      <c r="J7487" s="280"/>
    </row>
    <row r="7488" spans="1:10" ht="15.75" customHeight="1" x14ac:dyDescent="0.3">
      <c r="A7488" s="290" t="str">
        <f t="shared" si="305"/>
        <v>6/2020</v>
      </c>
      <c r="B7488" s="284">
        <v>44009</v>
      </c>
      <c r="C7488" s="287" t="s">
        <v>5837</v>
      </c>
      <c r="D7488" s="279">
        <f t="shared" si="307"/>
        <v>27</v>
      </c>
      <c r="E7488" s="279">
        <f t="shared" si="308"/>
        <v>6</v>
      </c>
      <c r="F7488" s="281" t="str">
        <f t="shared" si="306"/>
        <v/>
      </c>
      <c r="G7488" s="282"/>
      <c r="H7488" s="280"/>
      <c r="I7488" s="280"/>
      <c r="J7488" s="280"/>
    </row>
    <row r="7489" spans="1:10" ht="15.75" customHeight="1" x14ac:dyDescent="0.3">
      <c r="A7489" s="290" t="str">
        <f t="shared" si="305"/>
        <v>6/2020</v>
      </c>
      <c r="B7489" s="284">
        <v>44010</v>
      </c>
      <c r="C7489" s="287" t="s">
        <v>5837</v>
      </c>
      <c r="D7489" s="279">
        <f t="shared" si="307"/>
        <v>28</v>
      </c>
      <c r="E7489" s="279">
        <f t="shared" si="308"/>
        <v>6</v>
      </c>
      <c r="F7489" s="281" t="str">
        <f t="shared" si="306"/>
        <v/>
      </c>
      <c r="G7489" s="282"/>
      <c r="H7489" s="280"/>
      <c r="I7489" s="280"/>
      <c r="J7489" s="280"/>
    </row>
    <row r="7490" spans="1:10" ht="15.75" customHeight="1" x14ac:dyDescent="0.3">
      <c r="A7490" s="290" t="str">
        <f t="shared" si="305"/>
        <v>6/2020</v>
      </c>
      <c r="B7490" s="284">
        <v>44011</v>
      </c>
      <c r="C7490" s="287">
        <v>384</v>
      </c>
      <c r="D7490" s="279">
        <f t="shared" si="307"/>
        <v>29</v>
      </c>
      <c r="E7490" s="279">
        <f t="shared" si="308"/>
        <v>6</v>
      </c>
      <c r="F7490" s="281" t="str">
        <f t="shared" si="306"/>
        <v/>
      </c>
      <c r="G7490" s="282"/>
      <c r="H7490" s="280"/>
      <c r="I7490" s="280"/>
      <c r="J7490" s="280"/>
    </row>
    <row r="7491" spans="1:10" ht="15.75" customHeight="1" x14ac:dyDescent="0.3">
      <c r="A7491" s="290" t="str">
        <f t="shared" si="305"/>
        <v>6/2020</v>
      </c>
      <c r="B7491" s="284">
        <v>44012</v>
      </c>
      <c r="C7491" s="287">
        <v>380</v>
      </c>
      <c r="D7491" s="279">
        <f t="shared" si="307"/>
        <v>30</v>
      </c>
      <c r="E7491" s="279">
        <f t="shared" si="308"/>
        <v>6</v>
      </c>
      <c r="F7491" s="281">
        <f t="shared" si="306"/>
        <v>3.7999999999999999E-2</v>
      </c>
      <c r="G7491" s="282"/>
      <c r="H7491" s="280"/>
      <c r="I7491" s="280"/>
      <c r="J7491" s="280"/>
    </row>
    <row r="7492" spans="1:10" ht="15.75" customHeight="1" x14ac:dyDescent="0.3">
      <c r="A7492" s="290" t="str">
        <f t="shared" si="305"/>
        <v>7/2020</v>
      </c>
      <c r="B7492" s="284">
        <v>44013</v>
      </c>
      <c r="C7492" s="287">
        <v>372</v>
      </c>
      <c r="D7492" s="279">
        <f t="shared" si="307"/>
        <v>1</v>
      </c>
      <c r="E7492" s="279">
        <f t="shared" si="308"/>
        <v>7</v>
      </c>
      <c r="F7492" s="281" t="str">
        <f t="shared" si="306"/>
        <v/>
      </c>
      <c r="G7492" s="282"/>
      <c r="H7492" s="280"/>
      <c r="I7492" s="280"/>
      <c r="J7492" s="280"/>
    </row>
    <row r="7493" spans="1:10" ht="15.75" customHeight="1" x14ac:dyDescent="0.3">
      <c r="A7493" s="290" t="str">
        <f t="shared" si="305"/>
        <v>7/2020</v>
      </c>
      <c r="B7493" s="284">
        <v>44014</v>
      </c>
      <c r="C7493" s="287">
        <v>366</v>
      </c>
      <c r="D7493" s="279">
        <f t="shared" si="307"/>
        <v>2</v>
      </c>
      <c r="E7493" s="279">
        <f t="shared" si="308"/>
        <v>7</v>
      </c>
      <c r="F7493" s="281" t="str">
        <f t="shared" si="306"/>
        <v/>
      </c>
      <c r="G7493" s="282"/>
      <c r="H7493" s="280"/>
      <c r="I7493" s="280"/>
      <c r="J7493" s="280"/>
    </row>
    <row r="7494" spans="1:10" ht="15.75" customHeight="1" x14ac:dyDescent="0.3">
      <c r="A7494" s="290" t="str">
        <f t="shared" ref="A7494:A7541" si="309">CONCATENATE(MONTH(B7494),"/",YEAR(B7494))</f>
        <v>7/2020</v>
      </c>
      <c r="B7494" s="284">
        <v>44015</v>
      </c>
      <c r="C7494" s="287">
        <v>366</v>
      </c>
      <c r="D7494" s="279">
        <f t="shared" si="307"/>
        <v>3</v>
      </c>
      <c r="E7494" s="279">
        <f t="shared" si="308"/>
        <v>7</v>
      </c>
      <c r="F7494" s="281" t="str">
        <f t="shared" si="306"/>
        <v/>
      </c>
      <c r="G7494" s="282"/>
      <c r="H7494" s="280"/>
      <c r="I7494" s="280"/>
      <c r="J7494" s="280"/>
    </row>
    <row r="7495" spans="1:10" ht="15.75" customHeight="1" x14ac:dyDescent="0.3">
      <c r="A7495" s="290" t="str">
        <f t="shared" si="309"/>
        <v>7/2020</v>
      </c>
      <c r="B7495" s="284">
        <v>44016</v>
      </c>
      <c r="C7495" s="287" t="s">
        <v>5837</v>
      </c>
      <c r="D7495" s="279">
        <f t="shared" si="307"/>
        <v>4</v>
      </c>
      <c r="E7495" s="279">
        <f t="shared" si="308"/>
        <v>7</v>
      </c>
      <c r="F7495" s="281" t="str">
        <f t="shared" ref="F7495:F7541" si="310">IF(D7495=(D7496-1),"",IF(AND(C7495="",C7494="",C7493=""),C7492/10000,(IF(AND(C7495="",C7494=""),C7493/10000,IF(C7495="",C7494/10000,C7495/10000)))))</f>
        <v/>
      </c>
      <c r="G7495" s="282"/>
      <c r="H7495" s="280"/>
      <c r="I7495" s="280"/>
      <c r="J7495" s="280"/>
    </row>
    <row r="7496" spans="1:10" ht="15.75" customHeight="1" x14ac:dyDescent="0.3">
      <c r="A7496" s="290" t="str">
        <f t="shared" si="309"/>
        <v>7/2020</v>
      </c>
      <c r="B7496" s="284">
        <v>44017</v>
      </c>
      <c r="C7496" s="287" t="s">
        <v>5837</v>
      </c>
      <c r="D7496" s="279">
        <f t="shared" si="307"/>
        <v>5</v>
      </c>
      <c r="E7496" s="279">
        <f t="shared" si="308"/>
        <v>7</v>
      </c>
      <c r="F7496" s="281" t="str">
        <f t="shared" si="310"/>
        <v/>
      </c>
      <c r="G7496" s="282"/>
      <c r="H7496" s="280"/>
      <c r="I7496" s="280"/>
      <c r="J7496" s="280"/>
    </row>
    <row r="7497" spans="1:10" ht="15.75" customHeight="1" x14ac:dyDescent="0.3">
      <c r="A7497" s="290" t="str">
        <f t="shared" si="309"/>
        <v>7/2020</v>
      </c>
      <c r="B7497" s="284">
        <v>44018</v>
      </c>
      <c r="C7497" s="287">
        <v>362</v>
      </c>
      <c r="D7497" s="279">
        <f t="shared" si="307"/>
        <v>6</v>
      </c>
      <c r="E7497" s="279">
        <f t="shared" si="308"/>
        <v>7</v>
      </c>
      <c r="F7497" s="281" t="str">
        <f t="shared" si="310"/>
        <v/>
      </c>
      <c r="G7497" s="282"/>
      <c r="H7497" s="280"/>
      <c r="I7497" s="280"/>
      <c r="J7497" s="280"/>
    </row>
    <row r="7498" spans="1:10" ht="15.75" customHeight="1" x14ac:dyDescent="0.3">
      <c r="A7498" s="290" t="str">
        <f t="shared" si="309"/>
        <v>7/2020</v>
      </c>
      <c r="B7498" s="284">
        <v>44019</v>
      </c>
      <c r="C7498" s="287">
        <v>375</v>
      </c>
      <c r="D7498" s="279">
        <f t="shared" si="307"/>
        <v>7</v>
      </c>
      <c r="E7498" s="279">
        <f t="shared" si="308"/>
        <v>7</v>
      </c>
      <c r="F7498" s="281" t="str">
        <f t="shared" si="310"/>
        <v/>
      </c>
      <c r="G7498" s="282"/>
      <c r="H7498" s="280"/>
      <c r="I7498" s="280"/>
      <c r="J7498" s="280"/>
    </row>
    <row r="7499" spans="1:10" ht="15.75" customHeight="1" x14ac:dyDescent="0.3">
      <c r="A7499" s="290" t="str">
        <f t="shared" si="309"/>
        <v>7/2020</v>
      </c>
      <c r="B7499" s="284">
        <v>44020</v>
      </c>
      <c r="C7499" s="287">
        <v>374</v>
      </c>
      <c r="D7499" s="279">
        <f t="shared" si="307"/>
        <v>8</v>
      </c>
      <c r="E7499" s="279">
        <f t="shared" si="308"/>
        <v>7</v>
      </c>
      <c r="F7499" s="281" t="str">
        <f t="shared" si="310"/>
        <v/>
      </c>
      <c r="G7499" s="282"/>
      <c r="H7499" s="280"/>
      <c r="I7499" s="280"/>
      <c r="J7499" s="280"/>
    </row>
    <row r="7500" spans="1:10" ht="15.75" customHeight="1" x14ac:dyDescent="0.3">
      <c r="A7500" s="290" t="str">
        <f t="shared" si="309"/>
        <v>7/2020</v>
      </c>
      <c r="B7500" s="284">
        <v>44021</v>
      </c>
      <c r="C7500" s="287">
        <v>382</v>
      </c>
      <c r="D7500" s="279">
        <f t="shared" si="307"/>
        <v>9</v>
      </c>
      <c r="E7500" s="279">
        <f t="shared" si="308"/>
        <v>7</v>
      </c>
      <c r="F7500" s="281" t="str">
        <f t="shared" si="310"/>
        <v/>
      </c>
      <c r="G7500" s="282"/>
      <c r="H7500" s="280"/>
      <c r="I7500" s="280"/>
      <c r="J7500" s="280"/>
    </row>
    <row r="7501" spans="1:10" ht="15.75" customHeight="1" x14ac:dyDescent="0.3">
      <c r="A7501" s="290" t="str">
        <f t="shared" si="309"/>
        <v>7/2020</v>
      </c>
      <c r="B7501" s="284">
        <v>44022</v>
      </c>
      <c r="C7501" s="287">
        <v>382</v>
      </c>
      <c r="D7501" s="279">
        <f t="shared" si="307"/>
        <v>10</v>
      </c>
      <c r="E7501" s="279">
        <f t="shared" si="308"/>
        <v>7</v>
      </c>
      <c r="F7501" s="281" t="str">
        <f t="shared" si="310"/>
        <v/>
      </c>
      <c r="G7501" s="282"/>
      <c r="H7501" s="280"/>
      <c r="I7501" s="280"/>
      <c r="J7501" s="280"/>
    </row>
    <row r="7502" spans="1:10" ht="15.75" customHeight="1" x14ac:dyDescent="0.3">
      <c r="A7502" s="290" t="str">
        <f t="shared" si="309"/>
        <v>7/2020</v>
      </c>
      <c r="B7502" s="284">
        <v>44023</v>
      </c>
      <c r="C7502" s="287" t="s">
        <v>5837</v>
      </c>
      <c r="D7502" s="279">
        <f t="shared" si="307"/>
        <v>11</v>
      </c>
      <c r="E7502" s="279">
        <f t="shared" si="308"/>
        <v>7</v>
      </c>
      <c r="F7502" s="281" t="str">
        <f t="shared" si="310"/>
        <v/>
      </c>
      <c r="G7502" s="282"/>
      <c r="H7502" s="280"/>
      <c r="I7502" s="280"/>
      <c r="J7502" s="280"/>
    </row>
    <row r="7503" spans="1:10" ht="15.75" customHeight="1" x14ac:dyDescent="0.3">
      <c r="A7503" s="290" t="str">
        <f t="shared" si="309"/>
        <v>7/2020</v>
      </c>
      <c r="B7503" s="284">
        <v>44024</v>
      </c>
      <c r="C7503" s="287" t="s">
        <v>5837</v>
      </c>
      <c r="D7503" s="279">
        <f t="shared" si="307"/>
        <v>12</v>
      </c>
      <c r="E7503" s="279">
        <f t="shared" si="308"/>
        <v>7</v>
      </c>
      <c r="F7503" s="281" t="str">
        <f t="shared" si="310"/>
        <v/>
      </c>
      <c r="G7503" s="282"/>
      <c r="H7503" s="280"/>
      <c r="I7503" s="280"/>
      <c r="J7503" s="280"/>
    </row>
    <row r="7504" spans="1:10" ht="15.75" customHeight="1" x14ac:dyDescent="0.3">
      <c r="A7504" s="290" t="str">
        <f t="shared" si="309"/>
        <v>7/2020</v>
      </c>
      <c r="B7504" s="284">
        <v>44025</v>
      </c>
      <c r="C7504" s="287">
        <v>377</v>
      </c>
      <c r="D7504" s="279">
        <f t="shared" si="307"/>
        <v>13</v>
      </c>
      <c r="E7504" s="279">
        <f t="shared" si="308"/>
        <v>7</v>
      </c>
      <c r="F7504" s="281" t="str">
        <f t="shared" si="310"/>
        <v/>
      </c>
      <c r="G7504" s="282"/>
      <c r="H7504" s="280"/>
      <c r="I7504" s="280"/>
      <c r="J7504" s="280"/>
    </row>
    <row r="7505" spans="1:10" ht="15.75" customHeight="1" x14ac:dyDescent="0.3">
      <c r="A7505" s="290" t="str">
        <f t="shared" si="309"/>
        <v>7/2020</v>
      </c>
      <c r="B7505" s="284">
        <v>44026</v>
      </c>
      <c r="C7505" s="287">
        <v>685</v>
      </c>
      <c r="D7505" s="279">
        <f t="shared" si="307"/>
        <v>14</v>
      </c>
      <c r="E7505" s="279">
        <f t="shared" si="308"/>
        <v>7</v>
      </c>
      <c r="F7505" s="281" t="str">
        <f t="shared" si="310"/>
        <v/>
      </c>
      <c r="G7505" s="282"/>
      <c r="H7505" s="280"/>
      <c r="I7505" s="280"/>
      <c r="J7505" s="280"/>
    </row>
    <row r="7506" spans="1:10" ht="15.75" customHeight="1" x14ac:dyDescent="0.3">
      <c r="A7506" s="290" t="str">
        <f t="shared" si="309"/>
        <v>7/2020</v>
      </c>
      <c r="B7506" s="284">
        <v>44027</v>
      </c>
      <c r="C7506" s="287">
        <v>376</v>
      </c>
      <c r="D7506" s="279">
        <f t="shared" ref="D7506:D7541" si="311">DAY(B7506)</f>
        <v>15</v>
      </c>
      <c r="E7506" s="279">
        <f t="shared" ref="E7506:E7541" si="312">MONTH(B7506)</f>
        <v>7</v>
      </c>
      <c r="F7506" s="281" t="str">
        <f t="shared" si="310"/>
        <v/>
      </c>
      <c r="G7506" s="282"/>
      <c r="H7506" s="280"/>
      <c r="I7506" s="280"/>
      <c r="J7506" s="280"/>
    </row>
    <row r="7507" spans="1:10" ht="15.75" customHeight="1" x14ac:dyDescent="0.3">
      <c r="A7507" s="290" t="str">
        <f t="shared" si="309"/>
        <v>7/2020</v>
      </c>
      <c r="B7507" s="284">
        <v>44028</v>
      </c>
      <c r="C7507" s="287">
        <v>375</v>
      </c>
      <c r="D7507" s="279">
        <f t="shared" si="311"/>
        <v>16</v>
      </c>
      <c r="E7507" s="279">
        <f t="shared" si="312"/>
        <v>7</v>
      </c>
      <c r="F7507" s="281" t="str">
        <f t="shared" si="310"/>
        <v/>
      </c>
      <c r="G7507" s="282"/>
      <c r="H7507" s="280"/>
      <c r="I7507" s="280"/>
      <c r="J7507" s="280"/>
    </row>
    <row r="7508" spans="1:10" ht="15.75" customHeight="1" x14ac:dyDescent="0.3">
      <c r="A7508" s="290" t="str">
        <f t="shared" si="309"/>
        <v>7/2020</v>
      </c>
      <c r="B7508" s="284">
        <v>44029</v>
      </c>
      <c r="C7508" s="287">
        <v>364</v>
      </c>
      <c r="D7508" s="279">
        <f t="shared" si="311"/>
        <v>17</v>
      </c>
      <c r="E7508" s="279">
        <f t="shared" si="312"/>
        <v>7</v>
      </c>
      <c r="F7508" s="281" t="str">
        <f t="shared" si="310"/>
        <v/>
      </c>
      <c r="G7508" s="282"/>
      <c r="H7508" s="280"/>
      <c r="I7508" s="280"/>
      <c r="J7508" s="280"/>
    </row>
    <row r="7509" spans="1:10" ht="15.75" customHeight="1" x14ac:dyDescent="0.3">
      <c r="A7509" s="290" t="str">
        <f t="shared" si="309"/>
        <v>7/2020</v>
      </c>
      <c r="B7509" s="284">
        <v>44030</v>
      </c>
      <c r="C7509" s="287" t="s">
        <v>5837</v>
      </c>
      <c r="D7509" s="279">
        <f t="shared" si="311"/>
        <v>18</v>
      </c>
      <c r="E7509" s="279">
        <f t="shared" si="312"/>
        <v>7</v>
      </c>
      <c r="F7509" s="281" t="str">
        <f t="shared" si="310"/>
        <v/>
      </c>
      <c r="G7509" s="282"/>
      <c r="H7509" s="280"/>
      <c r="I7509" s="280"/>
      <c r="J7509" s="280"/>
    </row>
    <row r="7510" spans="1:10" ht="15.75" customHeight="1" x14ac:dyDescent="0.3">
      <c r="A7510" s="290" t="str">
        <f t="shared" si="309"/>
        <v>7/2020</v>
      </c>
      <c r="B7510" s="284">
        <v>44031</v>
      </c>
      <c r="C7510" s="287" t="s">
        <v>5837</v>
      </c>
      <c r="D7510" s="279">
        <f t="shared" si="311"/>
        <v>19</v>
      </c>
      <c r="E7510" s="279">
        <f t="shared" si="312"/>
        <v>7</v>
      </c>
      <c r="F7510" s="281" t="str">
        <f t="shared" si="310"/>
        <v/>
      </c>
      <c r="G7510" s="282"/>
      <c r="H7510" s="280"/>
      <c r="I7510" s="280"/>
      <c r="J7510" s="280"/>
    </row>
    <row r="7511" spans="1:10" ht="15.75" customHeight="1" x14ac:dyDescent="0.3">
      <c r="A7511" s="290" t="str">
        <f t="shared" si="309"/>
        <v>7/2020</v>
      </c>
      <c r="B7511" s="284">
        <v>44032</v>
      </c>
      <c r="C7511" s="287">
        <v>355</v>
      </c>
      <c r="D7511" s="279">
        <f t="shared" si="311"/>
        <v>20</v>
      </c>
      <c r="E7511" s="279">
        <f t="shared" si="312"/>
        <v>7</v>
      </c>
      <c r="F7511" s="281" t="str">
        <f t="shared" si="310"/>
        <v/>
      </c>
      <c r="G7511" s="282"/>
      <c r="H7511" s="280"/>
      <c r="I7511" s="280"/>
      <c r="J7511" s="280"/>
    </row>
    <row r="7512" spans="1:10" ht="15.75" customHeight="1" x14ac:dyDescent="0.3">
      <c r="A7512" s="290" t="str">
        <f t="shared" si="309"/>
        <v>7/2020</v>
      </c>
      <c r="B7512" s="284">
        <v>44033</v>
      </c>
      <c r="C7512" s="287">
        <v>346</v>
      </c>
      <c r="D7512" s="279">
        <f t="shared" si="311"/>
        <v>21</v>
      </c>
      <c r="E7512" s="279">
        <f t="shared" si="312"/>
        <v>7</v>
      </c>
      <c r="F7512" s="281" t="str">
        <f t="shared" si="310"/>
        <v/>
      </c>
      <c r="G7512" s="282"/>
      <c r="H7512" s="280"/>
      <c r="I7512" s="280"/>
      <c r="J7512" s="280"/>
    </row>
    <row r="7513" spans="1:10" ht="15.75" customHeight="1" x14ac:dyDescent="0.3">
      <c r="A7513" s="290" t="str">
        <f t="shared" si="309"/>
        <v>7/2020</v>
      </c>
      <c r="B7513" s="284">
        <v>44034</v>
      </c>
      <c r="C7513" s="287">
        <v>342</v>
      </c>
      <c r="D7513" s="279">
        <f t="shared" si="311"/>
        <v>22</v>
      </c>
      <c r="E7513" s="279">
        <f t="shared" si="312"/>
        <v>7</v>
      </c>
      <c r="F7513" s="281" t="str">
        <f t="shared" si="310"/>
        <v/>
      </c>
      <c r="G7513" s="282"/>
      <c r="H7513" s="280"/>
      <c r="I7513" s="280"/>
      <c r="J7513" s="280"/>
    </row>
    <row r="7514" spans="1:10" ht="15.75" customHeight="1" x14ac:dyDescent="0.3">
      <c r="A7514" s="290" t="str">
        <f t="shared" si="309"/>
        <v>7/2020</v>
      </c>
      <c r="B7514" s="284">
        <v>44035</v>
      </c>
      <c r="C7514" s="287">
        <v>351</v>
      </c>
      <c r="D7514" s="279">
        <f t="shared" si="311"/>
        <v>23</v>
      </c>
      <c r="E7514" s="279">
        <f t="shared" si="312"/>
        <v>7</v>
      </c>
      <c r="F7514" s="281" t="str">
        <f t="shared" si="310"/>
        <v/>
      </c>
      <c r="G7514" s="282"/>
      <c r="H7514" s="280"/>
      <c r="I7514" s="280"/>
      <c r="J7514" s="280"/>
    </row>
    <row r="7515" spans="1:10" ht="15.75" customHeight="1" x14ac:dyDescent="0.3">
      <c r="A7515" s="290" t="str">
        <f t="shared" si="309"/>
        <v>7/2020</v>
      </c>
      <c r="B7515" s="284">
        <v>44036</v>
      </c>
      <c r="C7515" s="287">
        <v>352</v>
      </c>
      <c r="D7515" s="279">
        <f t="shared" si="311"/>
        <v>24</v>
      </c>
      <c r="E7515" s="279">
        <f t="shared" si="312"/>
        <v>7</v>
      </c>
      <c r="F7515" s="281" t="str">
        <f t="shared" si="310"/>
        <v/>
      </c>
      <c r="G7515" s="282"/>
      <c r="H7515" s="280"/>
      <c r="I7515" s="280"/>
      <c r="J7515" s="280"/>
    </row>
    <row r="7516" spans="1:10" ht="15.75" customHeight="1" x14ac:dyDescent="0.3">
      <c r="A7516" s="290" t="str">
        <f t="shared" si="309"/>
        <v>7/2020</v>
      </c>
      <c r="B7516" s="284">
        <v>44037</v>
      </c>
      <c r="C7516" s="287" t="s">
        <v>5837</v>
      </c>
      <c r="D7516" s="279">
        <f t="shared" si="311"/>
        <v>25</v>
      </c>
      <c r="E7516" s="279">
        <f t="shared" si="312"/>
        <v>7</v>
      </c>
      <c r="F7516" s="281" t="str">
        <f t="shared" si="310"/>
        <v/>
      </c>
      <c r="G7516" s="282"/>
      <c r="H7516" s="280"/>
      <c r="I7516" s="280"/>
      <c r="J7516" s="280"/>
    </row>
    <row r="7517" spans="1:10" ht="15.75" customHeight="1" x14ac:dyDescent="0.3">
      <c r="A7517" s="290" t="str">
        <f t="shared" si="309"/>
        <v>7/2020</v>
      </c>
      <c r="B7517" s="284">
        <v>44038</v>
      </c>
      <c r="C7517" s="287" t="s">
        <v>5837</v>
      </c>
      <c r="D7517" s="279">
        <f t="shared" si="311"/>
        <v>26</v>
      </c>
      <c r="E7517" s="279">
        <f t="shared" si="312"/>
        <v>7</v>
      </c>
      <c r="F7517" s="281" t="str">
        <f t="shared" si="310"/>
        <v/>
      </c>
      <c r="G7517" s="282"/>
      <c r="H7517" s="280"/>
      <c r="I7517" s="280"/>
      <c r="J7517" s="280"/>
    </row>
    <row r="7518" spans="1:10" ht="15.75" customHeight="1" x14ac:dyDescent="0.3">
      <c r="A7518" s="290" t="str">
        <f t="shared" si="309"/>
        <v>7/2020</v>
      </c>
      <c r="B7518" s="284">
        <v>44039</v>
      </c>
      <c r="C7518" s="287">
        <v>346</v>
      </c>
      <c r="D7518" s="279">
        <f t="shared" si="311"/>
        <v>27</v>
      </c>
      <c r="E7518" s="279">
        <f t="shared" si="312"/>
        <v>7</v>
      </c>
      <c r="F7518" s="281" t="str">
        <f t="shared" si="310"/>
        <v/>
      </c>
      <c r="G7518" s="282"/>
      <c r="H7518" s="280"/>
      <c r="I7518" s="280"/>
      <c r="J7518" s="280"/>
    </row>
    <row r="7519" spans="1:10" ht="15.75" customHeight="1" x14ac:dyDescent="0.3">
      <c r="A7519" s="290" t="str">
        <f t="shared" si="309"/>
        <v>7/2020</v>
      </c>
      <c r="B7519" s="284">
        <v>44040</v>
      </c>
      <c r="C7519" s="287">
        <v>349</v>
      </c>
      <c r="D7519" s="279">
        <f t="shared" si="311"/>
        <v>28</v>
      </c>
      <c r="E7519" s="279">
        <f t="shared" si="312"/>
        <v>7</v>
      </c>
      <c r="F7519" s="281" t="str">
        <f t="shared" si="310"/>
        <v/>
      </c>
      <c r="G7519" s="282"/>
      <c r="H7519" s="280"/>
      <c r="I7519" s="280"/>
      <c r="J7519" s="280"/>
    </row>
    <row r="7520" spans="1:10" ht="15.75" customHeight="1" x14ac:dyDescent="0.3">
      <c r="A7520" s="290" t="str">
        <f t="shared" si="309"/>
        <v>7/2020</v>
      </c>
      <c r="B7520" s="284">
        <v>44041</v>
      </c>
      <c r="C7520" s="287">
        <v>340</v>
      </c>
      <c r="D7520" s="279">
        <f t="shared" si="311"/>
        <v>29</v>
      </c>
      <c r="E7520" s="279">
        <f t="shared" si="312"/>
        <v>7</v>
      </c>
      <c r="F7520" s="281" t="str">
        <f t="shared" si="310"/>
        <v/>
      </c>
      <c r="G7520" s="282"/>
      <c r="H7520" s="280"/>
      <c r="I7520" s="280"/>
      <c r="J7520" s="280"/>
    </row>
    <row r="7521" spans="1:10" ht="15.75" customHeight="1" x14ac:dyDescent="0.3">
      <c r="A7521" s="290" t="str">
        <f t="shared" si="309"/>
        <v>7/2020</v>
      </c>
      <c r="B7521" s="284">
        <v>44042</v>
      </c>
      <c r="C7521" s="287">
        <v>342</v>
      </c>
      <c r="D7521" s="279">
        <f t="shared" si="311"/>
        <v>30</v>
      </c>
      <c r="E7521" s="279">
        <f t="shared" si="312"/>
        <v>7</v>
      </c>
      <c r="F7521" s="281" t="str">
        <f t="shared" si="310"/>
        <v/>
      </c>
      <c r="G7521" s="282"/>
      <c r="H7521" s="280"/>
      <c r="I7521" s="280"/>
      <c r="J7521" s="280"/>
    </row>
    <row r="7522" spans="1:10" ht="15.75" customHeight="1" x14ac:dyDescent="0.3">
      <c r="A7522" s="290" t="str">
        <f t="shared" si="309"/>
        <v>7/2020</v>
      </c>
      <c r="B7522" s="284">
        <v>44043</v>
      </c>
      <c r="C7522" s="287">
        <v>334</v>
      </c>
      <c r="D7522" s="279">
        <f t="shared" si="311"/>
        <v>31</v>
      </c>
      <c r="E7522" s="279">
        <f t="shared" si="312"/>
        <v>7</v>
      </c>
      <c r="F7522" s="281">
        <f t="shared" si="310"/>
        <v>3.3399999999999999E-2</v>
      </c>
      <c r="G7522" s="282"/>
      <c r="H7522" s="280"/>
      <c r="I7522" s="280"/>
      <c r="J7522" s="280"/>
    </row>
    <row r="7523" spans="1:10" ht="15.75" customHeight="1" x14ac:dyDescent="0.3">
      <c r="A7523" s="290" t="str">
        <f t="shared" si="309"/>
        <v>8/2020</v>
      </c>
      <c r="B7523" s="284">
        <v>44044</v>
      </c>
      <c r="C7523" s="287" t="s">
        <v>5837</v>
      </c>
      <c r="D7523" s="279">
        <f t="shared" si="311"/>
        <v>1</v>
      </c>
      <c r="E7523" s="279">
        <f t="shared" si="312"/>
        <v>8</v>
      </c>
      <c r="F7523" s="281" t="str">
        <f t="shared" si="310"/>
        <v/>
      </c>
      <c r="G7523" s="282"/>
      <c r="H7523" s="280"/>
      <c r="I7523" s="280"/>
      <c r="J7523" s="280"/>
    </row>
    <row r="7524" spans="1:10" ht="15.75" customHeight="1" x14ac:dyDescent="0.3">
      <c r="A7524" s="290" t="str">
        <f t="shared" si="309"/>
        <v>8/2020</v>
      </c>
      <c r="B7524" s="284">
        <v>44045</v>
      </c>
      <c r="C7524" s="287" t="s">
        <v>5837</v>
      </c>
      <c r="D7524" s="279">
        <f t="shared" si="311"/>
        <v>2</v>
      </c>
      <c r="E7524" s="279">
        <f t="shared" si="312"/>
        <v>8</v>
      </c>
      <c r="F7524" s="281" t="str">
        <f t="shared" si="310"/>
        <v/>
      </c>
      <c r="G7524" s="282"/>
      <c r="H7524" s="280"/>
      <c r="I7524" s="280"/>
      <c r="J7524" s="280"/>
    </row>
    <row r="7525" spans="1:10" ht="15.75" customHeight="1" x14ac:dyDescent="0.3">
      <c r="A7525" s="290" t="str">
        <f t="shared" si="309"/>
        <v>8/2020</v>
      </c>
      <c r="B7525" s="284">
        <v>44046</v>
      </c>
      <c r="C7525" s="287">
        <v>329</v>
      </c>
      <c r="D7525" s="279">
        <f t="shared" si="311"/>
        <v>3</v>
      </c>
      <c r="E7525" s="279">
        <f t="shared" si="312"/>
        <v>8</v>
      </c>
      <c r="F7525" s="281" t="str">
        <f t="shared" si="310"/>
        <v/>
      </c>
      <c r="G7525" s="282"/>
      <c r="H7525" s="280"/>
      <c r="I7525" s="280"/>
      <c r="J7525" s="280"/>
    </row>
    <row r="7526" spans="1:10" ht="15.75" customHeight="1" x14ac:dyDescent="0.3">
      <c r="A7526" s="290" t="str">
        <f t="shared" si="309"/>
        <v>8/2020</v>
      </c>
      <c r="B7526" s="284">
        <v>44047</v>
      </c>
      <c r="C7526" s="287">
        <v>333</v>
      </c>
      <c r="D7526" s="279">
        <f t="shared" si="311"/>
        <v>4</v>
      </c>
      <c r="E7526" s="279">
        <f t="shared" si="312"/>
        <v>8</v>
      </c>
      <c r="F7526" s="281" t="str">
        <f t="shared" si="310"/>
        <v/>
      </c>
      <c r="G7526" s="282"/>
      <c r="H7526" s="280"/>
      <c r="I7526" s="280"/>
      <c r="J7526" s="280"/>
    </row>
    <row r="7527" spans="1:10" ht="15.75" customHeight="1" x14ac:dyDescent="0.3">
      <c r="A7527" s="290" t="str">
        <f t="shared" si="309"/>
        <v>8/2020</v>
      </c>
      <c r="B7527" s="284">
        <v>44048</v>
      </c>
      <c r="C7527" s="287">
        <v>323</v>
      </c>
      <c r="D7527" s="279">
        <f t="shared" si="311"/>
        <v>5</v>
      </c>
      <c r="E7527" s="279">
        <f t="shared" si="312"/>
        <v>8</v>
      </c>
      <c r="F7527" s="281" t="str">
        <f t="shared" si="310"/>
        <v/>
      </c>
      <c r="G7527" s="282"/>
      <c r="H7527" s="280"/>
      <c r="I7527" s="280"/>
      <c r="J7527" s="280"/>
    </row>
    <row r="7528" spans="1:10" ht="15.75" customHeight="1" x14ac:dyDescent="0.3">
      <c r="A7528" s="290" t="str">
        <f t="shared" si="309"/>
        <v>8/2020</v>
      </c>
      <c r="B7528" s="284">
        <v>44049</v>
      </c>
      <c r="C7528" s="287">
        <v>323</v>
      </c>
      <c r="D7528" s="279">
        <f t="shared" si="311"/>
        <v>6</v>
      </c>
      <c r="E7528" s="279">
        <f t="shared" si="312"/>
        <v>8</v>
      </c>
      <c r="F7528" s="281" t="str">
        <f t="shared" si="310"/>
        <v/>
      </c>
      <c r="G7528" s="282"/>
      <c r="H7528" s="280"/>
      <c r="I7528" s="280"/>
      <c r="J7528" s="280"/>
    </row>
    <row r="7529" spans="1:10" ht="15.75" customHeight="1" x14ac:dyDescent="0.3">
      <c r="A7529" s="290" t="str">
        <f t="shared" si="309"/>
        <v>8/2020</v>
      </c>
      <c r="B7529" s="284">
        <v>44050</v>
      </c>
      <c r="C7529" s="287">
        <v>317</v>
      </c>
      <c r="D7529" s="279">
        <f t="shared" si="311"/>
        <v>7</v>
      </c>
      <c r="E7529" s="279">
        <f t="shared" si="312"/>
        <v>8</v>
      </c>
      <c r="F7529" s="281" t="str">
        <f t="shared" si="310"/>
        <v/>
      </c>
      <c r="G7529" s="282"/>
      <c r="H7529" s="280"/>
      <c r="I7529" s="280"/>
      <c r="J7529" s="280"/>
    </row>
    <row r="7530" spans="1:10" ht="15.75" customHeight="1" x14ac:dyDescent="0.3">
      <c r="A7530" s="290" t="str">
        <f t="shared" si="309"/>
        <v>8/2020</v>
      </c>
      <c r="B7530" s="284">
        <v>44051</v>
      </c>
      <c r="C7530" s="287" t="s">
        <v>5837</v>
      </c>
      <c r="D7530" s="279">
        <f t="shared" si="311"/>
        <v>8</v>
      </c>
      <c r="E7530" s="279">
        <f t="shared" si="312"/>
        <v>8</v>
      </c>
      <c r="F7530" s="281" t="str">
        <f t="shared" si="310"/>
        <v/>
      </c>
      <c r="G7530" s="282"/>
      <c r="H7530" s="280"/>
      <c r="I7530" s="280"/>
      <c r="J7530" s="280"/>
    </row>
    <row r="7531" spans="1:10" ht="15.75" customHeight="1" x14ac:dyDescent="0.3">
      <c r="A7531" s="290" t="str">
        <f t="shared" si="309"/>
        <v>8/2020</v>
      </c>
      <c r="B7531" s="284">
        <v>44052</v>
      </c>
      <c r="C7531" s="287" t="s">
        <v>5837</v>
      </c>
      <c r="D7531" s="279">
        <f t="shared" si="311"/>
        <v>9</v>
      </c>
      <c r="E7531" s="279">
        <f t="shared" si="312"/>
        <v>8</v>
      </c>
      <c r="F7531" s="281" t="str">
        <f t="shared" si="310"/>
        <v/>
      </c>
      <c r="G7531" s="282"/>
      <c r="H7531" s="280"/>
      <c r="I7531" s="280"/>
      <c r="J7531" s="280"/>
    </row>
    <row r="7532" spans="1:10" ht="15.75" customHeight="1" x14ac:dyDescent="0.3">
      <c r="A7532" s="290" t="str">
        <f t="shared" si="309"/>
        <v>8/2020</v>
      </c>
      <c r="B7532" s="284">
        <v>44053</v>
      </c>
      <c r="C7532" s="287">
        <v>309</v>
      </c>
      <c r="D7532" s="279">
        <f t="shared" si="311"/>
        <v>10</v>
      </c>
      <c r="E7532" s="279">
        <f t="shared" si="312"/>
        <v>8</v>
      </c>
      <c r="F7532" s="281" t="str">
        <f t="shared" si="310"/>
        <v/>
      </c>
      <c r="G7532" s="282"/>
      <c r="H7532" s="280"/>
      <c r="I7532" s="280"/>
      <c r="J7532" s="280"/>
    </row>
    <row r="7533" spans="1:10" ht="15.75" customHeight="1" x14ac:dyDescent="0.3">
      <c r="A7533" s="290" t="str">
        <f t="shared" si="309"/>
        <v>8/2020</v>
      </c>
      <c r="B7533" s="284">
        <v>44054</v>
      </c>
      <c r="C7533" s="287">
        <v>298</v>
      </c>
      <c r="D7533" s="279">
        <f t="shared" si="311"/>
        <v>11</v>
      </c>
      <c r="E7533" s="279">
        <f t="shared" si="312"/>
        <v>8</v>
      </c>
      <c r="F7533" s="281" t="str">
        <f t="shared" si="310"/>
        <v/>
      </c>
      <c r="G7533" s="282"/>
      <c r="H7533" s="280"/>
      <c r="I7533" s="280"/>
      <c r="J7533" s="280"/>
    </row>
    <row r="7534" spans="1:10" ht="15.75" customHeight="1" x14ac:dyDescent="0.3">
      <c r="A7534" s="290" t="str">
        <f t="shared" si="309"/>
        <v>8/2020</v>
      </c>
      <c r="B7534" s="284">
        <v>44055</v>
      </c>
      <c r="C7534" s="287">
        <v>307</v>
      </c>
      <c r="D7534" s="279">
        <f t="shared" si="311"/>
        <v>12</v>
      </c>
      <c r="E7534" s="279">
        <f t="shared" si="312"/>
        <v>8</v>
      </c>
      <c r="F7534" s="281" t="str">
        <f t="shared" si="310"/>
        <v/>
      </c>
      <c r="G7534" s="282"/>
      <c r="H7534" s="280"/>
      <c r="I7534" s="280"/>
      <c r="J7534" s="280"/>
    </row>
    <row r="7535" spans="1:10" ht="15.75" customHeight="1" x14ac:dyDescent="0.3">
      <c r="A7535" s="290" t="str">
        <f t="shared" si="309"/>
        <v>8/2020</v>
      </c>
      <c r="B7535" s="284">
        <v>44056</v>
      </c>
      <c r="C7535" s="287">
        <v>307</v>
      </c>
      <c r="D7535" s="279">
        <f t="shared" si="311"/>
        <v>13</v>
      </c>
      <c r="E7535" s="279">
        <f t="shared" si="312"/>
        <v>8</v>
      </c>
      <c r="F7535" s="281" t="str">
        <f t="shared" si="310"/>
        <v/>
      </c>
      <c r="G7535" s="282"/>
      <c r="H7535" s="280"/>
      <c r="I7535" s="280"/>
      <c r="J7535" s="280"/>
    </row>
    <row r="7536" spans="1:10" ht="15.75" customHeight="1" x14ac:dyDescent="0.3">
      <c r="A7536" s="290" t="str">
        <f t="shared" si="309"/>
        <v>8/2020</v>
      </c>
      <c r="B7536" s="284">
        <v>44057</v>
      </c>
      <c r="C7536" s="287">
        <v>317</v>
      </c>
      <c r="D7536" s="279">
        <f t="shared" si="311"/>
        <v>14</v>
      </c>
      <c r="E7536" s="279">
        <f t="shared" si="312"/>
        <v>8</v>
      </c>
      <c r="F7536" s="281" t="str">
        <f t="shared" si="310"/>
        <v/>
      </c>
      <c r="G7536" s="282"/>
      <c r="H7536" s="280"/>
      <c r="I7536" s="280"/>
      <c r="J7536" s="280"/>
    </row>
    <row r="7537" spans="1:10" ht="15.75" customHeight="1" x14ac:dyDescent="0.3">
      <c r="A7537" s="290" t="str">
        <f t="shared" si="309"/>
        <v>8/2020</v>
      </c>
      <c r="B7537" s="284">
        <v>44058</v>
      </c>
      <c r="C7537" s="287" t="s">
        <v>5837</v>
      </c>
      <c r="D7537" s="279">
        <f t="shared" si="311"/>
        <v>15</v>
      </c>
      <c r="E7537" s="279">
        <f t="shared" si="312"/>
        <v>8</v>
      </c>
      <c r="F7537" s="281" t="str">
        <f t="shared" si="310"/>
        <v/>
      </c>
      <c r="G7537" s="282"/>
      <c r="H7537" s="280"/>
      <c r="I7537" s="280"/>
      <c r="J7537" s="280"/>
    </row>
    <row r="7538" spans="1:10" ht="15.75" customHeight="1" x14ac:dyDescent="0.3">
      <c r="A7538" s="290" t="str">
        <f t="shared" si="309"/>
        <v>8/2020</v>
      </c>
      <c r="B7538" s="284">
        <v>44059</v>
      </c>
      <c r="C7538" s="287" t="s">
        <v>5837</v>
      </c>
      <c r="D7538" s="279">
        <f t="shared" si="311"/>
        <v>16</v>
      </c>
      <c r="E7538" s="279">
        <f t="shared" si="312"/>
        <v>8</v>
      </c>
      <c r="F7538" s="281" t="str">
        <f t="shared" si="310"/>
        <v/>
      </c>
      <c r="G7538" s="282"/>
      <c r="H7538" s="280"/>
      <c r="I7538" s="280"/>
      <c r="J7538" s="280"/>
    </row>
    <row r="7539" spans="1:10" ht="15.75" customHeight="1" x14ac:dyDescent="0.3">
      <c r="A7539" s="290" t="str">
        <f t="shared" si="309"/>
        <v>8/2020</v>
      </c>
      <c r="B7539" s="284">
        <v>44060</v>
      </c>
      <c r="C7539" s="287">
        <v>321</v>
      </c>
      <c r="D7539" s="279">
        <f t="shared" si="311"/>
        <v>17</v>
      </c>
      <c r="E7539" s="279">
        <f t="shared" si="312"/>
        <v>8</v>
      </c>
      <c r="F7539" s="281" t="str">
        <f t="shared" si="310"/>
        <v/>
      </c>
      <c r="G7539" s="282"/>
      <c r="H7539" s="280"/>
      <c r="I7539" s="280"/>
      <c r="J7539" s="280"/>
    </row>
    <row r="7540" spans="1:10" ht="15.75" customHeight="1" x14ac:dyDescent="0.3">
      <c r="A7540" s="290" t="str">
        <f t="shared" si="309"/>
        <v>8/2020</v>
      </c>
      <c r="B7540" s="284">
        <v>44061</v>
      </c>
      <c r="C7540" s="287"/>
      <c r="D7540" s="279">
        <f t="shared" si="311"/>
        <v>18</v>
      </c>
      <c r="E7540" s="279">
        <f t="shared" si="312"/>
        <v>8</v>
      </c>
      <c r="F7540" s="281" t="str">
        <f t="shared" si="310"/>
        <v/>
      </c>
      <c r="G7540" s="282"/>
      <c r="H7540" s="280"/>
      <c r="I7540" s="280"/>
      <c r="J7540" s="280"/>
    </row>
    <row r="7541" spans="1:10" ht="15.75" customHeight="1" x14ac:dyDescent="0.3">
      <c r="A7541" s="290" t="str">
        <f t="shared" si="309"/>
        <v>8/2020</v>
      </c>
      <c r="B7541" s="284">
        <v>44062</v>
      </c>
      <c r="C7541" s="287"/>
      <c r="D7541" s="279">
        <f t="shared" si="311"/>
        <v>19</v>
      </c>
      <c r="E7541" s="279">
        <f t="shared" si="312"/>
        <v>8</v>
      </c>
      <c r="F7541" s="281">
        <f t="shared" si="310"/>
        <v>3.2099999999999997E-2</v>
      </c>
      <c r="G7541" s="282"/>
      <c r="H7541" s="280"/>
      <c r="I7541" s="280"/>
      <c r="J7541" s="280"/>
    </row>
  </sheetData>
  <sortState xmlns:xlrd2="http://schemas.microsoft.com/office/spreadsheetml/2017/richdata2" ref="I7436:J7506">
    <sortCondition ref="I7435"/>
  </sortState>
  <mergeCells count="1">
    <mergeCell ref="H4:J4"/>
  </mergeCells>
  <pageMargins left="0.511811024" right="0.511811024" top="0.78740157499999996" bottom="0.78740157499999996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Q412"/>
  <sheetViews>
    <sheetView showGridLines="0" workbookViewId="0">
      <pane ySplit="8" topLeftCell="A9" activePane="bottomLeft" state="frozen"/>
      <selection pane="bottomLeft" activeCell="H24" sqref="H24"/>
    </sheetView>
  </sheetViews>
  <sheetFormatPr defaultRowHeight="14.4" x14ac:dyDescent="0.3"/>
  <cols>
    <col min="2" max="2" width="10.88671875" customWidth="1"/>
    <col min="3" max="3" width="11.77734375" customWidth="1"/>
    <col min="4" max="4" width="8" customWidth="1"/>
    <col min="5" max="5" width="6.88671875" customWidth="1"/>
    <col min="6" max="6" width="8" customWidth="1"/>
    <col min="7" max="7" width="10" customWidth="1"/>
    <col min="8" max="9" width="12.44140625" customWidth="1"/>
    <col min="10" max="10" width="37.88671875" customWidth="1"/>
    <col min="12" max="12" width="9.88671875" customWidth="1"/>
    <col min="16" max="16" width="10.6640625" bestFit="1" customWidth="1"/>
    <col min="17" max="17" width="10.6640625" customWidth="1"/>
    <col min="19" max="19" width="10.6640625" bestFit="1" customWidth="1"/>
  </cols>
  <sheetData>
    <row r="1" spans="1:17" x14ac:dyDescent="0.3">
      <c r="A1" s="147" t="s">
        <v>1</v>
      </c>
    </row>
    <row r="2" spans="1:17" x14ac:dyDescent="0.3">
      <c r="A2" s="148" t="s">
        <v>5852</v>
      </c>
    </row>
    <row r="3" spans="1:17" x14ac:dyDescent="0.3">
      <c r="A3" s="150"/>
    </row>
    <row r="4" spans="1:17" ht="13.2" customHeight="1" x14ac:dyDescent="0.3"/>
    <row r="5" spans="1:17" ht="15.6" x14ac:dyDescent="0.3">
      <c r="B5" s="17" t="s">
        <v>45</v>
      </c>
      <c r="J5" s="340"/>
      <c r="K5" s="340"/>
      <c r="L5" s="340"/>
      <c r="M5" s="340"/>
      <c r="N5" s="340"/>
      <c r="O5" s="340"/>
      <c r="P5" s="340"/>
      <c r="Q5" s="340"/>
    </row>
    <row r="6" spans="1:17" ht="8.4" customHeight="1" x14ac:dyDescent="0.3"/>
    <row r="7" spans="1:17" ht="13.8" customHeight="1" x14ac:dyDescent="0.3">
      <c r="B7" s="430" t="s">
        <v>16</v>
      </c>
      <c r="C7" s="430" t="s">
        <v>23</v>
      </c>
      <c r="D7" s="430" t="s">
        <v>24</v>
      </c>
      <c r="E7" s="430" t="s">
        <v>117</v>
      </c>
      <c r="F7" s="430" t="s">
        <v>42</v>
      </c>
      <c r="G7" s="430" t="s">
        <v>112</v>
      </c>
      <c r="H7" s="430" t="s">
        <v>5865</v>
      </c>
    </row>
    <row r="8" spans="1:17" ht="12.6" customHeight="1" x14ac:dyDescent="0.3">
      <c r="B8" s="432"/>
      <c r="C8" s="432"/>
      <c r="D8" s="432"/>
      <c r="E8" s="432"/>
      <c r="F8" s="432"/>
      <c r="G8" s="432"/>
      <c r="H8" s="432"/>
    </row>
    <row r="9" spans="1:17" ht="21.75" customHeight="1" x14ac:dyDescent="0.3">
      <c r="B9" s="167" t="s">
        <v>5863</v>
      </c>
      <c r="C9" s="170">
        <f>AVERAGE(C17:C176)</f>
        <v>9.7285624999999945E-2</v>
      </c>
      <c r="D9" s="170">
        <f>AVERAGE(D17:D176)</f>
        <v>9.7781250000000056E-2</v>
      </c>
      <c r="E9" s="170">
        <f>AVERAGE(E17:E176)</f>
        <v>7.8523312500000005E-3</v>
      </c>
      <c r="F9" s="170">
        <f>AVERAGE(F17:F176)</f>
        <v>6.0893750000000038E-2</v>
      </c>
      <c r="G9" s="170">
        <f>(1+AVERAGE(G16:G176))^12-1</f>
        <v>8.0435442751832564E-2</v>
      </c>
      <c r="H9" s="170">
        <f>AVERAGE(H17:H176)</f>
        <v>5.5485146671874777E-2</v>
      </c>
      <c r="I9" s="104" t="s">
        <v>5838</v>
      </c>
    </row>
    <row r="10" spans="1:17" ht="21.75" customHeight="1" x14ac:dyDescent="0.3">
      <c r="B10" s="164" t="s">
        <v>5863</v>
      </c>
      <c r="C10" s="165">
        <f>AVERAGE(C57:C176)</f>
        <v>9.3712500000000018E-2</v>
      </c>
      <c r="D10" s="165">
        <f>AVERAGE(D57:D176)</f>
        <v>9.4157499999999936E-2</v>
      </c>
      <c r="E10" s="165">
        <f>AVERAGE(E57:E176)</f>
        <v>7.0669000000000001E-3</v>
      </c>
      <c r="F10" s="165">
        <f>AVERAGE(F57:F176)</f>
        <v>6.0650000000000009E-2</v>
      </c>
      <c r="G10" s="165">
        <f>(1+AVERAGE(G57:G176))^12-1</f>
        <v>5.7728317086723102E-2</v>
      </c>
      <c r="H10" s="165">
        <f>AVERAGE(H57:H176)</f>
        <v>5.3525678687499786E-2</v>
      </c>
      <c r="I10" s="114" t="s">
        <v>5840</v>
      </c>
    </row>
    <row r="11" spans="1:17" ht="21.75" customHeight="1" x14ac:dyDescent="0.3">
      <c r="B11" s="167" t="s">
        <v>5863</v>
      </c>
      <c r="C11" s="171">
        <f>AVERAGE(C153:C176)</f>
        <v>4.9270833333333354E-2</v>
      </c>
      <c r="D11" s="171">
        <f>AVERAGE(D153:D176)</f>
        <v>4.9270833333333354E-2</v>
      </c>
      <c r="E11" s="171">
        <f>AVERAGE(E153:E176)</f>
        <v>0</v>
      </c>
      <c r="F11" s="171">
        <f>AVERAGE(F153:F176)</f>
        <v>5.7737499999999969E-2</v>
      </c>
      <c r="G11" s="171">
        <f>(1+AVERAGE(G153:G176))^12-1</f>
        <v>0.14271350244631331</v>
      </c>
      <c r="H11" s="171">
        <f>AVERAGE(H153:H176)</f>
        <v>3.448958333333333E-2</v>
      </c>
      <c r="I11" s="104" t="s">
        <v>5841</v>
      </c>
    </row>
    <row r="12" spans="1:17" x14ac:dyDescent="0.3">
      <c r="B12" s="89">
        <v>39083</v>
      </c>
      <c r="C12" s="26">
        <v>0.13070000000000001</v>
      </c>
      <c r="D12" s="26">
        <v>0.1313</v>
      </c>
      <c r="E12" s="26">
        <v>2.5364000000000001E-2</v>
      </c>
      <c r="F12" s="26">
        <v>6.5000000000000002E-2</v>
      </c>
      <c r="G12" s="60"/>
      <c r="H12" s="26">
        <f>IF(D12&gt;8.5%,(1+1.5%)^4-1,0.7*D12)</f>
        <v>6.136355062499943E-2</v>
      </c>
    </row>
    <row r="13" spans="1:17" x14ac:dyDescent="0.3">
      <c r="B13" s="89">
        <v>39114</v>
      </c>
      <c r="C13" s="26">
        <v>0.12890000000000001</v>
      </c>
      <c r="D13" s="26">
        <v>0.1293</v>
      </c>
      <c r="E13" s="26">
        <v>1.0141000000000001E-2</v>
      </c>
      <c r="F13" s="26">
        <v>6.5000000000000002E-2</v>
      </c>
      <c r="G13" s="60"/>
      <c r="H13" s="26">
        <f t="shared" ref="H13:H76" si="0">IF(D13&gt;8.5%,(1+1.5%)^4-1,0.7*D13)</f>
        <v>6.136355062499943E-2</v>
      </c>
      <c r="I13" s="26"/>
      <c r="J13" s="67" t="s">
        <v>5866</v>
      </c>
    </row>
    <row r="14" spans="1:17" x14ac:dyDescent="0.3">
      <c r="B14" s="89">
        <v>39142</v>
      </c>
      <c r="C14" s="26">
        <v>0.12689999999999999</v>
      </c>
      <c r="D14" s="26">
        <v>0.12740000000000001</v>
      </c>
      <c r="E14" s="26">
        <v>2.1701999999999999E-2</v>
      </c>
      <c r="F14" s="26">
        <v>6.5000000000000002E-2</v>
      </c>
      <c r="G14" s="60"/>
      <c r="H14" s="26">
        <f t="shared" si="0"/>
        <v>6.136355062499943E-2</v>
      </c>
      <c r="I14" s="26"/>
      <c r="J14" s="102" t="s">
        <v>5864</v>
      </c>
      <c r="K14" s="103">
        <f>'Re e Rd'!E18</f>
        <v>8.9154449529138313E-2</v>
      </c>
      <c r="L14" s="19"/>
      <c r="M14" s="19"/>
    </row>
    <row r="15" spans="1:17" x14ac:dyDescent="0.3">
      <c r="B15" s="89">
        <v>39173</v>
      </c>
      <c r="C15" s="26">
        <v>0.12520000000000001</v>
      </c>
      <c r="D15" s="26">
        <v>0.1258</v>
      </c>
      <c r="E15" s="26">
        <v>1.6146000000000001E-2</v>
      </c>
      <c r="F15" s="26">
        <v>6.5000000000000002E-2</v>
      </c>
      <c r="G15" s="60"/>
      <c r="H15" s="26">
        <f t="shared" si="0"/>
        <v>6.136355062499943E-2</v>
      </c>
      <c r="I15" s="26"/>
      <c r="J15" s="20" t="s">
        <v>115</v>
      </c>
      <c r="K15" s="25">
        <f>(1+D10*0.85)/(1+Variáveis!N10)-1</f>
        <v>2.3077141005843016E-2</v>
      </c>
      <c r="L15" s="25">
        <f>$K$14/K15-1</f>
        <v>2.8633229959709849</v>
      </c>
      <c r="M15" s="100"/>
    </row>
    <row r="16" spans="1:17" x14ac:dyDescent="0.3">
      <c r="B16" s="89">
        <v>39203</v>
      </c>
      <c r="C16" s="26">
        <v>0.1235</v>
      </c>
      <c r="D16" s="26">
        <v>0.12429999999999999</v>
      </c>
      <c r="E16" s="26">
        <v>1.9518000000000001E-2</v>
      </c>
      <c r="F16" s="26">
        <v>6.5000000000000002E-2</v>
      </c>
      <c r="G16" s="26">
        <v>6.7653476900563905E-2</v>
      </c>
      <c r="H16" s="26">
        <f t="shared" si="0"/>
        <v>6.136355062499943E-2</v>
      </c>
      <c r="I16" s="26"/>
      <c r="J16" s="20" t="s">
        <v>116</v>
      </c>
      <c r="K16" s="25">
        <f>(1+C10*0.85)/(1+Variáveis!N10)-1</f>
        <v>2.2718838421504683E-2</v>
      </c>
      <c r="L16" s="25">
        <f>$K$14/K16-1</f>
        <v>2.9242521063378186</v>
      </c>
      <c r="M16" s="100"/>
    </row>
    <row r="17" spans="2:17" x14ac:dyDescent="0.3">
      <c r="B17" s="89">
        <v>39234</v>
      </c>
      <c r="C17" s="26">
        <v>0.1197</v>
      </c>
      <c r="D17" s="26">
        <v>0.12029999999999999</v>
      </c>
      <c r="E17" s="26">
        <v>1.2088000000000002E-2</v>
      </c>
      <c r="F17" s="26">
        <v>6.5000000000000002E-2</v>
      </c>
      <c r="G17" s="26">
        <v>4.0628708020094703E-2</v>
      </c>
      <c r="H17" s="26">
        <f t="shared" si="0"/>
        <v>6.136355062499943E-2</v>
      </c>
      <c r="I17" s="26"/>
      <c r="J17" s="119" t="s">
        <v>6271</v>
      </c>
      <c r="K17" s="120">
        <f>(1+((1+4.34%)*(1+N17)-1)*0.85)/(1+N17)-1</f>
        <v>2.8979590616661444E-2</v>
      </c>
      <c r="L17" s="120">
        <f>$K$14/K17-1</f>
        <v>2.0764564865136537</v>
      </c>
      <c r="N17" s="121">
        <f>Variáveis!N10</f>
        <v>5.5671983774517431E-2</v>
      </c>
      <c r="O17" s="23" t="s">
        <v>6270</v>
      </c>
      <c r="Q17" s="152"/>
    </row>
    <row r="18" spans="2:17" x14ac:dyDescent="0.3">
      <c r="B18" s="89">
        <v>39264</v>
      </c>
      <c r="C18" s="26">
        <v>0.1167</v>
      </c>
      <c r="D18" s="26">
        <v>0.1173</v>
      </c>
      <c r="E18" s="26">
        <v>1.6958000000000001E-2</v>
      </c>
      <c r="F18" s="26">
        <v>6.25E-2</v>
      </c>
      <c r="G18" s="26">
        <v>-3.852768216537461E-3</v>
      </c>
      <c r="H18" s="26">
        <f t="shared" si="0"/>
        <v>6.136355062499943E-2</v>
      </c>
      <c r="I18" s="26"/>
      <c r="J18" s="20" t="s">
        <v>98</v>
      </c>
      <c r="K18" s="25">
        <f>(1+G10*0.85)/(1+Variáveis!N10)-1</f>
        <v>-6.2547025518232546E-3</v>
      </c>
      <c r="L18" s="25"/>
      <c r="M18" s="115"/>
      <c r="Q18" s="66"/>
    </row>
    <row r="19" spans="2:17" x14ac:dyDescent="0.3">
      <c r="B19" s="89">
        <v>39295</v>
      </c>
      <c r="C19" s="26">
        <v>0.1137</v>
      </c>
      <c r="D19" s="26">
        <v>0.1143</v>
      </c>
      <c r="E19" s="26">
        <v>1.6178999999999999E-2</v>
      </c>
      <c r="F19" s="26">
        <v>6.25E-2</v>
      </c>
      <c r="G19" s="26">
        <v>8.3927467355695562E-3</v>
      </c>
      <c r="H19" s="26">
        <f t="shared" si="0"/>
        <v>6.136355062499943E-2</v>
      </c>
      <c r="I19" s="26"/>
      <c r="J19" s="20" t="s">
        <v>5842</v>
      </c>
      <c r="K19" s="25">
        <f>(1+(H10+E10)*0.85)/(1+Variáveis!N10)-1</f>
        <v>-3.9484725882741323E-3</v>
      </c>
      <c r="L19" s="25"/>
      <c r="M19" s="65"/>
    </row>
    <row r="20" spans="2:17" x14ac:dyDescent="0.3">
      <c r="B20" s="89">
        <v>39326</v>
      </c>
      <c r="C20" s="26">
        <v>0.1116</v>
      </c>
      <c r="D20" s="26">
        <v>0.11220000000000001</v>
      </c>
      <c r="E20" s="26">
        <v>4.6779999999999999E-3</v>
      </c>
      <c r="F20" s="26">
        <v>6.25E-2</v>
      </c>
      <c r="G20" s="26">
        <v>0.10666387980066339</v>
      </c>
      <c r="H20" s="26">
        <f t="shared" si="0"/>
        <v>6.136355062499943E-2</v>
      </c>
      <c r="I20" s="26"/>
      <c r="J20" s="99" t="s">
        <v>121</v>
      </c>
      <c r="K20" s="101">
        <f>AVERAGE(K15:K17,K19)</f>
        <v>1.7706774363933753E-2</v>
      </c>
      <c r="L20" s="101">
        <f>K14/K20-1</f>
        <v>4.0350474737360171</v>
      </c>
      <c r="M20" s="65"/>
    </row>
    <row r="21" spans="2:17" x14ac:dyDescent="0.3">
      <c r="B21" s="89">
        <v>39356</v>
      </c>
      <c r="C21" s="26">
        <v>0.11109999999999999</v>
      </c>
      <c r="D21" s="26">
        <v>0.1118</v>
      </c>
      <c r="E21" s="26">
        <v>1.3159000000000001E-2</v>
      </c>
      <c r="F21" s="26">
        <v>6.25E-2</v>
      </c>
      <c r="G21" s="26">
        <v>8.0255274699140289E-2</v>
      </c>
      <c r="H21" s="26">
        <f t="shared" si="0"/>
        <v>6.136355062499943E-2</v>
      </c>
      <c r="I21" s="26"/>
      <c r="J21" s="37" t="s">
        <v>6272</v>
      </c>
      <c r="M21" s="19"/>
    </row>
    <row r="22" spans="2:17" x14ac:dyDescent="0.3">
      <c r="B22" s="89">
        <v>39387</v>
      </c>
      <c r="C22" s="26">
        <v>0.11109999999999999</v>
      </c>
      <c r="D22" s="26">
        <v>0.1118</v>
      </c>
      <c r="E22" s="26">
        <v>7.4590000000000004E-3</v>
      </c>
      <c r="F22" s="26">
        <v>6.25E-2</v>
      </c>
      <c r="G22" s="26">
        <v>-3.538918241150546E-2</v>
      </c>
      <c r="H22" s="26">
        <f t="shared" si="0"/>
        <v>6.136355062499943E-2</v>
      </c>
      <c r="I22" s="26"/>
    </row>
    <row r="23" spans="2:17" x14ac:dyDescent="0.3">
      <c r="B23" s="89">
        <v>39417</v>
      </c>
      <c r="C23" s="26">
        <v>0.11109999999999999</v>
      </c>
      <c r="D23" s="26">
        <v>0.1118</v>
      </c>
      <c r="E23" s="26">
        <v>8.0940000000000005E-3</v>
      </c>
      <c r="F23" s="26">
        <v>6.25E-2</v>
      </c>
      <c r="G23" s="26">
        <v>1.3965936029112003E-2</v>
      </c>
      <c r="H23" s="26">
        <f t="shared" si="0"/>
        <v>6.136355062499943E-2</v>
      </c>
      <c r="I23" s="26"/>
    </row>
    <row r="24" spans="2:17" x14ac:dyDescent="0.3">
      <c r="B24" s="89">
        <v>39448</v>
      </c>
      <c r="C24" s="26">
        <v>0.1108</v>
      </c>
      <c r="D24" s="26">
        <v>0.1118</v>
      </c>
      <c r="E24" s="26">
        <v>1.1631000000000001E-2</v>
      </c>
      <c r="F24" s="26">
        <v>6.25E-2</v>
      </c>
      <c r="G24" s="26">
        <v>-6.8805264368931529E-2</v>
      </c>
      <c r="H24" s="26">
        <f t="shared" si="0"/>
        <v>6.136355062499943E-2</v>
      </c>
      <c r="I24" s="26"/>
    </row>
    <row r="25" spans="2:17" x14ac:dyDescent="0.3">
      <c r="B25" s="89">
        <v>39479</v>
      </c>
      <c r="C25" s="26">
        <v>0.11070000000000001</v>
      </c>
      <c r="D25" s="26">
        <v>0.1118</v>
      </c>
      <c r="E25" s="26">
        <v>3.228E-3</v>
      </c>
      <c r="F25" s="26">
        <v>6.25E-2</v>
      </c>
      <c r="G25" s="26">
        <v>6.7219248819977651E-2</v>
      </c>
      <c r="H25" s="26">
        <f t="shared" si="0"/>
        <v>6.136355062499943E-2</v>
      </c>
      <c r="I25" s="26"/>
    </row>
    <row r="26" spans="2:17" x14ac:dyDescent="0.3">
      <c r="B26" s="89">
        <v>39508</v>
      </c>
      <c r="C26" s="26">
        <v>0.1109</v>
      </c>
      <c r="D26" s="26">
        <v>0.1118</v>
      </c>
      <c r="E26" s="26">
        <v>5.1670000000000006E-3</v>
      </c>
      <c r="F26" s="26">
        <v>6.25E-2</v>
      </c>
      <c r="G26" s="26">
        <v>-3.9711100925667875E-2</v>
      </c>
      <c r="H26" s="26">
        <f t="shared" si="0"/>
        <v>6.136355062499943E-2</v>
      </c>
      <c r="I26" s="26"/>
    </row>
    <row r="27" spans="2:17" x14ac:dyDescent="0.3">
      <c r="B27" s="89">
        <v>39539</v>
      </c>
      <c r="C27" s="26">
        <v>0.11320000000000001</v>
      </c>
      <c r="D27" s="26">
        <v>0.1137</v>
      </c>
      <c r="E27" s="26">
        <v>1.1521999999999999E-2</v>
      </c>
      <c r="F27" s="26">
        <v>6.25E-2</v>
      </c>
      <c r="G27" s="26">
        <v>0.11318022696142416</v>
      </c>
      <c r="H27" s="26">
        <f t="shared" si="0"/>
        <v>6.136355062499943E-2</v>
      </c>
      <c r="I27" s="26"/>
    </row>
    <row r="28" spans="2:17" x14ac:dyDescent="0.3">
      <c r="B28" s="89">
        <v>39569</v>
      </c>
      <c r="C28" s="26">
        <v>0.11550000000000001</v>
      </c>
      <c r="D28" s="26">
        <v>0.11630000000000001</v>
      </c>
      <c r="E28" s="26">
        <v>9.3139999999999994E-3</v>
      </c>
      <c r="F28" s="26">
        <v>6.25E-2</v>
      </c>
      <c r="G28" s="26">
        <v>6.9605980392951405E-2</v>
      </c>
      <c r="H28" s="26">
        <f t="shared" si="0"/>
        <v>6.136355062499943E-2</v>
      </c>
      <c r="I28" s="26"/>
    </row>
    <row r="29" spans="2:17" x14ac:dyDescent="0.3">
      <c r="B29" s="89">
        <v>39600</v>
      </c>
      <c r="C29" s="26">
        <v>0.11990000000000001</v>
      </c>
      <c r="D29" s="26">
        <v>0.12089999999999999</v>
      </c>
      <c r="E29" s="26">
        <v>1.3838999999999999E-2</v>
      </c>
      <c r="F29" s="26">
        <v>6.25E-2</v>
      </c>
      <c r="G29" s="26">
        <v>-0.10434852085270518</v>
      </c>
      <c r="H29" s="26">
        <f t="shared" si="0"/>
        <v>6.136355062499943E-2</v>
      </c>
      <c r="I29" s="26"/>
    </row>
    <row r="30" spans="2:17" x14ac:dyDescent="0.3">
      <c r="B30" s="89">
        <v>39630</v>
      </c>
      <c r="C30" s="26">
        <v>0.12300000000000001</v>
      </c>
      <c r="D30" s="26">
        <v>0.12359999999999999</v>
      </c>
      <c r="E30" s="26">
        <v>2.1171000000000002E-2</v>
      </c>
      <c r="F30" s="26">
        <v>6.25E-2</v>
      </c>
      <c r="G30" s="26">
        <v>-8.4783377049714947E-2</v>
      </c>
      <c r="H30" s="26">
        <f t="shared" si="0"/>
        <v>6.136355062499943E-2</v>
      </c>
      <c r="I30" s="26"/>
    </row>
    <row r="31" spans="2:17" x14ac:dyDescent="0.3">
      <c r="B31" s="89">
        <v>39661</v>
      </c>
      <c r="C31" s="26">
        <v>0.1285</v>
      </c>
      <c r="D31" s="26">
        <v>0.12920000000000001</v>
      </c>
      <c r="E31" s="26">
        <v>1.9053E-2</v>
      </c>
      <c r="F31" s="26">
        <v>6.25E-2</v>
      </c>
      <c r="G31" s="26">
        <v>-6.4276095673703515E-2</v>
      </c>
      <c r="H31" s="26">
        <f t="shared" si="0"/>
        <v>6.136355062499943E-2</v>
      </c>
      <c r="I31" s="26"/>
    </row>
    <row r="32" spans="2:17" x14ac:dyDescent="0.3">
      <c r="B32" s="89">
        <v>39692</v>
      </c>
      <c r="C32" s="26">
        <v>0.1333</v>
      </c>
      <c r="D32" s="26">
        <v>0.13390000000000002</v>
      </c>
      <c r="E32" s="26">
        <v>2.2799E-2</v>
      </c>
      <c r="F32" s="26">
        <v>6.25E-2</v>
      </c>
      <c r="G32" s="26">
        <v>-0.11025673122737434</v>
      </c>
      <c r="H32" s="26">
        <f t="shared" si="0"/>
        <v>6.136355062499943E-2</v>
      </c>
      <c r="I32" s="26"/>
    </row>
    <row r="33" spans="2:9" x14ac:dyDescent="0.3">
      <c r="B33" s="89">
        <v>39722</v>
      </c>
      <c r="C33" s="26">
        <v>0.13639999999999999</v>
      </c>
      <c r="D33" s="26">
        <v>0.1366</v>
      </c>
      <c r="E33" s="26">
        <v>2.7803000000000001E-2</v>
      </c>
      <c r="F33" s="26">
        <v>6.25E-2</v>
      </c>
      <c r="G33" s="26">
        <v>-0.24796356653755547</v>
      </c>
      <c r="H33" s="26">
        <f t="shared" si="0"/>
        <v>6.136355062499943E-2</v>
      </c>
      <c r="I33" s="26"/>
    </row>
    <row r="34" spans="2:9" x14ac:dyDescent="0.3">
      <c r="B34" s="89">
        <v>39753</v>
      </c>
      <c r="C34" s="26">
        <v>0.13300000000000001</v>
      </c>
      <c r="D34" s="26">
        <v>0.13639999999999999</v>
      </c>
      <c r="E34" s="26">
        <v>2.0579999999999998E-2</v>
      </c>
      <c r="F34" s="26">
        <v>6.25E-2</v>
      </c>
      <c r="G34" s="26">
        <v>-1.7740903415318976E-2</v>
      </c>
      <c r="H34" s="26">
        <f t="shared" si="0"/>
        <v>6.136355062499943E-2</v>
      </c>
      <c r="I34" s="26"/>
    </row>
    <row r="35" spans="2:9" x14ac:dyDescent="0.3">
      <c r="B35" s="89">
        <v>39783</v>
      </c>
      <c r="C35" s="26">
        <v>0.13489999999999999</v>
      </c>
      <c r="D35" s="26">
        <v>0.1366</v>
      </c>
      <c r="E35" s="26">
        <v>2.4893999999999999E-2</v>
      </c>
      <c r="F35" s="26">
        <v>6.25E-2</v>
      </c>
      <c r="G35" s="26">
        <v>2.6080538596295E-2</v>
      </c>
      <c r="H35" s="26">
        <f t="shared" si="0"/>
        <v>6.136355062499943E-2</v>
      </c>
      <c r="I35" s="26"/>
    </row>
    <row r="36" spans="2:9" x14ac:dyDescent="0.3">
      <c r="B36" s="89">
        <v>39814</v>
      </c>
      <c r="C36" s="26">
        <v>0.1326</v>
      </c>
      <c r="D36" s="26">
        <v>0.13320000000000001</v>
      </c>
      <c r="E36" s="26">
        <v>2.2304000000000001E-2</v>
      </c>
      <c r="F36" s="26">
        <v>6.25E-2</v>
      </c>
      <c r="G36" s="26">
        <v>4.6616925399550757E-2</v>
      </c>
      <c r="H36" s="26">
        <f t="shared" si="0"/>
        <v>6.136355062499943E-2</v>
      </c>
      <c r="I36" s="26"/>
    </row>
    <row r="37" spans="2:9" x14ac:dyDescent="0.3">
      <c r="B37" s="89">
        <v>39845</v>
      </c>
      <c r="C37" s="26">
        <v>0.12619999999999998</v>
      </c>
      <c r="D37" s="26">
        <v>0.12659999999999999</v>
      </c>
      <c r="E37" s="26">
        <v>6.332E-3</v>
      </c>
      <c r="F37" s="26">
        <v>6.25E-2</v>
      </c>
      <c r="G37" s="26">
        <v>-2.8434034023234744E-2</v>
      </c>
      <c r="H37" s="26">
        <f t="shared" si="0"/>
        <v>6.136355062499943E-2</v>
      </c>
      <c r="I37" s="26"/>
    </row>
    <row r="38" spans="2:9" x14ac:dyDescent="0.3">
      <c r="B38" s="89">
        <v>39873</v>
      </c>
      <c r="C38" s="26">
        <v>0.11650000000000001</v>
      </c>
      <c r="D38" s="26">
        <v>0.11699999999999999</v>
      </c>
      <c r="E38" s="26">
        <v>1.6596E-2</v>
      </c>
      <c r="F38" s="26">
        <v>6.25E-2</v>
      </c>
      <c r="G38" s="26">
        <v>7.1826146030818272E-2</v>
      </c>
      <c r="H38" s="26">
        <f t="shared" si="0"/>
        <v>6.136355062499943E-2</v>
      </c>
      <c r="I38" s="26"/>
    </row>
    <row r="39" spans="2:9" x14ac:dyDescent="0.3">
      <c r="B39" s="89">
        <v>39904</v>
      </c>
      <c r="C39" s="26">
        <v>0.1105</v>
      </c>
      <c r="D39" s="26">
        <v>0.11109999999999999</v>
      </c>
      <c r="E39" s="26">
        <v>5.7369999999999999E-3</v>
      </c>
      <c r="F39" s="26">
        <v>6.25E-2</v>
      </c>
      <c r="G39" s="26">
        <v>0.15549235727914867</v>
      </c>
      <c r="H39" s="26">
        <f t="shared" si="0"/>
        <v>6.136355062499943E-2</v>
      </c>
      <c r="I39" s="26"/>
    </row>
    <row r="40" spans="2:9" x14ac:dyDescent="0.3">
      <c r="B40" s="89">
        <v>39934</v>
      </c>
      <c r="C40" s="26">
        <v>0.10099999999999999</v>
      </c>
      <c r="D40" s="26">
        <v>0.1016</v>
      </c>
      <c r="E40" s="26">
        <v>5.6730000000000001E-3</v>
      </c>
      <c r="F40" s="26">
        <v>6.25E-2</v>
      </c>
      <c r="G40" s="26">
        <v>0.12493674604082572</v>
      </c>
      <c r="H40" s="26">
        <f t="shared" si="0"/>
        <v>6.136355062499943E-2</v>
      </c>
      <c r="I40" s="26"/>
    </row>
    <row r="41" spans="2:9" x14ac:dyDescent="0.3">
      <c r="B41" s="89">
        <v>39965</v>
      </c>
      <c r="C41" s="26">
        <v>9.4E-2</v>
      </c>
      <c r="D41" s="26">
        <v>9.5399999999999985E-2</v>
      </c>
      <c r="E41" s="26">
        <v>7.901E-3</v>
      </c>
      <c r="F41" s="26">
        <v>6.25E-2</v>
      </c>
      <c r="G41" s="26">
        <v>-3.2562855595530182E-2</v>
      </c>
      <c r="H41" s="26">
        <f t="shared" si="0"/>
        <v>6.136355062499943E-2</v>
      </c>
      <c r="I41" s="26"/>
    </row>
    <row r="42" spans="2:9" x14ac:dyDescent="0.3">
      <c r="B42" s="89">
        <v>39995</v>
      </c>
      <c r="C42" s="26">
        <v>8.929999999999999E-2</v>
      </c>
      <c r="D42" s="26">
        <v>9.01E-2</v>
      </c>
      <c r="E42" s="26">
        <v>1.1575E-2</v>
      </c>
      <c r="F42" s="26">
        <v>0.06</v>
      </c>
      <c r="G42" s="26">
        <v>6.4125726263789318E-2</v>
      </c>
      <c r="H42" s="26">
        <f t="shared" si="0"/>
        <v>6.136355062499943E-2</v>
      </c>
      <c r="I42" s="26"/>
    </row>
    <row r="43" spans="2:9" x14ac:dyDescent="0.3">
      <c r="B43" s="89">
        <v>40026</v>
      </c>
      <c r="C43" s="26">
        <v>8.6199999999999999E-2</v>
      </c>
      <c r="D43" s="26">
        <v>8.6500000000000007E-2</v>
      </c>
      <c r="E43" s="26">
        <v>2.3669999999999997E-3</v>
      </c>
      <c r="F43" s="26">
        <v>0.06</v>
      </c>
      <c r="G43" s="26">
        <v>3.1466033862058262E-2</v>
      </c>
      <c r="H43" s="26">
        <f t="shared" si="0"/>
        <v>6.136355062499943E-2</v>
      </c>
      <c r="I43" s="26"/>
    </row>
    <row r="44" spans="2:9" x14ac:dyDescent="0.3">
      <c r="B44" s="89">
        <v>40057</v>
      </c>
      <c r="C44" s="26">
        <v>8.6199999999999999E-2</v>
      </c>
      <c r="D44" s="26">
        <v>8.6500000000000007E-2</v>
      </c>
      <c r="E44" s="26">
        <v>0</v>
      </c>
      <c r="F44" s="26">
        <v>0.06</v>
      </c>
      <c r="G44" s="26">
        <v>8.9024620377284203E-2</v>
      </c>
      <c r="H44" s="26">
        <f t="shared" si="0"/>
        <v>6.136355062499943E-2</v>
      </c>
      <c r="I44" s="26"/>
    </row>
    <row r="45" spans="2:9" x14ac:dyDescent="0.3">
      <c r="B45" s="89">
        <v>40087</v>
      </c>
      <c r="C45" s="26">
        <v>8.6199999999999999E-2</v>
      </c>
      <c r="D45" s="26">
        <v>8.6500000000000007E-2</v>
      </c>
      <c r="E45" s="26">
        <v>0</v>
      </c>
      <c r="F45" s="26">
        <v>0.06</v>
      </c>
      <c r="G45" s="26">
        <v>4.4881253241935148E-4</v>
      </c>
      <c r="H45" s="26">
        <f t="shared" si="0"/>
        <v>6.136355062499943E-2</v>
      </c>
      <c r="I45" s="26"/>
    </row>
    <row r="46" spans="2:9" x14ac:dyDescent="0.3">
      <c r="B46" s="89">
        <v>40118</v>
      </c>
      <c r="C46" s="26">
        <v>8.6300000000000002E-2</v>
      </c>
      <c r="D46" s="26">
        <v>8.6500000000000007E-2</v>
      </c>
      <c r="E46" s="26">
        <v>0</v>
      </c>
      <c r="F46" s="26">
        <v>0.06</v>
      </c>
      <c r="G46" s="26">
        <v>8.9347555873297013E-2</v>
      </c>
      <c r="H46" s="26">
        <f t="shared" si="0"/>
        <v>6.136355062499943E-2</v>
      </c>
      <c r="I46" s="26"/>
    </row>
    <row r="47" spans="2:9" x14ac:dyDescent="0.3">
      <c r="B47" s="89">
        <v>40148</v>
      </c>
      <c r="C47" s="26">
        <v>8.6099999999999996E-2</v>
      </c>
      <c r="D47" s="26">
        <v>8.6500000000000007E-2</v>
      </c>
      <c r="E47" s="26">
        <v>6.1219999999999998E-3</v>
      </c>
      <c r="F47" s="26">
        <v>0.06</v>
      </c>
      <c r="G47" s="26">
        <v>2.3029053565068125E-2</v>
      </c>
      <c r="H47" s="26">
        <f t="shared" si="0"/>
        <v>6.136355062499943E-2</v>
      </c>
      <c r="I47" s="26"/>
    </row>
    <row r="48" spans="2:9" x14ac:dyDescent="0.3">
      <c r="B48" s="89">
        <v>40179</v>
      </c>
      <c r="C48" s="26">
        <v>8.6199999999999999E-2</v>
      </c>
      <c r="D48" s="26">
        <v>8.6500000000000007E-2</v>
      </c>
      <c r="E48" s="26">
        <v>0</v>
      </c>
      <c r="F48" s="26">
        <v>0.06</v>
      </c>
      <c r="G48" s="26">
        <v>-4.6460327626781317E-2</v>
      </c>
      <c r="H48" s="26">
        <f t="shared" si="0"/>
        <v>6.136355062499943E-2</v>
      </c>
      <c r="I48" s="26"/>
    </row>
    <row r="49" spans="2:9" x14ac:dyDescent="0.3">
      <c r="B49" s="89">
        <v>40210</v>
      </c>
      <c r="C49" s="26">
        <v>8.6199999999999999E-2</v>
      </c>
      <c r="D49" s="26">
        <v>8.6500000000000007E-2</v>
      </c>
      <c r="E49" s="26">
        <v>0</v>
      </c>
      <c r="F49" s="26">
        <v>0.06</v>
      </c>
      <c r="G49" s="26">
        <v>1.684205182826104E-2</v>
      </c>
      <c r="H49" s="26">
        <f t="shared" si="0"/>
        <v>6.136355062499943E-2</v>
      </c>
      <c r="I49" s="26"/>
    </row>
    <row r="50" spans="2:9" x14ac:dyDescent="0.3">
      <c r="B50" s="89">
        <v>40238</v>
      </c>
      <c r="C50" s="26">
        <v>8.6099999999999996E-2</v>
      </c>
      <c r="D50" s="26">
        <v>8.6500000000000007E-2</v>
      </c>
      <c r="E50" s="26">
        <v>8.711E-3</v>
      </c>
      <c r="F50" s="26">
        <v>0.06</v>
      </c>
      <c r="G50" s="26">
        <v>5.8166613461262617E-2</v>
      </c>
      <c r="H50" s="26">
        <f t="shared" si="0"/>
        <v>6.136355062499943E-2</v>
      </c>
      <c r="I50" s="26"/>
    </row>
    <row r="51" spans="2:9" x14ac:dyDescent="0.3">
      <c r="B51" s="89">
        <v>40269</v>
      </c>
      <c r="C51" s="26">
        <v>8.6999999999999994E-2</v>
      </c>
      <c r="D51" s="26">
        <v>8.72E-2</v>
      </c>
      <c r="E51" s="26">
        <v>0</v>
      </c>
      <c r="F51" s="26">
        <v>0.06</v>
      </c>
      <c r="G51" s="26">
        <v>-4.0382944582426306E-2</v>
      </c>
      <c r="H51" s="26">
        <f t="shared" si="0"/>
        <v>6.136355062499943E-2</v>
      </c>
      <c r="I51" s="26"/>
    </row>
    <row r="52" spans="2:9" x14ac:dyDescent="0.3">
      <c r="B52" s="89">
        <v>40299</v>
      </c>
      <c r="C52" s="26">
        <v>9.3800000000000008E-2</v>
      </c>
      <c r="D52" s="26">
        <v>9.4E-2</v>
      </c>
      <c r="E52" s="26">
        <v>6.1370000000000001E-3</v>
      </c>
      <c r="F52" s="26">
        <v>0.06</v>
      </c>
      <c r="G52" s="26">
        <v>-6.6388833481194065E-2</v>
      </c>
      <c r="H52" s="26">
        <f t="shared" si="0"/>
        <v>6.136355062499943E-2</v>
      </c>
      <c r="I52" s="26"/>
    </row>
    <row r="53" spans="2:9" x14ac:dyDescent="0.3">
      <c r="B53" s="89">
        <v>40330</v>
      </c>
      <c r="C53" s="26">
        <v>9.9100000000000008E-2</v>
      </c>
      <c r="D53" s="26">
        <v>9.9399999999999988E-2</v>
      </c>
      <c r="E53" s="26">
        <v>7.0909999999999992E-3</v>
      </c>
      <c r="F53" s="26">
        <v>0.06</v>
      </c>
      <c r="G53" s="26">
        <v>-3.3477031480410258E-2</v>
      </c>
      <c r="H53" s="26">
        <f t="shared" si="0"/>
        <v>6.136355062499943E-2</v>
      </c>
      <c r="I53" s="26"/>
    </row>
    <row r="54" spans="2:9" x14ac:dyDescent="0.3">
      <c r="B54" s="89">
        <v>40360</v>
      </c>
      <c r="C54" s="26">
        <v>0.10300000000000001</v>
      </c>
      <c r="D54" s="26">
        <v>0.1032</v>
      </c>
      <c r="E54" s="26">
        <v>1.3264E-2</v>
      </c>
      <c r="F54" s="26">
        <v>0.06</v>
      </c>
      <c r="G54" s="26">
        <v>0.10797411706399673</v>
      </c>
      <c r="H54" s="26">
        <f t="shared" si="0"/>
        <v>6.136355062499943E-2</v>
      </c>
      <c r="I54" s="26"/>
    </row>
    <row r="55" spans="2:9" x14ac:dyDescent="0.3">
      <c r="B55" s="89">
        <v>40391</v>
      </c>
      <c r="C55" s="26">
        <v>0.10640000000000001</v>
      </c>
      <c r="D55" s="26">
        <v>0.1066</v>
      </c>
      <c r="E55" s="26">
        <v>1.0462000000000001E-2</v>
      </c>
      <c r="F55" s="26">
        <v>0.06</v>
      </c>
      <c r="G55" s="26">
        <v>-3.5102361831522821E-2</v>
      </c>
      <c r="H55" s="26">
        <f t="shared" si="0"/>
        <v>6.136355062499943E-2</v>
      </c>
      <c r="I55" s="26"/>
    </row>
    <row r="56" spans="2:9" x14ac:dyDescent="0.3">
      <c r="B56" s="89">
        <v>40422</v>
      </c>
      <c r="C56" s="26">
        <v>0.10619999999999999</v>
      </c>
      <c r="D56" s="26">
        <v>0.1066</v>
      </c>
      <c r="E56" s="26">
        <v>8.4569999999999992E-3</v>
      </c>
      <c r="F56" s="26">
        <v>0.06</v>
      </c>
      <c r="G56" s="26">
        <v>6.5765606040022684E-2</v>
      </c>
      <c r="H56" s="26">
        <f t="shared" si="0"/>
        <v>6.136355062499943E-2</v>
      </c>
      <c r="I56" s="26"/>
    </row>
    <row r="57" spans="2:9" x14ac:dyDescent="0.3">
      <c r="B57" s="89">
        <v>40452</v>
      </c>
      <c r="C57" s="26">
        <v>0.10640000000000001</v>
      </c>
      <c r="D57" s="26">
        <v>0.1066</v>
      </c>
      <c r="E57" s="26">
        <v>5.9619999999999994E-3</v>
      </c>
      <c r="F57" s="26">
        <v>0.06</v>
      </c>
      <c r="G57" s="26">
        <v>1.7910470118154054E-2</v>
      </c>
      <c r="H57" s="26">
        <f t="shared" si="0"/>
        <v>6.136355062499943E-2</v>
      </c>
      <c r="I57" s="26"/>
    </row>
    <row r="58" spans="2:9" x14ac:dyDescent="0.3">
      <c r="B58" s="89">
        <v>40483</v>
      </c>
      <c r="C58" s="26">
        <v>0.10640000000000001</v>
      </c>
      <c r="D58" s="26">
        <v>0.1066</v>
      </c>
      <c r="E58" s="26">
        <v>4.2430000000000002E-3</v>
      </c>
      <c r="F58" s="26">
        <v>0.06</v>
      </c>
      <c r="G58" s="26">
        <v>-4.1994642955684891E-2</v>
      </c>
      <c r="H58" s="26">
        <f t="shared" si="0"/>
        <v>6.136355062499943E-2</v>
      </c>
      <c r="I58" s="26"/>
    </row>
    <row r="59" spans="2:9" x14ac:dyDescent="0.3">
      <c r="B59" s="89">
        <v>40513</v>
      </c>
      <c r="C59" s="26">
        <v>0.10640000000000001</v>
      </c>
      <c r="D59" s="26">
        <v>0.1066</v>
      </c>
      <c r="E59" s="26">
        <v>1.5512999999999999E-2</v>
      </c>
      <c r="F59" s="26">
        <v>0.06</v>
      </c>
      <c r="G59" s="26">
        <v>2.3623078809075881E-2</v>
      </c>
      <c r="H59" s="26">
        <f t="shared" si="0"/>
        <v>6.136355062499943E-2</v>
      </c>
      <c r="I59" s="26"/>
    </row>
    <row r="60" spans="2:9" x14ac:dyDescent="0.3">
      <c r="B60" s="89">
        <v>40544</v>
      </c>
      <c r="C60" s="26">
        <v>0.10830000000000001</v>
      </c>
      <c r="D60" s="26">
        <v>0.1085</v>
      </c>
      <c r="E60" s="26">
        <v>8.6150000000000011E-3</v>
      </c>
      <c r="F60" s="26">
        <v>0.06</v>
      </c>
      <c r="G60" s="26">
        <v>-3.939019528370391E-2</v>
      </c>
      <c r="H60" s="26">
        <f t="shared" si="0"/>
        <v>6.136355062499943E-2</v>
      </c>
      <c r="I60" s="26"/>
    </row>
    <row r="61" spans="2:9" x14ac:dyDescent="0.3">
      <c r="B61" s="89">
        <v>40575</v>
      </c>
      <c r="C61" s="26">
        <v>0.1115</v>
      </c>
      <c r="D61" s="26">
        <v>0.11169999999999999</v>
      </c>
      <c r="E61" s="26">
        <v>6.6220000000000003E-3</v>
      </c>
      <c r="F61" s="26">
        <v>0.06</v>
      </c>
      <c r="G61" s="26">
        <v>1.2141816853443732E-2</v>
      </c>
      <c r="H61" s="26">
        <f t="shared" si="0"/>
        <v>6.136355062499943E-2</v>
      </c>
      <c r="I61" s="26"/>
    </row>
    <row r="62" spans="2:9" x14ac:dyDescent="0.3">
      <c r="B62" s="89">
        <v>40603</v>
      </c>
      <c r="C62" s="26">
        <v>0.11599999999999999</v>
      </c>
      <c r="D62" s="26">
        <v>0.1162</v>
      </c>
      <c r="E62" s="26">
        <v>1.4641E-2</v>
      </c>
      <c r="F62" s="26">
        <v>0.06</v>
      </c>
      <c r="G62" s="26">
        <v>1.7860232859159941E-2</v>
      </c>
      <c r="H62" s="26">
        <f t="shared" si="0"/>
        <v>6.136355062499943E-2</v>
      </c>
      <c r="I62" s="26"/>
    </row>
    <row r="63" spans="2:9" x14ac:dyDescent="0.3">
      <c r="B63" s="89">
        <v>40634</v>
      </c>
      <c r="C63" s="26">
        <v>0.11720000000000001</v>
      </c>
      <c r="D63" s="26">
        <v>0.1174</v>
      </c>
      <c r="E63" s="26">
        <v>4.9059999999999998E-3</v>
      </c>
      <c r="F63" s="26">
        <v>0.06</v>
      </c>
      <c r="G63" s="26">
        <v>-3.5777198786353548E-2</v>
      </c>
      <c r="H63" s="26">
        <f t="shared" si="0"/>
        <v>6.136355062499943E-2</v>
      </c>
      <c r="I63" s="26"/>
    </row>
    <row r="64" spans="2:9" x14ac:dyDescent="0.3">
      <c r="B64" s="89">
        <v>40664</v>
      </c>
      <c r="C64" s="26">
        <v>0.11890000000000001</v>
      </c>
      <c r="D64" s="26">
        <v>0.1192</v>
      </c>
      <c r="E64" s="26">
        <v>1.8131999999999999E-2</v>
      </c>
      <c r="F64" s="26">
        <v>0.06</v>
      </c>
      <c r="G64" s="26">
        <v>-2.2874861301930727E-2</v>
      </c>
      <c r="H64" s="26">
        <f t="shared" si="0"/>
        <v>6.136355062499943E-2</v>
      </c>
      <c r="I64" s="26"/>
    </row>
    <row r="65" spans="2:9" x14ac:dyDescent="0.3">
      <c r="B65" s="89">
        <v>40695</v>
      </c>
      <c r="C65" s="26">
        <v>0.12050000000000001</v>
      </c>
      <c r="D65" s="26">
        <v>0.121</v>
      </c>
      <c r="E65" s="26">
        <v>1.345E-2</v>
      </c>
      <c r="F65" s="26">
        <v>0.06</v>
      </c>
      <c r="G65" s="26">
        <v>-3.4299555184704178E-2</v>
      </c>
      <c r="H65" s="26">
        <f t="shared" si="0"/>
        <v>6.136355062499943E-2</v>
      </c>
      <c r="I65" s="26"/>
    </row>
    <row r="66" spans="2:9" x14ac:dyDescent="0.3">
      <c r="B66" s="89">
        <v>40725</v>
      </c>
      <c r="C66" s="26">
        <v>0.12240000000000001</v>
      </c>
      <c r="D66" s="26">
        <v>0.1225</v>
      </c>
      <c r="E66" s="26">
        <v>1.4847999999999998E-2</v>
      </c>
      <c r="F66" s="26">
        <v>0.06</v>
      </c>
      <c r="G66" s="26">
        <v>-5.7371493073160473E-2</v>
      </c>
      <c r="H66" s="26">
        <f t="shared" si="0"/>
        <v>6.136355062499943E-2</v>
      </c>
      <c r="I66" s="26"/>
    </row>
    <row r="67" spans="2:9" x14ac:dyDescent="0.3">
      <c r="B67" s="89">
        <v>40756</v>
      </c>
      <c r="C67" s="26">
        <v>0.124</v>
      </c>
      <c r="D67" s="26">
        <v>0.1242</v>
      </c>
      <c r="E67" s="26">
        <v>2.2981999999999999E-2</v>
      </c>
      <c r="F67" s="26">
        <v>0.06</v>
      </c>
      <c r="G67" s="26">
        <v>-3.9581663435245495E-2</v>
      </c>
      <c r="H67" s="26">
        <f t="shared" si="0"/>
        <v>6.136355062499943E-2</v>
      </c>
      <c r="I67" s="26"/>
    </row>
    <row r="68" spans="2:9" x14ac:dyDescent="0.3">
      <c r="B68" s="89">
        <v>40787</v>
      </c>
      <c r="C68" s="26">
        <v>0.1188</v>
      </c>
      <c r="D68" s="26">
        <v>0.1191</v>
      </c>
      <c r="E68" s="26">
        <v>1.2102999999999999E-2</v>
      </c>
      <c r="F68" s="26">
        <v>0.06</v>
      </c>
      <c r="G68" s="26">
        <v>-7.3824075424567703E-2</v>
      </c>
      <c r="H68" s="26">
        <f t="shared" si="0"/>
        <v>6.136355062499943E-2</v>
      </c>
      <c r="I68" s="26"/>
    </row>
    <row r="69" spans="2:9" x14ac:dyDescent="0.3">
      <c r="B69" s="89">
        <v>40817</v>
      </c>
      <c r="C69" s="26">
        <v>0.1168</v>
      </c>
      <c r="D69" s="26">
        <v>0.11699999999999999</v>
      </c>
      <c r="E69" s="26">
        <v>7.8399999999999997E-3</v>
      </c>
      <c r="F69" s="26">
        <v>0.06</v>
      </c>
      <c r="G69" s="26">
        <v>0.11493619996170046</v>
      </c>
      <c r="H69" s="26">
        <f t="shared" si="0"/>
        <v>6.136355062499943E-2</v>
      </c>
      <c r="I69" s="26"/>
    </row>
    <row r="70" spans="2:9" x14ac:dyDescent="0.3">
      <c r="B70" s="89">
        <v>40848</v>
      </c>
      <c r="C70" s="26">
        <v>0.1137</v>
      </c>
      <c r="D70" s="26">
        <v>0.114</v>
      </c>
      <c r="E70" s="26">
        <v>8.1569999999999993E-3</v>
      </c>
      <c r="F70" s="26">
        <v>0.06</v>
      </c>
      <c r="G70" s="26">
        <v>-2.5084854072935481E-2</v>
      </c>
      <c r="H70" s="26">
        <f t="shared" si="0"/>
        <v>6.136355062499943E-2</v>
      </c>
      <c r="I70" s="26"/>
    </row>
    <row r="71" spans="2:9" x14ac:dyDescent="0.3">
      <c r="B71" s="89">
        <v>40878</v>
      </c>
      <c r="C71" s="26">
        <v>0.10869999999999999</v>
      </c>
      <c r="D71" s="26">
        <v>0.109</v>
      </c>
      <c r="E71" s="26">
        <v>1.0784999999999999E-2</v>
      </c>
      <c r="F71" s="26">
        <v>0.06</v>
      </c>
      <c r="G71" s="26">
        <v>-2.125715033218456E-3</v>
      </c>
      <c r="H71" s="26">
        <f t="shared" si="0"/>
        <v>6.136355062499943E-2</v>
      </c>
      <c r="I71" s="26"/>
    </row>
    <row r="72" spans="2:9" x14ac:dyDescent="0.3">
      <c r="B72" s="89">
        <v>40909</v>
      </c>
      <c r="C72" s="26">
        <v>0.10619999999999999</v>
      </c>
      <c r="D72" s="26">
        <v>0.107</v>
      </c>
      <c r="E72" s="26">
        <v>9.9419999999999994E-3</v>
      </c>
      <c r="F72" s="26">
        <v>0.06</v>
      </c>
      <c r="G72" s="26">
        <v>0.11132644560532023</v>
      </c>
      <c r="H72" s="26">
        <f t="shared" si="0"/>
        <v>6.136355062499943E-2</v>
      </c>
      <c r="I72" s="26"/>
    </row>
    <row r="73" spans="2:9" x14ac:dyDescent="0.3">
      <c r="B73" s="89">
        <v>40940</v>
      </c>
      <c r="C73" s="26">
        <v>0.10300000000000001</v>
      </c>
      <c r="D73" s="26">
        <v>0.10400000000000001</v>
      </c>
      <c r="E73" s="26">
        <v>0</v>
      </c>
      <c r="F73" s="26">
        <v>0.06</v>
      </c>
      <c r="G73" s="26">
        <v>4.3433005704087924E-2</v>
      </c>
      <c r="H73" s="26">
        <f t="shared" si="0"/>
        <v>6.136355062499943E-2</v>
      </c>
      <c r="I73" s="26"/>
    </row>
    <row r="74" spans="2:9" x14ac:dyDescent="0.3">
      <c r="B74" s="89">
        <v>40969</v>
      </c>
      <c r="C74" s="26">
        <v>9.6600000000000005E-2</v>
      </c>
      <c r="D74" s="26">
        <v>9.820000000000001E-2</v>
      </c>
      <c r="E74" s="26">
        <v>1.2302E-2</v>
      </c>
      <c r="F74" s="26">
        <v>0.06</v>
      </c>
      <c r="G74" s="26">
        <v>-1.9764865625018446E-2</v>
      </c>
      <c r="H74" s="26">
        <f t="shared" si="0"/>
        <v>6.136355062499943E-2</v>
      </c>
      <c r="I74" s="26"/>
    </row>
    <row r="75" spans="2:9" x14ac:dyDescent="0.3">
      <c r="B75" s="89">
        <v>41000</v>
      </c>
      <c r="C75" s="26">
        <v>9.1899999999999996E-2</v>
      </c>
      <c r="D75" s="26">
        <v>9.35E-2</v>
      </c>
      <c r="E75" s="26">
        <v>2.8639999999999998E-3</v>
      </c>
      <c r="F75" s="26">
        <v>0.06</v>
      </c>
      <c r="G75" s="26">
        <v>-4.1709340287396035E-2</v>
      </c>
      <c r="H75" s="26">
        <f t="shared" si="0"/>
        <v>6.136355062499943E-2</v>
      </c>
      <c r="I75" s="26"/>
    </row>
    <row r="76" spans="2:9" x14ac:dyDescent="0.3">
      <c r="B76" s="89">
        <v>41030</v>
      </c>
      <c r="C76" s="26">
        <v>8.72E-2</v>
      </c>
      <c r="D76" s="26">
        <v>8.8699999999999987E-2</v>
      </c>
      <c r="E76" s="26">
        <v>5.3740000000000003E-3</v>
      </c>
      <c r="F76" s="26">
        <v>0.06</v>
      </c>
      <c r="G76" s="26">
        <v>-0.11856711699368461</v>
      </c>
      <c r="H76" s="26">
        <f t="shared" si="0"/>
        <v>6.136355062499943E-2</v>
      </c>
      <c r="I76" s="26"/>
    </row>
    <row r="77" spans="2:9" x14ac:dyDescent="0.3">
      <c r="B77" s="89">
        <v>41061</v>
      </c>
      <c r="C77" s="26">
        <v>8.3499999999999991E-2</v>
      </c>
      <c r="D77" s="26">
        <v>8.3900000000000002E-2</v>
      </c>
      <c r="E77" s="26">
        <v>0</v>
      </c>
      <c r="F77" s="26">
        <v>0.06</v>
      </c>
      <c r="G77" s="26">
        <v>-2.4918146147185904E-3</v>
      </c>
      <c r="H77" s="26">
        <f t="shared" ref="H77:H140" si="1">IF(D77&gt;8.5%,(1+1.5%)^4-1,0.7*D77)</f>
        <v>5.8729999999999997E-2</v>
      </c>
      <c r="I77" s="26"/>
    </row>
    <row r="78" spans="2:9" x14ac:dyDescent="0.3">
      <c r="B78" s="89">
        <v>41091</v>
      </c>
      <c r="C78" s="26">
        <v>8.0199999999999994E-2</v>
      </c>
      <c r="D78" s="26">
        <v>8.0700000000000008E-2</v>
      </c>
      <c r="E78" s="26">
        <v>1.652E-3</v>
      </c>
      <c r="F78" s="26">
        <v>5.5E-2</v>
      </c>
      <c r="G78" s="26">
        <v>3.2056514780801626E-2</v>
      </c>
      <c r="H78" s="26">
        <f t="shared" si="1"/>
        <v>5.6489999999999999E-2</v>
      </c>
      <c r="I78" s="26"/>
    </row>
    <row r="79" spans="2:9" x14ac:dyDescent="0.3">
      <c r="B79" s="89">
        <v>41122</v>
      </c>
      <c r="C79" s="26">
        <v>7.7800000000000008E-2</v>
      </c>
      <c r="D79" s="26">
        <v>7.85E-2</v>
      </c>
      <c r="E79" s="26">
        <v>1.3489999999999999E-3</v>
      </c>
      <c r="F79" s="26">
        <v>5.5E-2</v>
      </c>
      <c r="G79" s="26">
        <v>1.7191634854239135E-2</v>
      </c>
      <c r="H79" s="26">
        <f t="shared" si="1"/>
        <v>5.4949999999999999E-2</v>
      </c>
      <c r="I79" s="26"/>
    </row>
    <row r="80" spans="2:9" x14ac:dyDescent="0.3">
      <c r="B80" s="89">
        <v>41153</v>
      </c>
      <c r="C80" s="26">
        <v>7.3599999999999999E-2</v>
      </c>
      <c r="D80" s="26">
        <v>7.3899999999999993E-2</v>
      </c>
      <c r="E80" s="26">
        <v>0</v>
      </c>
      <c r="F80" s="26">
        <v>5.5E-2</v>
      </c>
      <c r="G80" s="26">
        <v>3.7054964428699266E-2</v>
      </c>
      <c r="H80" s="26">
        <f t="shared" si="1"/>
        <v>5.1729999999999991E-2</v>
      </c>
      <c r="I80" s="26"/>
    </row>
    <row r="81" spans="2:9" x14ac:dyDescent="0.3">
      <c r="B81" s="89">
        <v>41183</v>
      </c>
      <c r="C81" s="26">
        <v>7.1800000000000003E-2</v>
      </c>
      <c r="D81" s="26">
        <v>7.2300000000000003E-2</v>
      </c>
      <c r="E81" s="26">
        <v>0</v>
      </c>
      <c r="F81" s="26">
        <v>5.5E-2</v>
      </c>
      <c r="G81" s="26">
        <v>-3.5617226348717224E-2</v>
      </c>
      <c r="H81" s="26">
        <f t="shared" si="1"/>
        <v>5.0610000000000002E-2</v>
      </c>
      <c r="I81" s="26"/>
    </row>
    <row r="82" spans="2:9" x14ac:dyDescent="0.3">
      <c r="B82" s="89">
        <v>41214</v>
      </c>
      <c r="C82" s="26">
        <v>7.0800000000000002E-2</v>
      </c>
      <c r="D82" s="26">
        <v>7.1399999999999991E-2</v>
      </c>
      <c r="E82" s="26">
        <v>0</v>
      </c>
      <c r="F82" s="26">
        <v>5.5E-2</v>
      </c>
      <c r="G82" s="26">
        <v>7.1211312503745017E-3</v>
      </c>
      <c r="H82" s="26">
        <f t="shared" si="1"/>
        <v>4.997999999999999E-2</v>
      </c>
      <c r="I82" s="26"/>
    </row>
    <row r="83" spans="2:9" x14ac:dyDescent="0.3">
      <c r="B83" s="89">
        <v>41244</v>
      </c>
      <c r="C83" s="26">
        <v>6.9400000000000003E-2</v>
      </c>
      <c r="D83" s="26">
        <v>7.1599999999999997E-2</v>
      </c>
      <c r="E83" s="26">
        <v>0</v>
      </c>
      <c r="F83" s="26">
        <v>5.5E-2</v>
      </c>
      <c r="G83" s="26">
        <v>6.0505193862259388E-2</v>
      </c>
      <c r="H83" s="26">
        <f t="shared" si="1"/>
        <v>5.0119999999999998E-2</v>
      </c>
      <c r="I83" s="26"/>
    </row>
    <row r="84" spans="2:9" x14ac:dyDescent="0.3">
      <c r="B84" s="89">
        <v>41275</v>
      </c>
      <c r="C84" s="26">
        <v>6.93E-2</v>
      </c>
      <c r="D84" s="26">
        <v>7.1099999999999997E-2</v>
      </c>
      <c r="E84" s="26">
        <v>0</v>
      </c>
      <c r="F84" s="26">
        <v>0.05</v>
      </c>
      <c r="G84" s="26">
        <v>-1.9533213632742408E-2</v>
      </c>
      <c r="H84" s="26">
        <f t="shared" si="1"/>
        <v>4.9769999999999995E-2</v>
      </c>
      <c r="I84" s="26"/>
    </row>
    <row r="85" spans="2:9" x14ac:dyDescent="0.3">
      <c r="B85" s="89">
        <v>41306</v>
      </c>
      <c r="C85" s="26">
        <v>6.9599999999999995E-2</v>
      </c>
      <c r="D85" s="26">
        <v>7.1199999999999999E-2</v>
      </c>
      <c r="E85" s="26">
        <v>0</v>
      </c>
      <c r="F85" s="26">
        <v>0.05</v>
      </c>
      <c r="G85" s="26">
        <v>-3.9108797320816402E-2</v>
      </c>
      <c r="H85" s="26">
        <f t="shared" si="1"/>
        <v>4.9839999999999995E-2</v>
      </c>
      <c r="I85" s="26"/>
    </row>
    <row r="86" spans="2:9" x14ac:dyDescent="0.3">
      <c r="B86" s="89">
        <v>41334</v>
      </c>
      <c r="C86" s="26">
        <v>6.9900000000000004E-2</v>
      </c>
      <c r="D86" s="26">
        <v>7.1500000000000008E-2</v>
      </c>
      <c r="E86" s="26">
        <v>0</v>
      </c>
      <c r="F86" s="26">
        <v>0.05</v>
      </c>
      <c r="G86" s="26">
        <v>-1.8671541258934221E-2</v>
      </c>
      <c r="H86" s="26">
        <f t="shared" si="1"/>
        <v>5.0050000000000004E-2</v>
      </c>
      <c r="I86" s="26"/>
    </row>
    <row r="87" spans="2:9" x14ac:dyDescent="0.3">
      <c r="B87" s="89">
        <v>41365</v>
      </c>
      <c r="C87" s="26">
        <v>7.0999999999999994E-2</v>
      </c>
      <c r="D87" s="26">
        <v>7.2599999999999998E-2</v>
      </c>
      <c r="E87" s="26">
        <v>0</v>
      </c>
      <c r="F87" s="26">
        <v>0.05</v>
      </c>
      <c r="G87" s="26">
        <v>-7.8385735116478505E-3</v>
      </c>
      <c r="H87" s="26">
        <f t="shared" si="1"/>
        <v>5.0819999999999997E-2</v>
      </c>
      <c r="I87" s="26"/>
    </row>
    <row r="88" spans="2:9" x14ac:dyDescent="0.3">
      <c r="B88" s="89">
        <v>41395</v>
      </c>
      <c r="C88" s="26">
        <v>7.2499999999999995E-2</v>
      </c>
      <c r="D88" s="26">
        <v>7.4200000000000002E-2</v>
      </c>
      <c r="E88" s="26">
        <v>0</v>
      </c>
      <c r="F88" s="26">
        <v>0.05</v>
      </c>
      <c r="G88" s="26">
        <v>-4.300257716055178E-2</v>
      </c>
      <c r="H88" s="26">
        <f t="shared" si="1"/>
        <v>5.194E-2</v>
      </c>
      <c r="I88" s="26"/>
    </row>
    <row r="89" spans="2:9" x14ac:dyDescent="0.3">
      <c r="B89" s="89">
        <v>41426</v>
      </c>
      <c r="C89" s="26">
        <v>7.7199999999999991E-2</v>
      </c>
      <c r="D89" s="26">
        <v>7.9000000000000001E-2</v>
      </c>
      <c r="E89" s="26">
        <v>0</v>
      </c>
      <c r="F89" s="26">
        <v>0.05</v>
      </c>
      <c r="G89" s="26">
        <v>-0.11305163824372866</v>
      </c>
      <c r="H89" s="26">
        <f t="shared" si="1"/>
        <v>5.5299999999999995E-2</v>
      </c>
      <c r="I89" s="26"/>
    </row>
    <row r="90" spans="2:9" x14ac:dyDescent="0.3">
      <c r="B90" s="89">
        <v>41456</v>
      </c>
      <c r="C90" s="26">
        <v>8.0500000000000002E-2</v>
      </c>
      <c r="D90" s="26">
        <v>8.2299999999999998E-2</v>
      </c>
      <c r="E90" s="26">
        <v>2.2929999999999999E-3</v>
      </c>
      <c r="F90" s="26">
        <v>0.05</v>
      </c>
      <c r="G90" s="26">
        <v>1.6380257297480938E-2</v>
      </c>
      <c r="H90" s="26">
        <f t="shared" si="1"/>
        <v>5.7609999999999995E-2</v>
      </c>
      <c r="I90" s="26"/>
    </row>
    <row r="91" spans="2:9" x14ac:dyDescent="0.3">
      <c r="B91" s="89">
        <v>41487</v>
      </c>
      <c r="C91" s="26">
        <v>8.2699999999999996E-2</v>
      </c>
      <c r="D91" s="26">
        <v>8.4499999999999992E-2</v>
      </c>
      <c r="E91" s="26">
        <v>0</v>
      </c>
      <c r="F91" s="26">
        <v>0.05</v>
      </c>
      <c r="G91" s="26">
        <v>3.684624840026296E-2</v>
      </c>
      <c r="H91" s="26">
        <f t="shared" si="1"/>
        <v>5.9149999999999987E-2</v>
      </c>
      <c r="I91" s="26"/>
    </row>
    <row r="92" spans="2:9" x14ac:dyDescent="0.3">
      <c r="B92" s="89">
        <v>41518</v>
      </c>
      <c r="C92" s="26">
        <v>8.72E-2</v>
      </c>
      <c r="D92" s="26">
        <v>8.900000000000001E-2</v>
      </c>
      <c r="E92" s="26">
        <v>9.4799999999999995E-4</v>
      </c>
      <c r="F92" s="26">
        <v>0.05</v>
      </c>
      <c r="G92" s="26">
        <v>4.6517868300949283E-2</v>
      </c>
      <c r="H92" s="26">
        <f t="shared" si="1"/>
        <v>6.136355062499943E-2</v>
      </c>
      <c r="I92" s="26"/>
    </row>
    <row r="93" spans="2:9" x14ac:dyDescent="0.3">
      <c r="B93" s="89">
        <v>41548</v>
      </c>
      <c r="C93" s="26">
        <v>9.1600000000000001E-2</v>
      </c>
      <c r="D93" s="26">
        <v>9.2499999999999999E-2</v>
      </c>
      <c r="E93" s="26">
        <v>1.0126E-2</v>
      </c>
      <c r="F93" s="26">
        <v>0.05</v>
      </c>
      <c r="G93" s="26">
        <v>3.6646471725521934E-2</v>
      </c>
      <c r="H93" s="26">
        <f t="shared" si="1"/>
        <v>6.136355062499943E-2</v>
      </c>
      <c r="I93" s="26"/>
    </row>
    <row r="94" spans="2:9" x14ac:dyDescent="0.3">
      <c r="B94" s="89">
        <v>41579</v>
      </c>
      <c r="C94" s="26">
        <v>9.3299999999999994E-2</v>
      </c>
      <c r="D94" s="26">
        <v>9.4499999999999987E-2</v>
      </c>
      <c r="E94" s="26">
        <v>2.6119999999999997E-3</v>
      </c>
      <c r="F94" s="26">
        <v>0.05</v>
      </c>
      <c r="G94" s="26">
        <v>-3.2691379049767599E-2</v>
      </c>
      <c r="H94" s="26">
        <f t="shared" si="1"/>
        <v>6.136355062499943E-2</v>
      </c>
      <c r="I94" s="26"/>
    </row>
    <row r="95" spans="2:9" x14ac:dyDescent="0.3">
      <c r="B95" s="89">
        <v>41609</v>
      </c>
      <c r="C95" s="26">
        <v>9.7799999999999998E-2</v>
      </c>
      <c r="D95" s="26">
        <v>9.9000000000000005E-2</v>
      </c>
      <c r="E95" s="26">
        <v>5.9450000000000006E-3</v>
      </c>
      <c r="F95" s="26">
        <v>0.05</v>
      </c>
      <c r="G95" s="26">
        <v>-1.8583912462994734E-2</v>
      </c>
      <c r="H95" s="26">
        <f t="shared" si="1"/>
        <v>6.136355062499943E-2</v>
      </c>
      <c r="I95" s="26"/>
    </row>
    <row r="96" spans="2:9" x14ac:dyDescent="0.3">
      <c r="B96" s="89">
        <v>41640</v>
      </c>
      <c r="C96" s="26">
        <v>0.10050000000000001</v>
      </c>
      <c r="D96" s="26">
        <v>0.1017</v>
      </c>
      <c r="E96" s="26">
        <v>1.2972999999999998E-2</v>
      </c>
      <c r="F96" s="26">
        <v>0.05</v>
      </c>
      <c r="G96" s="26">
        <v>-7.509965604781943E-2</v>
      </c>
      <c r="H96" s="26">
        <f t="shared" si="1"/>
        <v>6.136355062499943E-2</v>
      </c>
      <c r="I96" s="26"/>
    </row>
    <row r="97" spans="2:9" x14ac:dyDescent="0.3">
      <c r="B97" s="89">
        <v>41671</v>
      </c>
      <c r="C97" s="26">
        <v>0.1032</v>
      </c>
      <c r="D97" s="26">
        <v>0.1043</v>
      </c>
      <c r="E97" s="26">
        <v>6.7869999999999996E-3</v>
      </c>
      <c r="F97" s="26">
        <v>0.05</v>
      </c>
      <c r="G97" s="26">
        <v>-1.14316025591642E-2</v>
      </c>
      <c r="H97" s="26">
        <f t="shared" si="1"/>
        <v>6.136355062499943E-2</v>
      </c>
      <c r="I97" s="26"/>
    </row>
    <row r="98" spans="2:9" x14ac:dyDescent="0.3">
      <c r="B98" s="89">
        <v>41699</v>
      </c>
      <c r="C98" s="26">
        <v>0.1056</v>
      </c>
      <c r="D98" s="26">
        <v>0.1065</v>
      </c>
      <c r="E98" s="26">
        <v>3.5339999999999998E-3</v>
      </c>
      <c r="F98" s="26">
        <v>0.05</v>
      </c>
      <c r="G98" s="26">
        <v>7.0507746143915195E-2</v>
      </c>
      <c r="H98" s="26">
        <f t="shared" si="1"/>
        <v>6.136355062499943E-2</v>
      </c>
      <c r="I98" s="26"/>
    </row>
    <row r="99" spans="2:9" x14ac:dyDescent="0.3">
      <c r="B99" s="89">
        <v>41730</v>
      </c>
      <c r="C99" s="26">
        <v>0.10769999999999999</v>
      </c>
      <c r="D99" s="26">
        <v>0.10869999999999999</v>
      </c>
      <c r="E99" s="26">
        <v>5.7980000000000002E-3</v>
      </c>
      <c r="F99" s="26">
        <v>0.05</v>
      </c>
      <c r="G99" s="26">
        <v>2.4035940154224278E-2</v>
      </c>
      <c r="H99" s="26">
        <f t="shared" si="1"/>
        <v>6.136355062499943E-2</v>
      </c>
      <c r="I99" s="26"/>
    </row>
    <row r="100" spans="2:9" x14ac:dyDescent="0.3">
      <c r="B100" s="89">
        <v>41760</v>
      </c>
      <c r="C100" s="26">
        <v>0.10800000000000001</v>
      </c>
      <c r="D100" s="26">
        <v>0.109</v>
      </c>
      <c r="E100" s="26">
        <v>7.2709999999999997E-3</v>
      </c>
      <c r="F100" s="26">
        <v>0.05</v>
      </c>
      <c r="G100" s="26">
        <v>-7.5029020841740346E-3</v>
      </c>
      <c r="H100" s="26">
        <f t="shared" si="1"/>
        <v>6.136355062499943E-2</v>
      </c>
      <c r="I100" s="26"/>
    </row>
    <row r="101" spans="2:9" x14ac:dyDescent="0.3">
      <c r="B101" s="89">
        <v>41791</v>
      </c>
      <c r="C101" s="26">
        <v>0.10800000000000001</v>
      </c>
      <c r="D101" s="26">
        <v>0.109</v>
      </c>
      <c r="E101" s="26">
        <v>5.8740000000000007E-3</v>
      </c>
      <c r="F101" s="26">
        <v>0.05</v>
      </c>
      <c r="G101" s="26">
        <v>3.7644512985530287E-2</v>
      </c>
      <c r="H101" s="26">
        <f t="shared" si="1"/>
        <v>6.136355062499943E-2</v>
      </c>
      <c r="I101" s="26"/>
    </row>
    <row r="102" spans="2:9" x14ac:dyDescent="0.3">
      <c r="B102" s="89">
        <v>41821</v>
      </c>
      <c r="C102" s="26">
        <v>0.10800000000000001</v>
      </c>
      <c r="D102" s="26">
        <v>0.109</v>
      </c>
      <c r="E102" s="26">
        <v>1.1608E-2</v>
      </c>
      <c r="F102" s="26">
        <v>0.05</v>
      </c>
      <c r="G102" s="26">
        <v>5.0052268065396976E-2</v>
      </c>
      <c r="H102" s="26">
        <f t="shared" si="1"/>
        <v>6.136355062499943E-2</v>
      </c>
      <c r="I102" s="26"/>
    </row>
    <row r="103" spans="2:9" x14ac:dyDescent="0.3">
      <c r="B103" s="89">
        <v>41852</v>
      </c>
      <c r="C103" s="26">
        <v>0.1082</v>
      </c>
      <c r="D103" s="26">
        <v>0.109</v>
      </c>
      <c r="E103" s="26">
        <v>7.2480000000000001E-3</v>
      </c>
      <c r="F103" s="26">
        <v>0.05</v>
      </c>
      <c r="G103" s="26">
        <v>9.77753481543151E-2</v>
      </c>
      <c r="H103" s="26">
        <f t="shared" si="1"/>
        <v>6.136355062499943E-2</v>
      </c>
      <c r="I103" s="26"/>
    </row>
    <row r="104" spans="2:9" x14ac:dyDescent="0.3">
      <c r="B104" s="89">
        <v>41883</v>
      </c>
      <c r="C104" s="26">
        <v>0.1082</v>
      </c>
      <c r="D104" s="26">
        <v>0.109</v>
      </c>
      <c r="E104" s="26">
        <v>1.0046999999999999E-2</v>
      </c>
      <c r="F104" s="26">
        <v>0.05</v>
      </c>
      <c r="G104" s="26">
        <v>-0.1170237639739492</v>
      </c>
      <c r="H104" s="26">
        <f t="shared" si="1"/>
        <v>6.136355062499943E-2</v>
      </c>
      <c r="I104" s="26"/>
    </row>
    <row r="105" spans="2:9" x14ac:dyDescent="0.3">
      <c r="B105" s="89">
        <v>41913</v>
      </c>
      <c r="C105" s="26">
        <v>0.1085</v>
      </c>
      <c r="D105" s="26">
        <v>0.10920000000000001</v>
      </c>
      <c r="E105" s="26">
        <v>1.1431999999999999E-2</v>
      </c>
      <c r="F105" s="26">
        <v>0.05</v>
      </c>
      <c r="G105" s="26">
        <v>9.472617884772605E-3</v>
      </c>
      <c r="H105" s="26">
        <f t="shared" si="1"/>
        <v>6.136355062499943E-2</v>
      </c>
      <c r="I105" s="26"/>
    </row>
    <row r="106" spans="2:9" x14ac:dyDescent="0.3">
      <c r="B106" s="89">
        <v>41944</v>
      </c>
      <c r="C106" s="26">
        <v>0.1109</v>
      </c>
      <c r="D106" s="26">
        <v>0.1115</v>
      </c>
      <c r="E106" s="26">
        <v>6.1019999999999998E-3</v>
      </c>
      <c r="F106" s="26">
        <v>0.05</v>
      </c>
      <c r="G106" s="26">
        <v>1.7463379987772143E-3</v>
      </c>
      <c r="H106" s="26">
        <f t="shared" si="1"/>
        <v>6.136355062499943E-2</v>
      </c>
      <c r="I106" s="26"/>
    </row>
    <row r="107" spans="2:9" x14ac:dyDescent="0.3">
      <c r="B107" s="89">
        <v>41974</v>
      </c>
      <c r="C107" s="26">
        <v>0.11509999999999999</v>
      </c>
      <c r="D107" s="26">
        <v>0.1158</v>
      </c>
      <c r="E107" s="26">
        <v>1.2128000000000002E-2</v>
      </c>
      <c r="F107" s="26">
        <v>0.05</v>
      </c>
      <c r="G107" s="26">
        <v>-8.6188692347050622E-2</v>
      </c>
      <c r="H107" s="26">
        <f t="shared" si="1"/>
        <v>6.136355062499943E-2</v>
      </c>
      <c r="I107" s="26"/>
    </row>
    <row r="108" spans="2:9" x14ac:dyDescent="0.3">
      <c r="B108" s="89">
        <v>42005</v>
      </c>
      <c r="C108" s="26">
        <v>0.1174</v>
      </c>
      <c r="D108" s="26">
        <v>0.1182</v>
      </c>
      <c r="E108" s="26">
        <v>1.0586999999999999E-2</v>
      </c>
      <c r="F108" s="26">
        <v>5.5E-2</v>
      </c>
      <c r="G108" s="26">
        <v>-6.1985413761680541E-2</v>
      </c>
      <c r="H108" s="26">
        <f t="shared" si="1"/>
        <v>6.136355062499943E-2</v>
      </c>
      <c r="I108" s="26"/>
    </row>
    <row r="109" spans="2:9" x14ac:dyDescent="0.3">
      <c r="B109" s="89">
        <v>42036</v>
      </c>
      <c r="C109" s="26">
        <v>0.12089999999999999</v>
      </c>
      <c r="D109" s="26">
        <v>0.1215</v>
      </c>
      <c r="E109" s="26">
        <v>2.3540000000000002E-3</v>
      </c>
      <c r="F109" s="26">
        <v>5.5E-2</v>
      </c>
      <c r="G109" s="26">
        <v>9.9672590927541105E-2</v>
      </c>
      <c r="H109" s="26">
        <f t="shared" si="1"/>
        <v>6.136355062499943E-2</v>
      </c>
      <c r="I109" s="26"/>
    </row>
    <row r="110" spans="2:9" x14ac:dyDescent="0.3">
      <c r="B110" s="89">
        <v>42064</v>
      </c>
      <c r="C110" s="26">
        <v>0.12529999999999999</v>
      </c>
      <c r="D110" s="26">
        <v>0.1258</v>
      </c>
      <c r="E110" s="26">
        <v>1.4945E-2</v>
      </c>
      <c r="F110" s="26">
        <v>5.5E-2</v>
      </c>
      <c r="G110" s="26">
        <v>-8.3928667321013783E-3</v>
      </c>
      <c r="H110" s="26">
        <f t="shared" si="1"/>
        <v>6.136355062499943E-2</v>
      </c>
      <c r="I110" s="26"/>
    </row>
    <row r="111" spans="2:9" x14ac:dyDescent="0.3">
      <c r="B111" s="89">
        <v>42095</v>
      </c>
      <c r="C111" s="26">
        <v>0.1263</v>
      </c>
      <c r="D111" s="26">
        <v>0.1268</v>
      </c>
      <c r="E111" s="26">
        <v>1.3616E-2</v>
      </c>
      <c r="F111" s="26">
        <v>0.06</v>
      </c>
      <c r="G111" s="26">
        <v>9.9300178142160078E-2</v>
      </c>
      <c r="H111" s="26">
        <f t="shared" si="1"/>
        <v>6.136355062499943E-2</v>
      </c>
      <c r="I111" s="26"/>
    </row>
    <row r="112" spans="2:9" x14ac:dyDescent="0.3">
      <c r="B112" s="89">
        <v>42125</v>
      </c>
      <c r="C112" s="26">
        <v>0.1313</v>
      </c>
      <c r="D112" s="26">
        <v>0.13150000000000001</v>
      </c>
      <c r="E112" s="26">
        <v>1.4625999999999998E-2</v>
      </c>
      <c r="F112" s="26">
        <v>0.06</v>
      </c>
      <c r="G112" s="26">
        <v>-6.1692126073593534E-2</v>
      </c>
      <c r="H112" s="26">
        <f t="shared" si="1"/>
        <v>6.136355062499943E-2</v>
      </c>
      <c r="I112" s="26"/>
    </row>
    <row r="113" spans="2:9" x14ac:dyDescent="0.3">
      <c r="B113" s="89">
        <v>42156</v>
      </c>
      <c r="C113" s="26">
        <v>0.13570000000000002</v>
      </c>
      <c r="D113" s="26">
        <v>0.1358</v>
      </c>
      <c r="E113" s="26">
        <v>2.1974999999999998E-2</v>
      </c>
      <c r="F113" s="26">
        <v>0.06</v>
      </c>
      <c r="G113" s="26">
        <v>6.072917849291315E-3</v>
      </c>
      <c r="H113" s="26">
        <f t="shared" si="1"/>
        <v>6.136355062499943E-2</v>
      </c>
      <c r="I113" s="26"/>
    </row>
    <row r="114" spans="2:9" x14ac:dyDescent="0.3">
      <c r="B114" s="89">
        <v>42186</v>
      </c>
      <c r="C114" s="26">
        <v>0.1368</v>
      </c>
      <c r="D114" s="26">
        <v>0.13689999999999999</v>
      </c>
      <c r="E114" s="26">
        <v>2.5547E-2</v>
      </c>
      <c r="F114" s="26">
        <v>6.5000000000000002E-2</v>
      </c>
      <c r="G114" s="26">
        <v>-4.1749655836527122E-2</v>
      </c>
      <c r="H114" s="26">
        <f t="shared" si="1"/>
        <v>6.136355062499943E-2</v>
      </c>
      <c r="I114" s="26"/>
    </row>
    <row r="115" spans="2:9" x14ac:dyDescent="0.3">
      <c r="B115" s="89">
        <v>42217</v>
      </c>
      <c r="C115" s="26">
        <v>0.14130000000000001</v>
      </c>
      <c r="D115" s="26">
        <v>0.14150000000000001</v>
      </c>
      <c r="E115" s="26">
        <v>2.2637000000000001E-2</v>
      </c>
      <c r="F115" s="26">
        <v>6.5000000000000002E-2</v>
      </c>
      <c r="G115" s="26">
        <v>-8.3343566167887073E-2</v>
      </c>
      <c r="H115" s="26">
        <f t="shared" si="1"/>
        <v>6.136355062499943E-2</v>
      </c>
      <c r="I115" s="26"/>
    </row>
    <row r="116" spans="2:9" x14ac:dyDescent="0.3">
      <c r="B116" s="89">
        <v>42248</v>
      </c>
      <c r="C116" s="26">
        <v>0.14130000000000001</v>
      </c>
      <c r="D116" s="26">
        <v>0.14150000000000001</v>
      </c>
      <c r="E116" s="26">
        <v>2.3285999999999998E-2</v>
      </c>
      <c r="F116" s="26">
        <v>6.5000000000000002E-2</v>
      </c>
      <c r="G116" s="26">
        <v>-3.3590516011693383E-2</v>
      </c>
      <c r="H116" s="26">
        <f t="shared" si="1"/>
        <v>6.136355062499943E-2</v>
      </c>
      <c r="I116" s="26"/>
    </row>
    <row r="117" spans="2:9" x14ac:dyDescent="0.3">
      <c r="B117" s="89">
        <v>42278</v>
      </c>
      <c r="C117" s="26">
        <v>0.14130000000000001</v>
      </c>
      <c r="D117" s="26">
        <v>0.14150000000000001</v>
      </c>
      <c r="E117" s="26">
        <v>2.1694000000000001E-2</v>
      </c>
      <c r="F117" s="26">
        <v>7.0000000000000007E-2</v>
      </c>
      <c r="G117" s="26">
        <v>1.7964593334045542E-2</v>
      </c>
      <c r="H117" s="26">
        <f t="shared" si="1"/>
        <v>6.136355062499943E-2</v>
      </c>
      <c r="I117" s="26"/>
    </row>
    <row r="118" spans="2:9" x14ac:dyDescent="0.3">
      <c r="B118" s="89">
        <v>42309</v>
      </c>
      <c r="C118" s="26">
        <v>0.1414</v>
      </c>
      <c r="D118" s="26">
        <v>0.14150000000000001</v>
      </c>
      <c r="E118" s="26">
        <v>1.6466000000000001E-2</v>
      </c>
      <c r="F118" s="26">
        <v>7.0000000000000007E-2</v>
      </c>
      <c r="G118" s="26">
        <v>-1.6317331976372751E-2</v>
      </c>
      <c r="H118" s="26">
        <f t="shared" si="1"/>
        <v>6.136355062499943E-2</v>
      </c>
      <c r="I118" s="26"/>
    </row>
    <row r="119" spans="2:9" x14ac:dyDescent="0.3">
      <c r="B119" s="89">
        <v>42339</v>
      </c>
      <c r="C119" s="26">
        <v>0.1414</v>
      </c>
      <c r="D119" s="26">
        <v>0.14150000000000001</v>
      </c>
      <c r="E119" s="26">
        <v>2.6076999999999999E-2</v>
      </c>
      <c r="F119" s="26">
        <v>7.0000000000000007E-2</v>
      </c>
      <c r="G119" s="26">
        <v>-3.923728852116104E-2</v>
      </c>
      <c r="H119" s="26">
        <f t="shared" si="1"/>
        <v>6.136355062499943E-2</v>
      </c>
      <c r="I119" s="26"/>
    </row>
    <row r="120" spans="2:9" x14ac:dyDescent="0.3">
      <c r="B120" s="89">
        <v>42370</v>
      </c>
      <c r="C120" s="26">
        <v>0.1414</v>
      </c>
      <c r="D120" s="26">
        <v>0.14150000000000001</v>
      </c>
      <c r="E120" s="26">
        <v>1.6760000000000001E-2</v>
      </c>
      <c r="F120" s="26">
        <v>7.4999999999999997E-2</v>
      </c>
      <c r="G120" s="26">
        <v>-6.7911713912877203E-2</v>
      </c>
      <c r="H120" s="26">
        <f t="shared" si="1"/>
        <v>6.136355062499943E-2</v>
      </c>
      <c r="I120" s="26"/>
    </row>
    <row r="121" spans="2:9" x14ac:dyDescent="0.3">
      <c r="B121" s="89">
        <v>42401</v>
      </c>
      <c r="C121" s="26">
        <v>0.14130000000000001</v>
      </c>
      <c r="D121" s="26">
        <v>0.14150000000000001</v>
      </c>
      <c r="E121" s="26">
        <v>1.2768999999999999E-2</v>
      </c>
      <c r="F121" s="26">
        <v>7.4999999999999997E-2</v>
      </c>
      <c r="G121" s="26">
        <v>5.9096926426804863E-2</v>
      </c>
      <c r="H121" s="26">
        <f t="shared" si="1"/>
        <v>6.136355062499943E-2</v>
      </c>
      <c r="I121" s="26"/>
    </row>
    <row r="122" spans="2:9" x14ac:dyDescent="0.3">
      <c r="B122" s="89">
        <v>42430</v>
      </c>
      <c r="C122" s="26">
        <v>0.14130000000000001</v>
      </c>
      <c r="D122" s="26">
        <v>0.14150000000000001</v>
      </c>
      <c r="E122" s="26">
        <v>2.5115999999999999E-2</v>
      </c>
      <c r="F122" s="26">
        <v>7.4999999999999997E-2</v>
      </c>
      <c r="G122" s="26">
        <v>0.1696835273342423</v>
      </c>
      <c r="H122" s="26">
        <f t="shared" si="1"/>
        <v>6.136355062499943E-2</v>
      </c>
      <c r="I122" s="26"/>
    </row>
    <row r="123" spans="2:9" x14ac:dyDescent="0.3">
      <c r="B123" s="89">
        <v>42461</v>
      </c>
      <c r="C123" s="26">
        <v>0.14130000000000001</v>
      </c>
      <c r="D123" s="26">
        <v>0.14150000000000001</v>
      </c>
      <c r="E123" s="26">
        <v>1.6555E-2</v>
      </c>
      <c r="F123" s="26">
        <v>7.4999999999999997E-2</v>
      </c>
      <c r="G123" s="26">
        <v>7.7019535828343644E-2</v>
      </c>
      <c r="H123" s="26">
        <f t="shared" si="1"/>
        <v>6.136355062499943E-2</v>
      </c>
      <c r="I123" s="26"/>
    </row>
    <row r="124" spans="2:9" x14ac:dyDescent="0.3">
      <c r="B124" s="89">
        <v>42491</v>
      </c>
      <c r="C124" s="26">
        <v>0.14130000000000001</v>
      </c>
      <c r="D124" s="26">
        <v>0.14150000000000001</v>
      </c>
      <c r="E124" s="26">
        <v>1.8553E-2</v>
      </c>
      <c r="F124" s="26">
        <v>7.4999999999999997E-2</v>
      </c>
      <c r="G124" s="26">
        <v>-0.10088567845409269</v>
      </c>
      <c r="H124" s="26">
        <f t="shared" si="1"/>
        <v>6.136355062499943E-2</v>
      </c>
      <c r="I124" s="26"/>
    </row>
    <row r="125" spans="2:9" x14ac:dyDescent="0.3">
      <c r="B125" s="89">
        <v>42522</v>
      </c>
      <c r="C125" s="26">
        <v>0.14130000000000001</v>
      </c>
      <c r="D125" s="26">
        <v>0.14150000000000001</v>
      </c>
      <c r="E125" s="26">
        <v>2.3652000000000003E-2</v>
      </c>
      <c r="F125" s="26">
        <v>7.4999999999999997E-2</v>
      </c>
      <c r="G125" s="26">
        <v>6.3030942864817696E-2</v>
      </c>
      <c r="H125" s="26">
        <f t="shared" si="1"/>
        <v>6.136355062499943E-2</v>
      </c>
      <c r="I125" s="26"/>
    </row>
    <row r="126" spans="2:9" x14ac:dyDescent="0.3">
      <c r="B126" s="89">
        <v>42552</v>
      </c>
      <c r="C126" s="26">
        <v>0.14130000000000001</v>
      </c>
      <c r="D126" s="26">
        <v>0.14150000000000001</v>
      </c>
      <c r="E126" s="26">
        <v>1.9625999999999998E-2</v>
      </c>
      <c r="F126" s="26">
        <v>7.4999999999999997E-2</v>
      </c>
      <c r="G126" s="26">
        <v>0.11219926013001946</v>
      </c>
      <c r="H126" s="26">
        <f t="shared" si="1"/>
        <v>6.136355062499943E-2</v>
      </c>
      <c r="I126" s="26"/>
    </row>
    <row r="127" spans="2:9" x14ac:dyDescent="0.3">
      <c r="B127" s="89">
        <v>42583</v>
      </c>
      <c r="C127" s="26">
        <v>0.14130000000000001</v>
      </c>
      <c r="D127" s="26">
        <v>0.14150000000000001</v>
      </c>
      <c r="E127" s="26">
        <v>2.8241000000000002E-2</v>
      </c>
      <c r="F127" s="26">
        <v>7.4999999999999997E-2</v>
      </c>
      <c r="G127" s="26">
        <v>1.0345781449563329E-2</v>
      </c>
      <c r="H127" s="26">
        <f t="shared" si="1"/>
        <v>6.136355062499943E-2</v>
      </c>
      <c r="I127" s="26"/>
    </row>
    <row r="128" spans="2:9" x14ac:dyDescent="0.3">
      <c r="B128" s="89">
        <v>42614</v>
      </c>
      <c r="C128" s="26">
        <v>0.14130000000000001</v>
      </c>
      <c r="D128" s="26">
        <v>0.14150000000000001</v>
      </c>
      <c r="E128" s="26">
        <v>1.9064000000000001E-2</v>
      </c>
      <c r="F128" s="26">
        <v>7.4999999999999997E-2</v>
      </c>
      <c r="G128" s="26">
        <v>8.0471316180141805E-3</v>
      </c>
      <c r="H128" s="26">
        <f t="shared" si="1"/>
        <v>6.136355062499943E-2</v>
      </c>
      <c r="I128" s="26"/>
    </row>
    <row r="129" spans="2:9" x14ac:dyDescent="0.3">
      <c r="B129" s="89">
        <v>42644</v>
      </c>
      <c r="C129" s="26">
        <v>0.14029999999999998</v>
      </c>
      <c r="D129" s="26">
        <v>0.14050000000000001</v>
      </c>
      <c r="E129" s="26">
        <v>2.0360999999999997E-2</v>
      </c>
      <c r="F129" s="26">
        <v>7.4999999999999997E-2</v>
      </c>
      <c r="G129" s="26">
        <v>0.11234883766746595</v>
      </c>
      <c r="H129" s="26">
        <f t="shared" si="1"/>
        <v>6.136355062499943E-2</v>
      </c>
      <c r="I129" s="26"/>
    </row>
    <row r="130" spans="2:9" x14ac:dyDescent="0.3">
      <c r="B130" s="89">
        <v>42675</v>
      </c>
      <c r="C130" s="26">
        <v>0.13880000000000001</v>
      </c>
      <c r="D130" s="26">
        <v>0.13900000000000001</v>
      </c>
      <c r="E130" s="26">
        <v>1.8142000000000002E-2</v>
      </c>
      <c r="F130" s="26">
        <v>7.4999999999999997E-2</v>
      </c>
      <c r="G130" s="26">
        <v>-4.6487188533087531E-2</v>
      </c>
      <c r="H130" s="26">
        <f t="shared" si="1"/>
        <v>6.136355062499943E-2</v>
      </c>
      <c r="I130" s="26"/>
    </row>
    <row r="131" spans="2:9" x14ac:dyDescent="0.3">
      <c r="B131" s="89">
        <v>42705</v>
      </c>
      <c r="C131" s="26">
        <v>0.1363</v>
      </c>
      <c r="D131" s="26">
        <v>0.13650000000000001</v>
      </c>
      <c r="E131" s="26">
        <v>2.1385000000000001E-2</v>
      </c>
      <c r="F131" s="26">
        <v>7.4999999999999997E-2</v>
      </c>
      <c r="G131" s="26">
        <v>-2.7122717193567625E-2</v>
      </c>
      <c r="H131" s="26">
        <f t="shared" si="1"/>
        <v>6.136355062499943E-2</v>
      </c>
      <c r="I131" s="26"/>
    </row>
    <row r="132" spans="2:9" x14ac:dyDescent="0.3">
      <c r="B132" s="89">
        <v>42736</v>
      </c>
      <c r="C132" s="26">
        <v>0.13150000000000001</v>
      </c>
      <c r="D132" s="26">
        <v>0.13170000000000001</v>
      </c>
      <c r="E132" s="26">
        <v>1.9646999999999998E-2</v>
      </c>
      <c r="F132" s="26">
        <v>7.4999999999999997E-2</v>
      </c>
      <c r="G132" s="26">
        <v>7.3800000000000004E-2</v>
      </c>
      <c r="H132" s="26">
        <f t="shared" si="1"/>
        <v>6.136355062499943E-2</v>
      </c>
      <c r="I132" s="26"/>
    </row>
    <row r="133" spans="2:9" x14ac:dyDescent="0.3">
      <c r="B133" s="89">
        <v>42767</v>
      </c>
      <c r="C133" s="26">
        <v>0.128</v>
      </c>
      <c r="D133" s="26">
        <v>0.12820000000000001</v>
      </c>
      <c r="E133" s="26">
        <v>4.2370000000000003E-3</v>
      </c>
      <c r="F133" s="26">
        <v>7.4999999999999997E-2</v>
      </c>
      <c r="G133" s="26">
        <v>3.0800000000000001E-2</v>
      </c>
      <c r="H133" s="26">
        <f t="shared" si="1"/>
        <v>6.136355062499943E-2</v>
      </c>
      <c r="I133" s="26"/>
    </row>
    <row r="134" spans="2:9" x14ac:dyDescent="0.3">
      <c r="B134" s="89">
        <v>42795</v>
      </c>
      <c r="C134" s="26">
        <v>0.12130000000000001</v>
      </c>
      <c r="D134" s="26">
        <v>0.1215</v>
      </c>
      <c r="E134" s="26">
        <v>1.6771000000000001E-2</v>
      </c>
      <c r="F134" s="26">
        <v>7.4999999999999997E-2</v>
      </c>
      <c r="G134" s="26">
        <v>-2.52E-2</v>
      </c>
      <c r="H134" s="26">
        <f t="shared" si="1"/>
        <v>6.136355062499943E-2</v>
      </c>
      <c r="I134" s="26"/>
    </row>
    <row r="135" spans="2:9" x14ac:dyDescent="0.3">
      <c r="B135" s="89">
        <v>42826</v>
      </c>
      <c r="C135" s="26">
        <v>0.1157</v>
      </c>
      <c r="D135" s="26">
        <v>0.1159</v>
      </c>
      <c r="E135" s="26">
        <v>0</v>
      </c>
      <c r="F135" s="26">
        <v>7.0000000000000007E-2</v>
      </c>
      <c r="G135" s="26">
        <v>6.4000000000000003E-3</v>
      </c>
      <c r="H135" s="26">
        <f t="shared" si="1"/>
        <v>6.136355062499943E-2</v>
      </c>
      <c r="I135" s="26"/>
    </row>
    <row r="136" spans="2:9" x14ac:dyDescent="0.3">
      <c r="B136" s="89">
        <v>42856</v>
      </c>
      <c r="C136" s="26">
        <v>0.11130000000000001</v>
      </c>
      <c r="D136" s="26">
        <v>0.1115</v>
      </c>
      <c r="E136" s="26">
        <v>8.7849999999999994E-3</v>
      </c>
      <c r="F136" s="26">
        <v>7.0000000000000007E-2</v>
      </c>
      <c r="G136" s="26">
        <v>-4.1200000000000001E-2</v>
      </c>
      <c r="H136" s="26">
        <f t="shared" si="1"/>
        <v>6.136355062499943E-2</v>
      </c>
      <c r="I136" s="26"/>
    </row>
    <row r="137" spans="2:9" x14ac:dyDescent="0.3">
      <c r="B137" s="89">
        <v>42887</v>
      </c>
      <c r="C137" s="26">
        <v>0.1014</v>
      </c>
      <c r="D137" s="26">
        <v>0.10150000000000001</v>
      </c>
      <c r="E137" s="26">
        <v>6.4520000000000003E-3</v>
      </c>
      <c r="F137" s="26">
        <v>7.0000000000000007E-2</v>
      </c>
      <c r="G137" s="26">
        <v>3.0000000000000001E-3</v>
      </c>
      <c r="H137" s="26">
        <f t="shared" si="1"/>
        <v>6.136355062499943E-2</v>
      </c>
      <c r="I137" s="26"/>
    </row>
    <row r="138" spans="2:9" x14ac:dyDescent="0.3">
      <c r="B138" s="89">
        <v>42917</v>
      </c>
      <c r="C138" s="26">
        <v>0.1</v>
      </c>
      <c r="D138" s="26">
        <v>0.10009999999999999</v>
      </c>
      <c r="E138" s="26">
        <v>7.502E-3</v>
      </c>
      <c r="F138" s="26">
        <v>7.0000000000000007E-2</v>
      </c>
      <c r="G138" s="26">
        <v>4.8000000000000001E-2</v>
      </c>
      <c r="H138" s="26">
        <f t="shared" si="1"/>
        <v>6.136355062499943E-2</v>
      </c>
      <c r="I138" s="26"/>
    </row>
    <row r="139" spans="2:9" x14ac:dyDescent="0.3">
      <c r="B139" s="89">
        <v>42948</v>
      </c>
      <c r="C139" s="26">
        <v>9.1400000000000009E-2</v>
      </c>
      <c r="D139" s="26">
        <v>9.1499999999999998E-2</v>
      </c>
      <c r="E139" s="26">
        <v>5.5920000000000006E-3</v>
      </c>
      <c r="F139" s="26">
        <v>7.0000000000000007E-2</v>
      </c>
      <c r="G139" s="26">
        <v>7.46E-2</v>
      </c>
      <c r="H139" s="26">
        <f t="shared" si="1"/>
        <v>6.136355062499943E-2</v>
      </c>
      <c r="I139" s="26"/>
    </row>
    <row r="140" spans="2:9" x14ac:dyDescent="0.3">
      <c r="B140" s="89">
        <v>42979</v>
      </c>
      <c r="C140" s="26">
        <v>8.3400000000000002E-2</v>
      </c>
      <c r="D140" s="26">
        <v>8.3499999999999991E-2</v>
      </c>
      <c r="E140" s="26">
        <v>0</v>
      </c>
      <c r="F140" s="26">
        <v>7.0000000000000007E-2</v>
      </c>
      <c r="G140" s="26">
        <v>4.8799999999999996E-2</v>
      </c>
      <c r="H140" s="26">
        <f t="shared" si="1"/>
        <v>5.8449999999999988E-2</v>
      </c>
      <c r="I140" s="26"/>
    </row>
    <row r="141" spans="2:9" x14ac:dyDescent="0.3">
      <c r="B141" s="89">
        <v>43009</v>
      </c>
      <c r="C141" s="26">
        <v>0.08</v>
      </c>
      <c r="D141" s="26">
        <v>8.0100000000000005E-2</v>
      </c>
      <c r="E141" s="26">
        <v>0</v>
      </c>
      <c r="F141" s="26">
        <v>7.0000000000000007E-2</v>
      </c>
      <c r="G141" s="26">
        <v>2.0000000000000001E-4</v>
      </c>
      <c r="H141" s="26">
        <f t="shared" ref="H141:H176" si="2">IF(D141&gt;8.5%,(1+1.5%)^4-1,0.7*D141)</f>
        <v>5.6070000000000002E-2</v>
      </c>
      <c r="I141" s="26"/>
    </row>
    <row r="142" spans="2:9" x14ac:dyDescent="0.3">
      <c r="B142" s="89">
        <v>43040</v>
      </c>
      <c r="C142" s="26">
        <v>7.3899999999999993E-2</v>
      </c>
      <c r="D142" s="26">
        <v>7.400000000000001E-2</v>
      </c>
      <c r="E142" s="26">
        <v>0</v>
      </c>
      <c r="F142" s="26">
        <v>7.0000000000000007E-2</v>
      </c>
      <c r="G142" s="26">
        <v>-3.15E-2</v>
      </c>
      <c r="H142" s="26">
        <f t="shared" si="2"/>
        <v>5.1800000000000006E-2</v>
      </c>
      <c r="I142" s="26"/>
    </row>
    <row r="143" spans="2:9" x14ac:dyDescent="0.3">
      <c r="B143" s="89">
        <v>43070</v>
      </c>
      <c r="C143" s="26">
        <v>6.9900000000000004E-2</v>
      </c>
      <c r="D143" s="26">
        <v>7.0000000000000007E-2</v>
      </c>
      <c r="E143" s="26">
        <v>0</v>
      </c>
      <c r="F143" s="26">
        <v>7.0000000000000007E-2</v>
      </c>
      <c r="G143" s="26">
        <v>6.1600000000000002E-2</v>
      </c>
      <c r="H143" s="26">
        <f t="shared" si="2"/>
        <v>4.9000000000000002E-2</v>
      </c>
      <c r="I143" s="26"/>
    </row>
    <row r="144" spans="2:9" x14ac:dyDescent="0.3">
      <c r="B144" s="89">
        <v>43101</v>
      </c>
      <c r="C144" s="26">
        <v>6.8900000000000003E-2</v>
      </c>
      <c r="D144" s="26">
        <v>6.9000000000000006E-2</v>
      </c>
      <c r="E144" s="26">
        <v>0</v>
      </c>
      <c r="F144" s="26">
        <v>6.7500000000000004E-2</v>
      </c>
      <c r="G144" s="26">
        <v>0.1114</v>
      </c>
      <c r="H144" s="26">
        <f t="shared" si="2"/>
        <v>4.8300000000000003E-2</v>
      </c>
      <c r="I144" s="26"/>
    </row>
    <row r="145" spans="1:9" x14ac:dyDescent="0.3">
      <c r="B145" s="89">
        <v>43132</v>
      </c>
      <c r="C145" s="26">
        <v>6.7099999999999993E-2</v>
      </c>
      <c r="D145" s="26">
        <v>6.7199999999999996E-2</v>
      </c>
      <c r="E145" s="26">
        <v>0</v>
      </c>
      <c r="F145" s="26">
        <v>6.7500000000000004E-2</v>
      </c>
      <c r="G145" s="26">
        <v>5.1999999999999998E-3</v>
      </c>
      <c r="H145" s="26">
        <f t="shared" si="2"/>
        <v>4.7039999999999992E-2</v>
      </c>
      <c r="I145" s="26"/>
    </row>
    <row r="146" spans="1:9" x14ac:dyDescent="0.3">
      <c r="B146" s="89">
        <v>43160</v>
      </c>
      <c r="C146" s="26">
        <v>6.5700000000000008E-2</v>
      </c>
      <c r="D146" s="26">
        <v>6.5799999999999997E-2</v>
      </c>
      <c r="E146" s="26">
        <v>0</v>
      </c>
      <c r="F146" s="26">
        <v>6.7500000000000004E-2</v>
      </c>
      <c r="G146" s="26">
        <v>1E-4</v>
      </c>
      <c r="H146" s="26">
        <f t="shared" si="2"/>
        <v>4.6059999999999997E-2</v>
      </c>
      <c r="I146" s="26"/>
    </row>
    <row r="147" spans="1:9" x14ac:dyDescent="0.3">
      <c r="B147" s="89">
        <v>43191</v>
      </c>
      <c r="C147" s="26">
        <v>6.3899999999999998E-2</v>
      </c>
      <c r="D147" s="26">
        <v>6.4000000000000001E-2</v>
      </c>
      <c r="E147" s="26">
        <v>0</v>
      </c>
      <c r="F147" s="26">
        <v>6.6000000000000003E-2</v>
      </c>
      <c r="G147" s="26">
        <v>8.8000000000000005E-3</v>
      </c>
      <c r="H147" s="26">
        <f t="shared" si="2"/>
        <v>4.48E-2</v>
      </c>
      <c r="I147" s="26"/>
    </row>
    <row r="148" spans="1:9" x14ac:dyDescent="0.3">
      <c r="B148" s="89">
        <v>43221</v>
      </c>
      <c r="C148" s="26">
        <v>6.3899999999999998E-2</v>
      </c>
      <c r="D148" s="26">
        <v>6.4000000000000001E-2</v>
      </c>
      <c r="E148" s="26">
        <v>0</v>
      </c>
      <c r="F148" s="26">
        <v>6.6000000000000003E-2</v>
      </c>
      <c r="G148" s="26">
        <v>-0.10869999999999999</v>
      </c>
      <c r="H148" s="26">
        <f t="shared" si="2"/>
        <v>4.48E-2</v>
      </c>
      <c r="I148" s="26"/>
    </row>
    <row r="149" spans="1:9" x14ac:dyDescent="0.3">
      <c r="B149" s="89">
        <v>43252</v>
      </c>
      <c r="C149" s="26">
        <v>6.3899999999999998E-2</v>
      </c>
      <c r="D149" s="26">
        <v>6.4000000000000001E-2</v>
      </c>
      <c r="E149" s="26">
        <v>0</v>
      </c>
      <c r="F149" s="26">
        <v>6.6000000000000003E-2</v>
      </c>
      <c r="G149" s="26">
        <v>-5.2000000000000005E-2</v>
      </c>
      <c r="H149" s="26">
        <f t="shared" si="2"/>
        <v>4.48E-2</v>
      </c>
      <c r="I149" s="26"/>
    </row>
    <row r="150" spans="1:9" x14ac:dyDescent="0.3">
      <c r="B150" s="89">
        <v>43282</v>
      </c>
      <c r="C150" s="26">
        <v>6.3899999999999998E-2</v>
      </c>
      <c r="D150" s="26">
        <v>6.4000000000000001E-2</v>
      </c>
      <c r="E150" s="26">
        <v>0</v>
      </c>
      <c r="F150" s="26">
        <v>6.5599999999999992E-2</v>
      </c>
      <c r="G150" s="26">
        <v>8.8800000000000004E-2</v>
      </c>
      <c r="H150" s="26">
        <f t="shared" si="2"/>
        <v>4.48E-2</v>
      </c>
      <c r="I150" s="26"/>
    </row>
    <row r="151" spans="1:9" x14ac:dyDescent="0.3">
      <c r="B151" s="89">
        <v>43313</v>
      </c>
      <c r="C151" s="26">
        <v>6.3899999999999998E-2</v>
      </c>
      <c r="D151" s="26">
        <v>6.4000000000000001E-2</v>
      </c>
      <c r="E151" s="26">
        <v>0</v>
      </c>
      <c r="F151" s="26">
        <v>6.5599999999999992E-2</v>
      </c>
      <c r="G151" s="26">
        <v>-3.2099999999999997E-2</v>
      </c>
      <c r="H151" s="26">
        <f t="shared" si="2"/>
        <v>4.48E-2</v>
      </c>
      <c r="I151" s="26"/>
    </row>
    <row r="152" spans="1:9" x14ac:dyDescent="0.3">
      <c r="B152" s="89">
        <v>43344</v>
      </c>
      <c r="C152" s="26">
        <v>6.3899999999999998E-2</v>
      </c>
      <c r="D152" s="26">
        <v>6.4000000000000001E-2</v>
      </c>
      <c r="E152" s="26">
        <v>0</v>
      </c>
      <c r="F152" s="26">
        <v>6.5599999999999992E-2</v>
      </c>
      <c r="G152" s="26">
        <v>3.4799999999999998E-2</v>
      </c>
      <c r="H152" s="26">
        <f t="shared" si="2"/>
        <v>4.48E-2</v>
      </c>
      <c r="I152" s="26"/>
    </row>
    <row r="153" spans="1:9" x14ac:dyDescent="0.3">
      <c r="A153" s="6">
        <f>C153-D153</f>
        <v>0</v>
      </c>
      <c r="B153" s="89">
        <v>43374</v>
      </c>
      <c r="C153" s="151">
        <v>6.4000000000000001E-2</v>
      </c>
      <c r="D153" s="151">
        <v>6.4000000000000001E-2</v>
      </c>
      <c r="E153" s="26">
        <v>0</v>
      </c>
      <c r="F153" s="26">
        <v>6.9800000000000001E-2</v>
      </c>
      <c r="G153" s="26">
        <v>0.10189999999999999</v>
      </c>
      <c r="H153" s="26">
        <f t="shared" si="2"/>
        <v>4.48E-2</v>
      </c>
      <c r="I153" s="26"/>
    </row>
    <row r="154" spans="1:9" x14ac:dyDescent="0.3">
      <c r="A154" s="6">
        <f t="shared" ref="A154:A170" si="3">C154-D154</f>
        <v>0</v>
      </c>
      <c r="B154" s="89">
        <v>43405</v>
      </c>
      <c r="C154" s="26">
        <v>6.4000000000000001E-2</v>
      </c>
      <c r="D154" s="26">
        <v>6.4000000000000001E-2</v>
      </c>
      <c r="E154" s="26">
        <v>0</v>
      </c>
      <c r="F154" s="26">
        <v>6.9800000000000001E-2</v>
      </c>
      <c r="G154" s="26">
        <v>2.3799999999999998E-2</v>
      </c>
      <c r="H154" s="26">
        <f t="shared" si="2"/>
        <v>4.48E-2</v>
      </c>
      <c r="I154" s="26"/>
    </row>
    <row r="155" spans="1:9" x14ac:dyDescent="0.3">
      <c r="A155" s="6">
        <f t="shared" si="3"/>
        <v>0</v>
      </c>
      <c r="B155" s="89">
        <v>43435</v>
      </c>
      <c r="C155" s="26">
        <v>6.4000000000000001E-2</v>
      </c>
      <c r="D155" s="26">
        <v>6.4000000000000001E-2</v>
      </c>
      <c r="E155" s="26">
        <v>0</v>
      </c>
      <c r="F155" s="26">
        <v>6.9800000000000001E-2</v>
      </c>
      <c r="G155" s="26">
        <v>-1.8100000000000002E-2</v>
      </c>
      <c r="H155" s="26">
        <f t="shared" si="2"/>
        <v>4.48E-2</v>
      </c>
      <c r="I155" s="26"/>
    </row>
    <row r="156" spans="1:9" x14ac:dyDescent="0.3">
      <c r="A156" s="6">
        <f t="shared" si="3"/>
        <v>0</v>
      </c>
      <c r="B156" s="89">
        <v>43466</v>
      </c>
      <c r="C156" s="26">
        <v>6.4000000000000001E-2</v>
      </c>
      <c r="D156" s="26">
        <v>6.4000000000000001E-2</v>
      </c>
      <c r="E156" s="26">
        <v>0</v>
      </c>
      <c r="F156" s="26">
        <v>7.0300000000000001E-2</v>
      </c>
      <c r="G156" s="26">
        <v>0.1082</v>
      </c>
      <c r="H156" s="26">
        <f t="shared" si="2"/>
        <v>4.48E-2</v>
      </c>
      <c r="I156" s="26"/>
    </row>
    <row r="157" spans="1:9" x14ac:dyDescent="0.3">
      <c r="A157" s="6">
        <f t="shared" si="3"/>
        <v>0</v>
      </c>
      <c r="B157" s="89">
        <v>43497</v>
      </c>
      <c r="C157" s="26">
        <v>6.4000000000000001E-2</v>
      </c>
      <c r="D157" s="26">
        <v>6.4000000000000001E-2</v>
      </c>
      <c r="E157" s="26">
        <v>0</v>
      </c>
      <c r="F157" s="26">
        <v>7.0300000000000001E-2</v>
      </c>
      <c r="G157" s="26">
        <v>-1.8600000000000002E-2</v>
      </c>
      <c r="H157" s="26">
        <f t="shared" si="2"/>
        <v>4.48E-2</v>
      </c>
      <c r="I157" s="26"/>
    </row>
    <row r="158" spans="1:9" x14ac:dyDescent="0.3">
      <c r="A158" s="6">
        <f t="shared" si="3"/>
        <v>0</v>
      </c>
      <c r="B158" s="89">
        <v>43525</v>
      </c>
      <c r="C158" s="26">
        <v>6.4000000000000001E-2</v>
      </c>
      <c r="D158" s="26">
        <v>6.4000000000000001E-2</v>
      </c>
      <c r="E158" s="26">
        <v>0</v>
      </c>
      <c r="F158" s="26">
        <v>7.0300000000000001E-2</v>
      </c>
      <c r="G158" s="26">
        <v>-1.8E-3</v>
      </c>
      <c r="H158" s="26">
        <f t="shared" si="2"/>
        <v>4.48E-2</v>
      </c>
      <c r="I158" s="26"/>
    </row>
    <row r="159" spans="1:9" x14ac:dyDescent="0.3">
      <c r="A159" s="6">
        <f t="shared" si="3"/>
        <v>0</v>
      </c>
      <c r="B159" s="89">
        <v>43556</v>
      </c>
      <c r="C159" s="26">
        <v>6.4000000000000001E-2</v>
      </c>
      <c r="D159" s="26">
        <v>6.4000000000000001E-2</v>
      </c>
      <c r="E159" s="26">
        <v>0</v>
      </c>
      <c r="F159" s="26">
        <v>6.2600000000000003E-2</v>
      </c>
      <c r="G159" s="26">
        <v>9.7999999999999997E-3</v>
      </c>
      <c r="H159" s="26">
        <f t="shared" si="2"/>
        <v>4.48E-2</v>
      </c>
      <c r="I159" s="26"/>
    </row>
    <row r="160" spans="1:9" x14ac:dyDescent="0.3">
      <c r="A160" s="6">
        <f t="shared" si="3"/>
        <v>0</v>
      </c>
      <c r="B160" s="89">
        <v>43586</v>
      </c>
      <c r="C160" s="26">
        <v>6.4000000000000001E-2</v>
      </c>
      <c r="D160" s="26">
        <v>6.4000000000000001E-2</v>
      </c>
      <c r="E160" s="26">
        <v>0</v>
      </c>
      <c r="F160" s="26">
        <v>6.2600000000000003E-2</v>
      </c>
      <c r="G160" s="26">
        <v>6.9999999999999993E-3</v>
      </c>
      <c r="H160" s="26">
        <f t="shared" si="2"/>
        <v>4.48E-2</v>
      </c>
      <c r="I160" s="26"/>
    </row>
    <row r="161" spans="1:12" x14ac:dyDescent="0.3">
      <c r="A161" s="6">
        <f t="shared" si="3"/>
        <v>0</v>
      </c>
      <c r="B161" s="89">
        <v>43617</v>
      </c>
      <c r="C161" s="26">
        <v>6.4000000000000001E-2</v>
      </c>
      <c r="D161" s="26">
        <v>6.4000000000000001E-2</v>
      </c>
      <c r="E161" s="26">
        <v>0</v>
      </c>
      <c r="F161" s="26">
        <v>6.2600000000000003E-2</v>
      </c>
      <c r="G161" s="26">
        <v>4.0599999999999997E-2</v>
      </c>
      <c r="H161" s="26">
        <f t="shared" si="2"/>
        <v>4.48E-2</v>
      </c>
      <c r="I161" s="26"/>
    </row>
    <row r="162" spans="1:12" x14ac:dyDescent="0.3">
      <c r="A162" s="6">
        <f t="shared" si="3"/>
        <v>0</v>
      </c>
      <c r="B162" s="89">
        <v>43647</v>
      </c>
      <c r="C162" s="26">
        <v>6.4000000000000001E-2</v>
      </c>
      <c r="D162" s="26">
        <v>6.4000000000000001E-2</v>
      </c>
      <c r="E162" s="26">
        <v>0</v>
      </c>
      <c r="F162" s="26">
        <v>5.9500000000000004E-2</v>
      </c>
      <c r="G162" s="26">
        <v>8.3999999999999995E-3</v>
      </c>
      <c r="H162" s="26">
        <f t="shared" si="2"/>
        <v>4.48E-2</v>
      </c>
      <c r="I162" s="26"/>
    </row>
    <row r="163" spans="1:12" x14ac:dyDescent="0.3">
      <c r="A163" s="6">
        <f t="shared" si="3"/>
        <v>0</v>
      </c>
      <c r="B163" s="89">
        <v>43678</v>
      </c>
      <c r="C163" s="26">
        <v>5.9000000000000004E-2</v>
      </c>
      <c r="D163" s="26">
        <v>5.9000000000000004E-2</v>
      </c>
      <c r="E163" s="26">
        <v>0</v>
      </c>
      <c r="F163" s="26">
        <v>5.9500000000000004E-2</v>
      </c>
      <c r="G163" s="26">
        <v>-6.7000000000000002E-3</v>
      </c>
      <c r="H163" s="26">
        <f t="shared" si="2"/>
        <v>4.1300000000000003E-2</v>
      </c>
      <c r="I163" s="26"/>
    </row>
    <row r="164" spans="1:12" x14ac:dyDescent="0.3">
      <c r="A164" s="6">
        <f t="shared" si="3"/>
        <v>0</v>
      </c>
      <c r="B164" s="89">
        <v>43709</v>
      </c>
      <c r="C164" s="26">
        <v>5.7099999999999998E-2</v>
      </c>
      <c r="D164" s="26">
        <v>5.7099999999999998E-2</v>
      </c>
      <c r="E164" s="26">
        <v>0</v>
      </c>
      <c r="F164" s="26">
        <v>5.9500000000000004E-2</v>
      </c>
      <c r="G164" s="133">
        <v>3.5700000000000003E-2</v>
      </c>
      <c r="H164" s="26">
        <f t="shared" si="2"/>
        <v>3.9969999999999999E-2</v>
      </c>
      <c r="I164" s="26"/>
    </row>
    <row r="165" spans="1:12" x14ac:dyDescent="0.3">
      <c r="A165" s="6">
        <f t="shared" si="3"/>
        <v>0</v>
      </c>
      <c r="B165" s="89">
        <v>43739</v>
      </c>
      <c r="C165" s="26">
        <v>5.3800000000000001E-2</v>
      </c>
      <c r="D165" s="26">
        <v>5.3800000000000001E-2</v>
      </c>
      <c r="E165" s="26">
        <v>0</v>
      </c>
      <c r="F165" s="26">
        <v>5.57E-2</v>
      </c>
      <c r="G165" s="133">
        <v>2.3599999999999999E-2</v>
      </c>
      <c r="H165" s="26">
        <f t="shared" si="2"/>
        <v>3.7659999999999999E-2</v>
      </c>
      <c r="I165" s="26"/>
    </row>
    <row r="166" spans="1:12" x14ac:dyDescent="0.3">
      <c r="A166" s="6">
        <f t="shared" si="3"/>
        <v>0</v>
      </c>
      <c r="B166" s="89">
        <v>43770</v>
      </c>
      <c r="C166" s="133">
        <v>4.9000000000000002E-2</v>
      </c>
      <c r="D166" s="133">
        <v>4.9000000000000002E-2</v>
      </c>
      <c r="E166" s="26">
        <v>0</v>
      </c>
      <c r="F166" s="26">
        <v>5.57E-2</v>
      </c>
      <c r="G166" s="133">
        <v>9.4999999999999998E-3</v>
      </c>
      <c r="H166" s="26">
        <f t="shared" si="2"/>
        <v>3.4299999999999997E-2</v>
      </c>
      <c r="I166" s="26"/>
    </row>
    <row r="167" spans="1:12" x14ac:dyDescent="0.3">
      <c r="A167" s="6">
        <f t="shared" si="3"/>
        <v>0</v>
      </c>
      <c r="B167" s="89">
        <v>43800</v>
      </c>
      <c r="C167" s="133">
        <v>4.5899999999999996E-2</v>
      </c>
      <c r="D167" s="133">
        <v>4.5899999999999996E-2</v>
      </c>
      <c r="E167" s="133">
        <f>E166</f>
        <v>0</v>
      </c>
      <c r="F167" s="26">
        <f>F166</f>
        <v>5.57E-2</v>
      </c>
      <c r="G167" s="133">
        <v>6.8500000000000005E-2</v>
      </c>
      <c r="H167" s="26">
        <f t="shared" si="2"/>
        <v>3.2129999999999999E-2</v>
      </c>
      <c r="I167" s="26"/>
      <c r="L167" s="2"/>
    </row>
    <row r="168" spans="1:12" x14ac:dyDescent="0.3">
      <c r="A168" s="6">
        <f t="shared" si="3"/>
        <v>0</v>
      </c>
      <c r="B168" s="89">
        <v>43831</v>
      </c>
      <c r="C168" s="133">
        <v>4.4000000000000004E-2</v>
      </c>
      <c r="D168" s="133">
        <v>4.4000000000000004E-2</v>
      </c>
      <c r="E168" s="133">
        <f t="shared" ref="E168:E176" si="4">E167</f>
        <v>0</v>
      </c>
      <c r="F168" s="26">
        <v>5.0900000000000001E-2</v>
      </c>
      <c r="G168" s="133">
        <v>-1.6299999999999999E-2</v>
      </c>
      <c r="H168" s="26">
        <f t="shared" si="2"/>
        <v>3.0800000000000001E-2</v>
      </c>
      <c r="I168" s="26"/>
      <c r="L168" s="2"/>
    </row>
    <row r="169" spans="1:12" x14ac:dyDescent="0.3">
      <c r="A169" s="6">
        <f t="shared" si="3"/>
        <v>0</v>
      </c>
      <c r="B169" s="89">
        <v>43862</v>
      </c>
      <c r="C169" s="133">
        <v>4.1900000000000007E-2</v>
      </c>
      <c r="D169" s="133">
        <v>4.1900000000000007E-2</v>
      </c>
      <c r="E169" s="133">
        <f t="shared" si="4"/>
        <v>0</v>
      </c>
      <c r="F169" s="26">
        <v>5.0900000000000001E-2</v>
      </c>
      <c r="G169" s="133">
        <v>-8.43E-2</v>
      </c>
      <c r="H169" s="26">
        <f>IF(D169&gt;8.5%,(1+1.5%)^4-1,0.7*D169)</f>
        <v>2.9330000000000002E-2</v>
      </c>
      <c r="I169" s="26"/>
      <c r="L169" s="2"/>
    </row>
    <row r="170" spans="1:12" x14ac:dyDescent="0.3">
      <c r="A170" s="6">
        <f t="shared" si="3"/>
        <v>0</v>
      </c>
      <c r="B170" s="89">
        <v>43891</v>
      </c>
      <c r="C170" s="133">
        <v>3.95E-2</v>
      </c>
      <c r="D170" s="133">
        <v>3.95E-2</v>
      </c>
      <c r="E170" s="133">
        <f t="shared" si="4"/>
        <v>0</v>
      </c>
      <c r="F170" s="26">
        <v>5.0900000000000001E-2</v>
      </c>
      <c r="G170" s="133">
        <v>-0.29899999999999999</v>
      </c>
      <c r="H170" s="26">
        <f t="shared" si="2"/>
        <v>2.7649999999999997E-2</v>
      </c>
      <c r="I170" s="26"/>
      <c r="L170" s="2"/>
    </row>
    <row r="171" spans="1:12" x14ac:dyDescent="0.3">
      <c r="A171" s="6">
        <f>C171-D171</f>
        <v>0</v>
      </c>
      <c r="B171" s="89">
        <v>43922</v>
      </c>
      <c r="C171" s="133">
        <v>3.6499999999999998E-2</v>
      </c>
      <c r="D171" s="133">
        <v>3.6499999999999998E-2</v>
      </c>
      <c r="E171" s="133">
        <f t="shared" si="4"/>
        <v>0</v>
      </c>
      <c r="F171" s="26">
        <v>4.9399999999999999E-2</v>
      </c>
      <c r="G171" s="133">
        <v>0.10249999999999999</v>
      </c>
      <c r="H171" s="26">
        <f t="shared" si="2"/>
        <v>2.5549999999999996E-2</v>
      </c>
      <c r="I171" s="26"/>
    </row>
    <row r="172" spans="1:12" x14ac:dyDescent="0.3">
      <c r="B172" s="89">
        <v>43952</v>
      </c>
      <c r="C172" s="133">
        <v>3.0099999999999998E-2</v>
      </c>
      <c r="D172" s="133">
        <v>3.0099999999999998E-2</v>
      </c>
      <c r="E172" s="133">
        <f t="shared" si="4"/>
        <v>0</v>
      </c>
      <c r="F172" s="133">
        <v>4.9399999999999999E-2</v>
      </c>
      <c r="G172" s="133">
        <v>8.5699999999999998E-2</v>
      </c>
      <c r="H172" s="26">
        <f t="shared" si="2"/>
        <v>2.1069999999999998E-2</v>
      </c>
    </row>
    <row r="173" spans="1:12" x14ac:dyDescent="0.3">
      <c r="B173" s="89">
        <v>43983</v>
      </c>
      <c r="C173" s="133">
        <v>2.58E-2</v>
      </c>
      <c r="D173" s="133">
        <v>2.58E-2</v>
      </c>
      <c r="E173" s="133">
        <f t="shared" si="4"/>
        <v>0</v>
      </c>
      <c r="F173" s="133">
        <v>4.9399999999999999E-2</v>
      </c>
      <c r="G173" s="133">
        <v>8.7599999999999997E-2</v>
      </c>
      <c r="H173" s="26">
        <f t="shared" si="2"/>
        <v>1.806E-2</v>
      </c>
    </row>
    <row r="174" spans="1:12" x14ac:dyDescent="0.3">
      <c r="B174" s="89">
        <v>44013</v>
      </c>
      <c r="C174" s="133">
        <v>2.1499999999999998E-2</v>
      </c>
      <c r="D174" s="133">
        <v>2.1499999999999998E-2</v>
      </c>
      <c r="E174" s="133">
        <f t="shared" si="4"/>
        <v>0</v>
      </c>
      <c r="F174" s="133">
        <v>4.9099999999999998E-2</v>
      </c>
      <c r="G174" s="133">
        <v>8.2699999999999996E-2</v>
      </c>
      <c r="H174" s="26">
        <f t="shared" si="2"/>
        <v>1.5049999999999997E-2</v>
      </c>
    </row>
    <row r="175" spans="1:12" x14ac:dyDescent="0.3">
      <c r="B175" s="89">
        <v>44044</v>
      </c>
      <c r="C175" s="133">
        <v>1.9400000000000001E-2</v>
      </c>
      <c r="D175" s="133">
        <v>1.9400000000000001E-2</v>
      </c>
      <c r="E175" s="133">
        <f t="shared" si="4"/>
        <v>0</v>
      </c>
      <c r="F175" s="133">
        <v>4.1000000000000002E-2</v>
      </c>
      <c r="G175" s="133">
        <v>-3.44E-2</v>
      </c>
      <c r="H175" s="26">
        <f t="shared" si="2"/>
        <v>1.358E-2</v>
      </c>
    </row>
    <row r="176" spans="1:12" x14ac:dyDescent="0.3">
      <c r="B176" s="89">
        <v>44075</v>
      </c>
      <c r="C176" s="133">
        <v>1.9E-2</v>
      </c>
      <c r="D176" s="133">
        <v>1.9E-2</v>
      </c>
      <c r="E176" s="133">
        <f t="shared" si="4"/>
        <v>0</v>
      </c>
      <c r="F176" s="133">
        <v>4.1000000000000002E-2</v>
      </c>
      <c r="G176" s="133">
        <v>-4.8000000000000001E-2</v>
      </c>
      <c r="H176" s="26">
        <f t="shared" si="2"/>
        <v>1.3299999999999999E-2</v>
      </c>
    </row>
    <row r="177" spans="6:6" x14ac:dyDescent="0.3">
      <c r="F177" s="133"/>
    </row>
    <row r="340" spans="7:7" x14ac:dyDescent="0.3">
      <c r="G340" s="26"/>
    </row>
    <row r="341" spans="7:7" x14ac:dyDescent="0.3">
      <c r="G341" s="26"/>
    </row>
    <row r="342" spans="7:7" x14ac:dyDescent="0.3">
      <c r="G342" s="26"/>
    </row>
    <row r="343" spans="7:7" x14ac:dyDescent="0.3">
      <c r="G343" s="26"/>
    </row>
    <row r="344" spans="7:7" x14ac:dyDescent="0.3">
      <c r="G344" s="26"/>
    </row>
    <row r="345" spans="7:7" x14ac:dyDescent="0.3">
      <c r="G345" s="26"/>
    </row>
    <row r="346" spans="7:7" x14ac:dyDescent="0.3">
      <c r="G346" s="26"/>
    </row>
    <row r="347" spans="7:7" x14ac:dyDescent="0.3">
      <c r="G347" s="26"/>
    </row>
    <row r="348" spans="7:7" x14ac:dyDescent="0.3">
      <c r="G348" s="26"/>
    </row>
    <row r="349" spans="7:7" x14ac:dyDescent="0.3">
      <c r="G349" s="26"/>
    </row>
    <row r="350" spans="7:7" x14ac:dyDescent="0.3">
      <c r="G350" s="26"/>
    </row>
    <row r="351" spans="7:7" x14ac:dyDescent="0.3">
      <c r="G351" s="26"/>
    </row>
    <row r="352" spans="7:7" x14ac:dyDescent="0.3">
      <c r="G352" s="26"/>
    </row>
    <row r="353" spans="7:7" x14ac:dyDescent="0.3">
      <c r="G353" s="26"/>
    </row>
    <row r="354" spans="7:7" x14ac:dyDescent="0.3">
      <c r="G354" s="26"/>
    </row>
    <row r="355" spans="7:7" x14ac:dyDescent="0.3">
      <c r="G355" s="26"/>
    </row>
    <row r="356" spans="7:7" x14ac:dyDescent="0.3">
      <c r="G356" s="26"/>
    </row>
    <row r="357" spans="7:7" x14ac:dyDescent="0.3">
      <c r="G357" s="26"/>
    </row>
    <row r="358" spans="7:7" x14ac:dyDescent="0.3">
      <c r="G358" s="26"/>
    </row>
    <row r="359" spans="7:7" x14ac:dyDescent="0.3">
      <c r="G359" s="26"/>
    </row>
    <row r="360" spans="7:7" x14ac:dyDescent="0.3">
      <c r="G360" s="26"/>
    </row>
    <row r="361" spans="7:7" x14ac:dyDescent="0.3">
      <c r="G361" s="26"/>
    </row>
    <row r="362" spans="7:7" x14ac:dyDescent="0.3">
      <c r="G362" s="26"/>
    </row>
    <row r="363" spans="7:7" x14ac:dyDescent="0.3">
      <c r="G363" s="26"/>
    </row>
    <row r="364" spans="7:7" x14ac:dyDescent="0.3">
      <c r="G364" s="26"/>
    </row>
    <row r="365" spans="7:7" x14ac:dyDescent="0.3">
      <c r="G365" s="26"/>
    </row>
    <row r="366" spans="7:7" x14ac:dyDescent="0.3">
      <c r="G366" s="26"/>
    </row>
    <row r="367" spans="7:7" x14ac:dyDescent="0.3">
      <c r="G367" s="26"/>
    </row>
    <row r="368" spans="7:7" x14ac:dyDescent="0.3">
      <c r="G368" s="26"/>
    </row>
    <row r="369" spans="7:7" x14ac:dyDescent="0.3">
      <c r="G369" s="26"/>
    </row>
    <row r="370" spans="7:7" x14ac:dyDescent="0.3">
      <c r="G370" s="26"/>
    </row>
    <row r="371" spans="7:7" x14ac:dyDescent="0.3">
      <c r="G371" s="26"/>
    </row>
    <row r="372" spans="7:7" x14ac:dyDescent="0.3">
      <c r="G372" s="26"/>
    </row>
    <row r="373" spans="7:7" x14ac:dyDescent="0.3">
      <c r="G373" s="26"/>
    </row>
    <row r="374" spans="7:7" x14ac:dyDescent="0.3">
      <c r="G374" s="26"/>
    </row>
    <row r="375" spans="7:7" x14ac:dyDescent="0.3">
      <c r="G375" s="26"/>
    </row>
    <row r="376" spans="7:7" x14ac:dyDescent="0.3">
      <c r="G376" s="26"/>
    </row>
    <row r="377" spans="7:7" x14ac:dyDescent="0.3">
      <c r="G377" s="26"/>
    </row>
    <row r="378" spans="7:7" x14ac:dyDescent="0.3">
      <c r="G378" s="26"/>
    </row>
    <row r="379" spans="7:7" x14ac:dyDescent="0.3">
      <c r="G379" s="26"/>
    </row>
    <row r="380" spans="7:7" x14ac:dyDescent="0.3">
      <c r="G380" s="26"/>
    </row>
    <row r="381" spans="7:7" x14ac:dyDescent="0.3">
      <c r="G381" s="26"/>
    </row>
    <row r="382" spans="7:7" x14ac:dyDescent="0.3">
      <c r="G382" s="26"/>
    </row>
    <row r="383" spans="7:7" x14ac:dyDescent="0.3">
      <c r="G383" s="26"/>
    </row>
    <row r="384" spans="7:7" x14ac:dyDescent="0.3">
      <c r="G384" s="26"/>
    </row>
    <row r="385" spans="7:7" x14ac:dyDescent="0.3">
      <c r="G385" s="26"/>
    </row>
    <row r="386" spans="7:7" x14ac:dyDescent="0.3">
      <c r="G386" s="26"/>
    </row>
    <row r="387" spans="7:7" x14ac:dyDescent="0.3">
      <c r="G387" s="26"/>
    </row>
    <row r="388" spans="7:7" x14ac:dyDescent="0.3">
      <c r="G388" s="26"/>
    </row>
    <row r="389" spans="7:7" x14ac:dyDescent="0.3">
      <c r="G389" s="26"/>
    </row>
    <row r="390" spans="7:7" x14ac:dyDescent="0.3">
      <c r="G390" s="26"/>
    </row>
    <row r="391" spans="7:7" x14ac:dyDescent="0.3">
      <c r="G391" s="26"/>
    </row>
    <row r="392" spans="7:7" x14ac:dyDescent="0.3">
      <c r="G392" s="26"/>
    </row>
    <row r="393" spans="7:7" x14ac:dyDescent="0.3">
      <c r="G393" s="26"/>
    </row>
    <row r="394" spans="7:7" x14ac:dyDescent="0.3">
      <c r="G394" s="26"/>
    </row>
    <row r="395" spans="7:7" x14ac:dyDescent="0.3">
      <c r="G395" s="26"/>
    </row>
    <row r="396" spans="7:7" x14ac:dyDescent="0.3">
      <c r="G396" s="26"/>
    </row>
    <row r="397" spans="7:7" x14ac:dyDescent="0.3">
      <c r="G397" s="26"/>
    </row>
    <row r="398" spans="7:7" x14ac:dyDescent="0.3">
      <c r="G398" s="26"/>
    </row>
    <row r="399" spans="7:7" x14ac:dyDescent="0.3">
      <c r="G399" s="26"/>
    </row>
    <row r="400" spans="7:7" x14ac:dyDescent="0.3">
      <c r="G400" s="26"/>
    </row>
    <row r="401" spans="7:7" x14ac:dyDescent="0.3">
      <c r="G401" s="26"/>
    </row>
    <row r="402" spans="7:7" x14ac:dyDescent="0.3">
      <c r="G402" s="26"/>
    </row>
    <row r="403" spans="7:7" x14ac:dyDescent="0.3">
      <c r="G403" s="26"/>
    </row>
    <row r="404" spans="7:7" x14ac:dyDescent="0.3">
      <c r="G404" s="26"/>
    </row>
    <row r="405" spans="7:7" x14ac:dyDescent="0.3">
      <c r="G405" s="26"/>
    </row>
    <row r="406" spans="7:7" x14ac:dyDescent="0.3">
      <c r="G406" s="26"/>
    </row>
    <row r="407" spans="7:7" x14ac:dyDescent="0.3">
      <c r="G407" s="26"/>
    </row>
    <row r="408" spans="7:7" x14ac:dyDescent="0.3">
      <c r="G408" s="26"/>
    </row>
    <row r="409" spans="7:7" x14ac:dyDescent="0.3">
      <c r="G409" s="26"/>
    </row>
    <row r="410" spans="7:7" x14ac:dyDescent="0.3">
      <c r="G410" s="26"/>
    </row>
    <row r="411" spans="7:7" x14ac:dyDescent="0.3">
      <c r="G411" s="26"/>
    </row>
    <row r="412" spans="7:7" x14ac:dyDescent="0.3">
      <c r="G412" s="26"/>
    </row>
  </sheetData>
  <sortState xmlns:xlrd2="http://schemas.microsoft.com/office/spreadsheetml/2017/richdata2" ref="J10:K2464">
    <sortCondition ref="J10"/>
  </sortState>
  <mergeCells count="7">
    <mergeCell ref="H7:H8"/>
    <mergeCell ref="G7:G8"/>
    <mergeCell ref="B7:B8"/>
    <mergeCell ref="C7:C8"/>
    <mergeCell ref="D7:D8"/>
    <mergeCell ref="F7:F8"/>
    <mergeCell ref="E7:E8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3</vt:i4>
      </vt:variant>
    </vt:vector>
  </HeadingPairs>
  <TitlesOfParts>
    <vt:vector size="14" baseType="lpstr">
      <vt:lpstr>Introdução</vt:lpstr>
      <vt:lpstr>WACC</vt:lpstr>
      <vt:lpstr>Estrutura de capital</vt:lpstr>
      <vt:lpstr>Re e Rd</vt:lpstr>
      <vt:lpstr>Beta</vt:lpstr>
      <vt:lpstr>Variáveis</vt:lpstr>
      <vt:lpstr>Cupom_dívida</vt:lpstr>
      <vt:lpstr>Auxiliar_Embi+br</vt:lpstr>
      <vt:lpstr>Outros dados</vt:lpstr>
      <vt:lpstr>Info_complementar</vt:lpstr>
      <vt:lpstr>Comparação2017</vt:lpstr>
      <vt:lpstr>Comparação2017!Area_de_impressao</vt:lpstr>
      <vt:lpstr>'Re e Rd'!Area_de_impressao</vt:lpstr>
      <vt:lpstr>WACC!Area_de_impressao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Miranda Barbosa (ARSAEMG)</dc:creator>
  <cp:lastModifiedBy>vanessa barbosa</cp:lastModifiedBy>
  <cp:lastPrinted>2017-03-24T13:05:08Z</cp:lastPrinted>
  <dcterms:created xsi:type="dcterms:W3CDTF">2016-11-25T18:30:21Z</dcterms:created>
  <dcterms:modified xsi:type="dcterms:W3CDTF">2020-10-20T18:40:51Z</dcterms:modified>
</cp:coreProperties>
</file>